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shops\Excel Workshop\"/>
    </mc:Choice>
  </mc:AlternateContent>
  <bookViews>
    <workbookView xWindow="0" yWindow="0" windowWidth="20490" windowHeight="8040" activeTab="5"/>
  </bookViews>
  <sheets>
    <sheet name="BasicStatistics" sheetId="1" r:id="rId1"/>
    <sheet name="Forecast" sheetId="2" r:id="rId2"/>
    <sheet name="Anova" sheetId="4" r:id="rId3"/>
    <sheet name="T-test" sheetId="5" r:id="rId4"/>
    <sheet name="Regression" sheetId="6" r:id="rId5"/>
    <sheet name="Sheet2" sheetId="7"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7" i="6" l="1"/>
  <c r="U5" i="6"/>
  <c r="Q3" i="2" l="1"/>
  <c r="Q4" i="2"/>
  <c r="Q5" i="2" s="1"/>
  <c r="Q6" i="2" s="1"/>
  <c r="Q7" i="2" s="1"/>
  <c r="Q8" i="2" s="1"/>
  <c r="Q9" i="2" s="1"/>
  <c r="Q10" i="2" s="1"/>
  <c r="Q11" i="2" s="1"/>
  <c r="Q12" i="2" s="1"/>
  <c r="Q13" i="2" s="1"/>
  <c r="Q14" i="2" s="1"/>
  <c r="Q15" i="2" s="1"/>
  <c r="Q16" i="2" s="1"/>
  <c r="Q17" i="2" s="1"/>
  <c r="Q18" i="2" s="1"/>
  <c r="Q19" i="2" s="1"/>
  <c r="Q20" i="2" s="1"/>
  <c r="Q21" i="2" s="1"/>
  <c r="Q22" i="2" s="1"/>
  <c r="Q2" i="2"/>
  <c r="U3" i="1"/>
  <c r="U2" i="1"/>
  <c r="J113" i="1" l="1"/>
  <c r="J161" i="1"/>
  <c r="J172" i="1"/>
  <c r="J183" i="1"/>
  <c r="J194" i="1"/>
  <c r="J205" i="1"/>
  <c r="J216" i="1"/>
  <c r="J227" i="1"/>
  <c r="J3" i="1"/>
  <c r="J14" i="1"/>
  <c r="J25" i="1"/>
  <c r="J36" i="1"/>
  <c r="J47" i="1"/>
  <c r="J58" i="1"/>
  <c r="J69" i="1"/>
  <c r="J80" i="1"/>
  <c r="J91" i="1"/>
  <c r="J102" i="1"/>
  <c r="J114" i="1"/>
  <c r="J125" i="1"/>
  <c r="J136" i="1"/>
  <c r="J147" i="1"/>
  <c r="J155" i="1"/>
  <c r="J156" i="1"/>
  <c r="J157" i="1"/>
  <c r="J158" i="1"/>
  <c r="J159" i="1"/>
  <c r="J160" i="1"/>
  <c r="J162" i="1"/>
  <c r="J163" i="1"/>
  <c r="J164" i="1"/>
  <c r="J165" i="1"/>
  <c r="J166" i="1"/>
  <c r="J167" i="1"/>
  <c r="J168" i="1"/>
  <c r="J169" i="1"/>
  <c r="J170" i="1"/>
  <c r="J171" i="1"/>
  <c r="J173" i="1"/>
  <c r="J174" i="1"/>
  <c r="J175" i="1"/>
  <c r="J176" i="1"/>
  <c r="J177" i="1"/>
  <c r="J178" i="1"/>
  <c r="J179" i="1"/>
  <c r="J180" i="1"/>
  <c r="J181" i="1"/>
  <c r="J182" i="1"/>
  <c r="J184" i="1"/>
  <c r="J185" i="1"/>
  <c r="J186" i="1"/>
  <c r="J187" i="1"/>
  <c r="J188" i="1"/>
  <c r="J189" i="1"/>
  <c r="J190" i="1"/>
  <c r="J191" i="1"/>
  <c r="J192" i="1"/>
  <c r="J193" i="1"/>
  <c r="J195" i="1"/>
  <c r="J196" i="1"/>
  <c r="J197" i="1"/>
  <c r="J198" i="1"/>
  <c r="J199" i="1"/>
  <c r="J200" i="1"/>
  <c r="J201" i="1"/>
  <c r="J202" i="1"/>
  <c r="J203" i="1"/>
  <c r="J204" i="1"/>
  <c r="J206" i="1"/>
  <c r="J207" i="1"/>
  <c r="J208" i="1"/>
  <c r="J209" i="1"/>
  <c r="J210" i="1"/>
  <c r="J211" i="1"/>
  <c r="J212" i="1"/>
  <c r="J213" i="1"/>
  <c r="J214" i="1"/>
  <c r="J215" i="1"/>
  <c r="J217" i="1"/>
  <c r="J218" i="1"/>
  <c r="J219" i="1"/>
  <c r="J220" i="1"/>
  <c r="J221" i="1"/>
  <c r="J222" i="1"/>
  <c r="J223" i="1"/>
  <c r="J224" i="1"/>
  <c r="J225" i="1"/>
  <c r="J226" i="1"/>
  <c r="J228" i="1"/>
  <c r="J229" i="1"/>
  <c r="J230" i="1"/>
  <c r="J231" i="1"/>
  <c r="J232" i="1"/>
  <c r="J233" i="1"/>
  <c r="J234" i="1"/>
  <c r="J235" i="1"/>
  <c r="J236" i="1"/>
  <c r="J237" i="1"/>
  <c r="J4" i="1"/>
  <c r="J5" i="1"/>
  <c r="J6" i="1"/>
  <c r="J7" i="1"/>
  <c r="J8" i="1"/>
  <c r="J9" i="1"/>
  <c r="J10" i="1"/>
  <c r="J11" i="1"/>
  <c r="J12" i="1"/>
  <c r="J13" i="1"/>
  <c r="J15" i="1"/>
  <c r="J16" i="1"/>
  <c r="J17" i="1"/>
  <c r="J18" i="1"/>
  <c r="J19" i="1"/>
  <c r="J20" i="1"/>
  <c r="J21" i="1"/>
  <c r="J22" i="1"/>
  <c r="J23" i="1"/>
  <c r="J24" i="1"/>
  <c r="J26" i="1"/>
  <c r="J27" i="1"/>
  <c r="J28" i="1"/>
  <c r="J29" i="1"/>
  <c r="J30" i="1"/>
  <c r="J31" i="1"/>
  <c r="J32" i="1"/>
  <c r="J33" i="1"/>
  <c r="J34" i="1"/>
  <c r="J35" i="1"/>
  <c r="J37" i="1"/>
  <c r="J38" i="1"/>
  <c r="J39" i="1"/>
  <c r="J40" i="1"/>
  <c r="J41" i="1"/>
  <c r="J42" i="1"/>
  <c r="J43" i="1"/>
  <c r="J44" i="1"/>
  <c r="J45" i="1"/>
  <c r="J46" i="1"/>
  <c r="J48" i="1"/>
  <c r="J49" i="1"/>
  <c r="J50" i="1"/>
  <c r="J51" i="1"/>
  <c r="J52" i="1"/>
  <c r="J53" i="1"/>
  <c r="J54" i="1"/>
  <c r="J55" i="1"/>
  <c r="J56" i="1"/>
  <c r="J57" i="1"/>
  <c r="J59" i="1"/>
  <c r="J60" i="1"/>
  <c r="J61" i="1"/>
  <c r="J62" i="1"/>
  <c r="J63" i="1"/>
  <c r="J64" i="1"/>
  <c r="J65" i="1"/>
  <c r="J66" i="1"/>
  <c r="J67" i="1"/>
  <c r="J68" i="1"/>
  <c r="J70" i="1"/>
  <c r="J71" i="1"/>
  <c r="J72" i="1"/>
  <c r="J73" i="1"/>
  <c r="J74" i="1"/>
  <c r="J75" i="1"/>
  <c r="J76" i="1"/>
  <c r="J77" i="1"/>
  <c r="J78" i="1"/>
  <c r="J79" i="1"/>
  <c r="J81" i="1"/>
  <c r="J82" i="1"/>
  <c r="J83" i="1"/>
  <c r="J84" i="1"/>
  <c r="J85" i="1"/>
  <c r="J86" i="1"/>
  <c r="J87" i="1"/>
  <c r="J88" i="1"/>
  <c r="J89" i="1"/>
  <c r="J90" i="1"/>
  <c r="J92" i="1"/>
  <c r="J93" i="1"/>
  <c r="J94" i="1"/>
  <c r="J95" i="1"/>
  <c r="J96" i="1"/>
  <c r="J97" i="1"/>
  <c r="J98" i="1"/>
  <c r="J99" i="1"/>
  <c r="J100" i="1"/>
  <c r="J101" i="1"/>
  <c r="J103" i="1"/>
  <c r="J104" i="1"/>
  <c r="J105" i="1"/>
  <c r="J106" i="1"/>
  <c r="J107" i="1"/>
  <c r="J108" i="1"/>
  <c r="J109" i="1"/>
  <c r="J110" i="1"/>
  <c r="J111" i="1"/>
  <c r="J112" i="1"/>
  <c r="J115" i="1"/>
  <c r="J116" i="1"/>
  <c r="J117" i="1"/>
  <c r="J118" i="1"/>
  <c r="J119" i="1"/>
  <c r="J120" i="1"/>
  <c r="J121" i="1"/>
  <c r="J122" i="1"/>
  <c r="J123" i="1"/>
  <c r="J124" i="1"/>
  <c r="J126" i="1"/>
  <c r="J127" i="1"/>
  <c r="J128" i="1"/>
  <c r="J129" i="1"/>
  <c r="J130" i="1"/>
  <c r="J131" i="1"/>
  <c r="J132" i="1"/>
  <c r="J133" i="1"/>
  <c r="J134" i="1"/>
  <c r="J135" i="1"/>
  <c r="J137" i="1"/>
  <c r="J138" i="1"/>
  <c r="J139" i="1"/>
  <c r="J140" i="1"/>
  <c r="J141" i="1"/>
  <c r="J142" i="1"/>
  <c r="J143" i="1"/>
  <c r="J144" i="1"/>
  <c r="J145" i="1"/>
  <c r="J146" i="1"/>
  <c r="J148" i="1"/>
  <c r="J149" i="1"/>
  <c r="J150" i="1"/>
  <c r="J151" i="1"/>
  <c r="J152" i="1"/>
  <c r="J153" i="1"/>
  <c r="J154" i="1"/>
  <c r="J2" i="1"/>
  <c r="I113" i="1"/>
  <c r="I161" i="1"/>
  <c r="I172" i="1"/>
  <c r="I183" i="1"/>
  <c r="I194" i="1"/>
  <c r="I205" i="1"/>
  <c r="I216" i="1"/>
  <c r="I227" i="1"/>
  <c r="I3" i="1"/>
  <c r="I14" i="1"/>
  <c r="I25" i="1"/>
  <c r="I36" i="1"/>
  <c r="I47" i="1"/>
  <c r="I58" i="1"/>
  <c r="I69" i="1"/>
  <c r="I80" i="1"/>
  <c r="I91" i="1"/>
  <c r="I102" i="1"/>
  <c r="I114" i="1"/>
  <c r="I125" i="1"/>
  <c r="I136" i="1"/>
  <c r="I147" i="1"/>
  <c r="I155" i="1"/>
  <c r="I156" i="1"/>
  <c r="I157" i="1"/>
  <c r="I158" i="1"/>
  <c r="I159" i="1"/>
  <c r="I160" i="1"/>
  <c r="I162" i="1"/>
  <c r="I163" i="1"/>
  <c r="I164" i="1"/>
  <c r="I165" i="1"/>
  <c r="I166" i="1"/>
  <c r="I167" i="1"/>
  <c r="I168" i="1"/>
  <c r="I169" i="1"/>
  <c r="I170" i="1"/>
  <c r="I171" i="1"/>
  <c r="I173" i="1"/>
  <c r="I174" i="1"/>
  <c r="I175" i="1"/>
  <c r="I176" i="1"/>
  <c r="I177" i="1"/>
  <c r="I178" i="1"/>
  <c r="I179" i="1"/>
  <c r="I180" i="1"/>
  <c r="I181" i="1"/>
  <c r="I182" i="1"/>
  <c r="I184" i="1"/>
  <c r="I185" i="1"/>
  <c r="I186" i="1"/>
  <c r="I187" i="1"/>
  <c r="I188" i="1"/>
  <c r="I189" i="1"/>
  <c r="I190" i="1"/>
  <c r="I191" i="1"/>
  <c r="I192" i="1"/>
  <c r="I193" i="1"/>
  <c r="I195" i="1"/>
  <c r="I196" i="1"/>
  <c r="I197" i="1"/>
  <c r="I198" i="1"/>
  <c r="I199" i="1"/>
  <c r="I200" i="1"/>
  <c r="I201" i="1"/>
  <c r="I202" i="1"/>
  <c r="I203" i="1"/>
  <c r="I204" i="1"/>
  <c r="I206" i="1"/>
  <c r="I207" i="1"/>
  <c r="I208" i="1"/>
  <c r="I209" i="1"/>
  <c r="I210" i="1"/>
  <c r="I211" i="1"/>
  <c r="I212" i="1"/>
  <c r="I213" i="1"/>
  <c r="I214" i="1"/>
  <c r="I215" i="1"/>
  <c r="I217" i="1"/>
  <c r="I218" i="1"/>
  <c r="I219" i="1"/>
  <c r="I220" i="1"/>
  <c r="I221" i="1"/>
  <c r="I222" i="1"/>
  <c r="I223" i="1"/>
  <c r="I224" i="1"/>
  <c r="I225" i="1"/>
  <c r="I226" i="1"/>
  <c r="I228" i="1"/>
  <c r="I229" i="1"/>
  <c r="I230" i="1"/>
  <c r="I231" i="1"/>
  <c r="I232" i="1"/>
  <c r="I233" i="1"/>
  <c r="I234" i="1"/>
  <c r="I235" i="1"/>
  <c r="I236" i="1"/>
  <c r="I237" i="1"/>
  <c r="I4" i="1"/>
  <c r="I5" i="1"/>
  <c r="I6" i="1"/>
  <c r="I7" i="1"/>
  <c r="I8" i="1"/>
  <c r="I9" i="1"/>
  <c r="I10" i="1"/>
  <c r="I11" i="1"/>
  <c r="I12" i="1"/>
  <c r="I13" i="1"/>
  <c r="I15" i="1"/>
  <c r="I16" i="1"/>
  <c r="I17" i="1"/>
  <c r="I18" i="1"/>
  <c r="I19" i="1"/>
  <c r="I20" i="1"/>
  <c r="I21" i="1"/>
  <c r="I22" i="1"/>
  <c r="I23" i="1"/>
  <c r="I24" i="1"/>
  <c r="I26" i="1"/>
  <c r="I27" i="1"/>
  <c r="I28" i="1"/>
  <c r="I29" i="1"/>
  <c r="I30" i="1"/>
  <c r="I31" i="1"/>
  <c r="I32" i="1"/>
  <c r="I33" i="1"/>
  <c r="I34" i="1"/>
  <c r="I35" i="1"/>
  <c r="I37" i="1"/>
  <c r="I38" i="1"/>
  <c r="I39" i="1"/>
  <c r="I40" i="1"/>
  <c r="I41" i="1"/>
  <c r="I42" i="1"/>
  <c r="I43" i="1"/>
  <c r="I44" i="1"/>
  <c r="I45" i="1"/>
  <c r="I46" i="1"/>
  <c r="I48" i="1"/>
  <c r="I49" i="1"/>
  <c r="I50" i="1"/>
  <c r="I51" i="1"/>
  <c r="I52" i="1"/>
  <c r="I53" i="1"/>
  <c r="I54" i="1"/>
  <c r="I55" i="1"/>
  <c r="I56" i="1"/>
  <c r="I57" i="1"/>
  <c r="I59" i="1"/>
  <c r="I60" i="1"/>
  <c r="I61" i="1"/>
  <c r="I62" i="1"/>
  <c r="I63" i="1"/>
  <c r="I64" i="1"/>
  <c r="I65" i="1"/>
  <c r="I66" i="1"/>
  <c r="I67" i="1"/>
  <c r="I68" i="1"/>
  <c r="I70" i="1"/>
  <c r="I71" i="1"/>
  <c r="I72" i="1"/>
  <c r="I73" i="1"/>
  <c r="I74" i="1"/>
  <c r="I75" i="1"/>
  <c r="I76" i="1"/>
  <c r="I77" i="1"/>
  <c r="I78" i="1"/>
  <c r="I79" i="1"/>
  <c r="I81" i="1"/>
  <c r="I82" i="1"/>
  <c r="I83" i="1"/>
  <c r="I84" i="1"/>
  <c r="I85" i="1"/>
  <c r="I86" i="1"/>
  <c r="I87" i="1"/>
  <c r="I88" i="1"/>
  <c r="I89" i="1"/>
  <c r="I90" i="1"/>
  <c r="I92" i="1"/>
  <c r="I93" i="1"/>
  <c r="I94" i="1"/>
  <c r="I95" i="1"/>
  <c r="I96" i="1"/>
  <c r="I97" i="1"/>
  <c r="I98" i="1"/>
  <c r="I99" i="1"/>
  <c r="I100" i="1"/>
  <c r="I101" i="1"/>
  <c r="I103" i="1"/>
  <c r="I104" i="1"/>
  <c r="I105" i="1"/>
  <c r="I106" i="1"/>
  <c r="I107" i="1"/>
  <c r="I108" i="1"/>
  <c r="I109" i="1"/>
  <c r="I110" i="1"/>
  <c r="I111" i="1"/>
  <c r="I112" i="1"/>
  <c r="I115" i="1"/>
  <c r="I116" i="1"/>
  <c r="I117" i="1"/>
  <c r="I118" i="1"/>
  <c r="I119" i="1"/>
  <c r="I120" i="1"/>
  <c r="I121" i="1"/>
  <c r="I122" i="1"/>
  <c r="I123" i="1"/>
  <c r="I124" i="1"/>
  <c r="I126" i="1"/>
  <c r="I127" i="1"/>
  <c r="I128" i="1"/>
  <c r="I129" i="1"/>
  <c r="I130" i="1"/>
  <c r="I131" i="1"/>
  <c r="I132" i="1"/>
  <c r="I133" i="1"/>
  <c r="I134" i="1"/>
  <c r="I135" i="1"/>
  <c r="I137" i="1"/>
  <c r="I138" i="1"/>
  <c r="I139" i="1"/>
  <c r="I140" i="1"/>
  <c r="I141" i="1"/>
  <c r="I142" i="1"/>
  <c r="I143" i="1"/>
  <c r="L143" i="1" s="1"/>
  <c r="I144" i="1"/>
  <c r="I145" i="1"/>
  <c r="I146" i="1"/>
  <c r="I148" i="1"/>
  <c r="I149" i="1"/>
  <c r="I150" i="1"/>
  <c r="I151" i="1"/>
  <c r="I152" i="1"/>
  <c r="I153" i="1"/>
  <c r="I154" i="1"/>
  <c r="I2" i="1"/>
  <c r="L134" i="1" l="1"/>
  <c r="L205" i="1"/>
  <c r="L153" i="1"/>
  <c r="L149" i="1"/>
  <c r="L144" i="1"/>
  <c r="L140" i="1"/>
  <c r="L135" i="1"/>
  <c r="L131" i="1"/>
  <c r="L127" i="1"/>
  <c r="L122" i="1"/>
  <c r="L118" i="1"/>
  <c r="L112" i="1"/>
  <c r="L108" i="1"/>
  <c r="L104" i="1"/>
  <c r="L99" i="1"/>
  <c r="L95" i="1"/>
  <c r="L90" i="1"/>
  <c r="L86" i="1"/>
  <c r="L82" i="1"/>
  <c r="L77" i="1"/>
  <c r="L73" i="1"/>
  <c r="L68" i="1"/>
  <c r="L64" i="1"/>
  <c r="L60" i="1"/>
  <c r="L55" i="1"/>
  <c r="L51" i="1"/>
  <c r="L46" i="1"/>
  <c r="L42" i="1"/>
  <c r="L38" i="1"/>
  <c r="L33" i="1"/>
  <c r="L29" i="1"/>
  <c r="L24" i="1"/>
  <c r="L20" i="1"/>
  <c r="L16" i="1"/>
  <c r="L11" i="1"/>
  <c r="L7" i="1"/>
  <c r="L237" i="1"/>
  <c r="L233" i="1"/>
  <c r="L229" i="1"/>
  <c r="L224" i="1"/>
  <c r="L220" i="1"/>
  <c r="L215" i="1"/>
  <c r="L211" i="1"/>
  <c r="L207" i="1"/>
  <c r="L202" i="1"/>
  <c r="L198" i="1"/>
  <c r="L193" i="1"/>
  <c r="L189" i="1"/>
  <c r="L185" i="1"/>
  <c r="L180" i="1"/>
  <c r="L176" i="1"/>
  <c r="L171" i="1"/>
  <c r="L167" i="1"/>
  <c r="L163" i="1"/>
  <c r="L158" i="1"/>
  <c r="L147" i="1"/>
  <c r="L102" i="1"/>
  <c r="L58" i="1"/>
  <c r="L14" i="1"/>
  <c r="L152" i="1"/>
  <c r="L148" i="1"/>
  <c r="L139" i="1"/>
  <c r="L183" i="1"/>
  <c r="L130" i="1"/>
  <c r="L126" i="1"/>
  <c r="L121" i="1"/>
  <c r="L117" i="1"/>
  <c r="L111" i="1"/>
  <c r="L107" i="1"/>
  <c r="L103" i="1"/>
  <c r="L98" i="1"/>
  <c r="L94" i="1"/>
  <c r="L89" i="1"/>
  <c r="L85" i="1"/>
  <c r="L81" i="1"/>
  <c r="L76" i="1"/>
  <c r="L72" i="1"/>
  <c r="L67" i="1"/>
  <c r="L63" i="1"/>
  <c r="L59" i="1"/>
  <c r="L54" i="1"/>
  <c r="L50" i="1"/>
  <c r="L45" i="1"/>
  <c r="L41" i="1"/>
  <c r="L37" i="1"/>
  <c r="L32" i="1"/>
  <c r="L28" i="1"/>
  <c r="L23" i="1"/>
  <c r="L19" i="1"/>
  <c r="L15" i="1"/>
  <c r="L10" i="1"/>
  <c r="L6" i="1"/>
  <c r="L236" i="1"/>
  <c r="L232" i="1"/>
  <c r="L228" i="1"/>
  <c r="L223" i="1"/>
  <c r="L219" i="1"/>
  <c r="L214" i="1"/>
  <c r="L210" i="1"/>
  <c r="L206" i="1"/>
  <c r="L201" i="1"/>
  <c r="L197" i="1"/>
  <c r="L192" i="1"/>
  <c r="L188" i="1"/>
  <c r="L184" i="1"/>
  <c r="L179" i="1"/>
  <c r="L175" i="1"/>
  <c r="L170" i="1"/>
  <c r="L166" i="1"/>
  <c r="L162" i="1"/>
  <c r="L157" i="1"/>
  <c r="L136" i="1"/>
  <c r="L91" i="1"/>
  <c r="L47" i="1"/>
  <c r="L3" i="1"/>
  <c r="L194" i="1"/>
  <c r="L2" i="1"/>
  <c r="L151" i="1"/>
  <c r="L146" i="1"/>
  <c r="L142" i="1"/>
  <c r="L138" i="1"/>
  <c r="L133" i="1"/>
  <c r="L129" i="1"/>
  <c r="L124" i="1"/>
  <c r="L120" i="1"/>
  <c r="L116" i="1"/>
  <c r="L110" i="1"/>
  <c r="L106" i="1"/>
  <c r="L101" i="1"/>
  <c r="L97" i="1"/>
  <c r="L93" i="1"/>
  <c r="L88" i="1"/>
  <c r="L84" i="1"/>
  <c r="L79" i="1"/>
  <c r="L75" i="1"/>
  <c r="L71" i="1"/>
  <c r="L66" i="1"/>
  <c r="L62" i="1"/>
  <c r="L57" i="1"/>
  <c r="L53" i="1"/>
  <c r="L49" i="1"/>
  <c r="L44" i="1"/>
  <c r="L40" i="1"/>
  <c r="L35" i="1"/>
  <c r="L31" i="1"/>
  <c r="L27" i="1"/>
  <c r="L22" i="1"/>
  <c r="L18" i="1"/>
  <c r="L13" i="1"/>
  <c r="L9" i="1"/>
  <c r="L5" i="1"/>
  <c r="L235" i="1"/>
  <c r="L231" i="1"/>
  <c r="L226" i="1"/>
  <c r="L222" i="1"/>
  <c r="L218" i="1"/>
  <c r="L213" i="1"/>
  <c r="L209" i="1"/>
  <c r="L204" i="1"/>
  <c r="L200" i="1"/>
  <c r="L196" i="1"/>
  <c r="L191" i="1"/>
  <c r="L187" i="1"/>
  <c r="L182" i="1"/>
  <c r="L178" i="1"/>
  <c r="L174" i="1"/>
  <c r="L169" i="1"/>
  <c r="L165" i="1"/>
  <c r="L160" i="1"/>
  <c r="L156" i="1"/>
  <c r="L125" i="1"/>
  <c r="L80" i="1"/>
  <c r="L36" i="1"/>
  <c r="L227" i="1"/>
  <c r="L154" i="1"/>
  <c r="L150" i="1"/>
  <c r="L145" i="1"/>
  <c r="L141" i="1"/>
  <c r="L137" i="1"/>
  <c r="L132" i="1"/>
  <c r="L128" i="1"/>
  <c r="L123" i="1"/>
  <c r="L119" i="1"/>
  <c r="L115" i="1"/>
  <c r="L109" i="1"/>
  <c r="L105" i="1"/>
  <c r="L100" i="1"/>
  <c r="L96" i="1"/>
  <c r="L92" i="1"/>
  <c r="L87" i="1"/>
  <c r="L83" i="1"/>
  <c r="L78" i="1"/>
  <c r="L74" i="1"/>
  <c r="L70" i="1"/>
  <c r="L65" i="1"/>
  <c r="L61" i="1"/>
  <c r="L56" i="1"/>
  <c r="L52" i="1"/>
  <c r="L48" i="1"/>
  <c r="L43" i="1"/>
  <c r="L39" i="1"/>
  <c r="L34" i="1"/>
  <c r="L30" i="1"/>
  <c r="L26" i="1"/>
  <c r="L21" i="1"/>
  <c r="L17" i="1"/>
  <c r="L12" i="1"/>
  <c r="L8" i="1"/>
  <c r="L4" i="1"/>
  <c r="L234" i="1"/>
  <c r="L230" i="1"/>
  <c r="L225" i="1"/>
  <c r="L221" i="1"/>
  <c r="L217" i="1"/>
  <c r="L212" i="1"/>
  <c r="L208" i="1"/>
  <c r="L203" i="1"/>
  <c r="L199" i="1"/>
  <c r="L195" i="1"/>
  <c r="L190" i="1"/>
  <c r="L186" i="1"/>
  <c r="L181" i="1"/>
  <c r="L177" i="1"/>
  <c r="L173" i="1"/>
  <c r="L168" i="1"/>
  <c r="L164" i="1"/>
  <c r="L159" i="1"/>
  <c r="L155" i="1"/>
  <c r="L114" i="1"/>
  <c r="L69" i="1"/>
  <c r="L25" i="1"/>
  <c r="L216" i="1"/>
  <c r="L172" i="1"/>
  <c r="L161" i="1"/>
  <c r="L113" i="1"/>
  <c r="K2" i="1"/>
  <c r="K151" i="1"/>
  <c r="K146" i="1"/>
  <c r="K142" i="1"/>
  <c r="K138" i="1"/>
  <c r="K133" i="1"/>
  <c r="K129" i="1"/>
  <c r="K124" i="1"/>
  <c r="K120" i="1"/>
  <c r="K116" i="1"/>
  <c r="K110" i="1"/>
  <c r="K106" i="1"/>
  <c r="K101" i="1"/>
  <c r="K97" i="1"/>
  <c r="K93" i="1"/>
  <c r="K88" i="1"/>
  <c r="K84" i="1"/>
  <c r="K79" i="1"/>
  <c r="K75" i="1"/>
  <c r="K71" i="1"/>
  <c r="K66" i="1"/>
  <c r="K62" i="1"/>
  <c r="K57" i="1"/>
  <c r="K53" i="1"/>
  <c r="K49" i="1"/>
  <c r="K44" i="1"/>
  <c r="K40" i="1"/>
  <c r="K35" i="1"/>
  <c r="K31" i="1"/>
  <c r="K27" i="1"/>
  <c r="K22" i="1"/>
  <c r="K18" i="1"/>
  <c r="K13" i="1"/>
  <c r="K9" i="1"/>
  <c r="K5" i="1"/>
  <c r="K235" i="1"/>
  <c r="K231" i="1"/>
  <c r="K226" i="1"/>
  <c r="K222" i="1"/>
  <c r="K218" i="1"/>
  <c r="K213" i="1"/>
  <c r="K209" i="1"/>
  <c r="K204" i="1"/>
  <c r="K200" i="1"/>
  <c r="K196" i="1"/>
  <c r="K191" i="1"/>
  <c r="K187" i="1"/>
  <c r="K182" i="1"/>
  <c r="K178" i="1"/>
  <c r="K174" i="1"/>
  <c r="K169" i="1"/>
  <c r="K165" i="1"/>
  <c r="K160" i="1"/>
  <c r="K156" i="1"/>
  <c r="K125" i="1"/>
  <c r="K80" i="1"/>
  <c r="K36" i="1"/>
  <c r="K227" i="1"/>
  <c r="K183" i="1"/>
  <c r="K154" i="1"/>
  <c r="K150" i="1"/>
  <c r="K145" i="1"/>
  <c r="K141" i="1"/>
  <c r="K137" i="1"/>
  <c r="K132" i="1"/>
  <c r="K128" i="1"/>
  <c r="K123" i="1"/>
  <c r="K119" i="1"/>
  <c r="K115" i="1"/>
  <c r="K109" i="1"/>
  <c r="K105" i="1"/>
  <c r="K100" i="1"/>
  <c r="K96" i="1"/>
  <c r="K92" i="1"/>
  <c r="K87" i="1"/>
  <c r="K83" i="1"/>
  <c r="K78" i="1"/>
  <c r="K74" i="1"/>
  <c r="K70" i="1"/>
  <c r="K65" i="1"/>
  <c r="K61" i="1"/>
  <c r="K56" i="1"/>
  <c r="K52" i="1"/>
  <c r="K48" i="1"/>
  <c r="K43" i="1"/>
  <c r="K39" i="1"/>
  <c r="K34" i="1"/>
  <c r="K30" i="1"/>
  <c r="K26" i="1"/>
  <c r="K21" i="1"/>
  <c r="K17" i="1"/>
  <c r="K12" i="1"/>
  <c r="K8" i="1"/>
  <c r="K4" i="1"/>
  <c r="K234" i="1"/>
  <c r="K230" i="1"/>
  <c r="K225" i="1"/>
  <c r="K221" i="1"/>
  <c r="K217" i="1"/>
  <c r="K212" i="1"/>
  <c r="K208" i="1"/>
  <c r="K203" i="1"/>
  <c r="K199" i="1"/>
  <c r="K195" i="1"/>
  <c r="K190" i="1"/>
  <c r="K186" i="1"/>
  <c r="K181" i="1"/>
  <c r="K177" i="1"/>
  <c r="K173" i="1"/>
  <c r="K168" i="1"/>
  <c r="K164" i="1"/>
  <c r="K159" i="1"/>
  <c r="K155" i="1"/>
  <c r="K114" i="1"/>
  <c r="K69" i="1"/>
  <c r="K25" i="1"/>
  <c r="K216" i="1"/>
  <c r="K172" i="1"/>
  <c r="K153" i="1"/>
  <c r="K149" i="1"/>
  <c r="K144" i="1"/>
  <c r="K140" i="1"/>
  <c r="K135" i="1"/>
  <c r="K131" i="1"/>
  <c r="K127" i="1"/>
  <c r="K122" i="1"/>
  <c r="K118" i="1"/>
  <c r="K112" i="1"/>
  <c r="K108" i="1"/>
  <c r="K104" i="1"/>
  <c r="K99" i="1"/>
  <c r="K95" i="1"/>
  <c r="K90" i="1"/>
  <c r="K86" i="1"/>
  <c r="K82" i="1"/>
  <c r="K77" i="1"/>
  <c r="K73" i="1"/>
  <c r="K68" i="1"/>
  <c r="K64" i="1"/>
  <c r="K60" i="1"/>
  <c r="K55" i="1"/>
  <c r="K51" i="1"/>
  <c r="K46" i="1"/>
  <c r="K42" i="1"/>
  <c r="K38" i="1"/>
  <c r="K33" i="1"/>
  <c r="K29" i="1"/>
  <c r="K24" i="1"/>
  <c r="K20" i="1"/>
  <c r="K16" i="1"/>
  <c r="K11" i="1"/>
  <c r="K7" i="1"/>
  <c r="K237" i="1"/>
  <c r="K233" i="1"/>
  <c r="K229" i="1"/>
  <c r="K224" i="1"/>
  <c r="K220" i="1"/>
  <c r="K215" i="1"/>
  <c r="K211" i="1"/>
  <c r="K207" i="1"/>
  <c r="K202" i="1"/>
  <c r="K198" i="1"/>
  <c r="K193" i="1"/>
  <c r="K189" i="1"/>
  <c r="K185" i="1"/>
  <c r="K180" i="1"/>
  <c r="K176" i="1"/>
  <c r="K171" i="1"/>
  <c r="K167" i="1"/>
  <c r="K163" i="1"/>
  <c r="K158" i="1"/>
  <c r="K147" i="1"/>
  <c r="K102" i="1"/>
  <c r="K58" i="1"/>
  <c r="K14" i="1"/>
  <c r="K205" i="1"/>
  <c r="K161" i="1"/>
  <c r="K152" i="1"/>
  <c r="K148" i="1"/>
  <c r="K143" i="1"/>
  <c r="K139" i="1"/>
  <c r="K134" i="1"/>
  <c r="K130" i="1"/>
  <c r="K126" i="1"/>
  <c r="K121" i="1"/>
  <c r="K117" i="1"/>
  <c r="K111" i="1"/>
  <c r="K107" i="1"/>
  <c r="K103" i="1"/>
  <c r="K98" i="1"/>
  <c r="K94" i="1"/>
  <c r="K89" i="1"/>
  <c r="K85" i="1"/>
  <c r="K81" i="1"/>
  <c r="K76" i="1"/>
  <c r="K72" i="1"/>
  <c r="K67" i="1"/>
  <c r="K63" i="1"/>
  <c r="K59" i="1"/>
  <c r="K54" i="1"/>
  <c r="K50" i="1"/>
  <c r="K45" i="1"/>
  <c r="K41" i="1"/>
  <c r="K37" i="1"/>
  <c r="K32" i="1"/>
  <c r="K28" i="1"/>
  <c r="K23" i="1"/>
  <c r="K19" i="1"/>
  <c r="K15" i="1"/>
  <c r="K10" i="1"/>
  <c r="K6" i="1"/>
  <c r="K236" i="1"/>
  <c r="K232" i="1"/>
  <c r="K228" i="1"/>
  <c r="K223" i="1"/>
  <c r="K219" i="1"/>
  <c r="K214" i="1"/>
  <c r="K210" i="1"/>
  <c r="K206" i="1"/>
  <c r="K201" i="1"/>
  <c r="K197" i="1"/>
  <c r="K192" i="1"/>
  <c r="K188" i="1"/>
  <c r="K184" i="1"/>
  <c r="K179" i="1"/>
  <c r="K175" i="1"/>
  <c r="K170" i="1"/>
  <c r="K166" i="1"/>
  <c r="K162" i="1"/>
  <c r="K157" i="1"/>
  <c r="K136" i="1"/>
  <c r="K91" i="1"/>
  <c r="K47" i="1"/>
  <c r="K3" i="1"/>
  <c r="K194" i="1"/>
  <c r="K113" i="1"/>
  <c r="G252" i="1" l="1"/>
  <c r="G241" i="1"/>
  <c r="G244" i="1"/>
  <c r="G240" i="1"/>
  <c r="G251" i="1"/>
  <c r="G245" i="1"/>
  <c r="G254" i="1"/>
  <c r="G253" i="1"/>
  <c r="G246" i="1"/>
  <c r="G250" i="1"/>
  <c r="G242" i="1"/>
  <c r="G243" i="1"/>
  <c r="G238" i="1"/>
  <c r="G239" i="1"/>
  <c r="F251" i="1"/>
  <c r="F254" i="1"/>
  <c r="F245" i="1"/>
  <c r="F238" i="1"/>
  <c r="F242" i="1"/>
  <c r="F243" i="1"/>
  <c r="F253" i="1"/>
  <c r="F244" i="1"/>
  <c r="F239" i="1"/>
  <c r="F246" i="1"/>
  <c r="F250" i="1"/>
  <c r="F240" i="1"/>
  <c r="F252" i="1"/>
  <c r="F241" i="1"/>
  <c r="E254" i="1"/>
  <c r="E240" i="1"/>
  <c r="E250" i="1"/>
  <c r="E251" i="1"/>
  <c r="E245" i="1"/>
  <c r="E243" i="1"/>
  <c r="E253" i="1"/>
  <c r="E238" i="1"/>
  <c r="E244" i="1"/>
  <c r="E239" i="1"/>
  <c r="E246" i="1"/>
  <c r="E242" i="1"/>
  <c r="E252" i="1"/>
  <c r="E241" i="1"/>
  <c r="C244" i="1"/>
  <c r="C246" i="1"/>
  <c r="C240" i="1"/>
  <c r="C242" i="1"/>
  <c r="C241" i="1"/>
  <c r="C251" i="1"/>
  <c r="C253" i="1"/>
  <c r="C243" i="1"/>
  <c r="C239" i="1"/>
  <c r="C238" i="1"/>
  <c r="C250" i="1"/>
  <c r="C252" i="1"/>
  <c r="C245" i="1"/>
  <c r="C254" i="1"/>
  <c r="D250" i="1"/>
  <c r="D252" i="1"/>
  <c r="D242" i="1"/>
  <c r="D251" i="1"/>
  <c r="D244" i="1"/>
  <c r="D253" i="1"/>
  <c r="D241" i="1"/>
  <c r="D238" i="1"/>
  <c r="D243" i="1"/>
  <c r="D254" i="1"/>
  <c r="D245" i="1"/>
  <c r="D240" i="1"/>
  <c r="D239" i="1"/>
  <c r="D246" i="1"/>
  <c r="H253" i="1"/>
  <c r="H241" i="1"/>
  <c r="H238" i="1"/>
  <c r="H254" i="1"/>
  <c r="H239" i="1"/>
  <c r="H244" i="1"/>
  <c r="H250" i="1"/>
  <c r="H246" i="1"/>
  <c r="H251" i="1"/>
  <c r="H243" i="1"/>
  <c r="H240" i="1"/>
  <c r="H252" i="1"/>
  <c r="H242" i="1"/>
  <c r="H245" i="1"/>
  <c r="H249" i="1"/>
  <c r="H248" i="1"/>
  <c r="H247" i="1"/>
  <c r="C249" i="1"/>
  <c r="C248" i="1"/>
  <c r="C247" i="1"/>
  <c r="G249" i="1"/>
  <c r="G248" i="1"/>
  <c r="G247" i="1"/>
  <c r="E249" i="1"/>
  <c r="E248" i="1"/>
  <c r="E247" i="1"/>
  <c r="F249" i="1"/>
  <c r="F248" i="1"/>
  <c r="F247" i="1"/>
  <c r="D249" i="1"/>
  <c r="D248" i="1"/>
  <c r="D247" i="1"/>
</calcChain>
</file>

<file path=xl/sharedStrings.xml><?xml version="1.0" encoding="utf-8"?>
<sst xmlns="http://schemas.openxmlformats.org/spreadsheetml/2006/main" count="375" uniqueCount="331">
  <si>
    <t>Student</t>
  </si>
  <si>
    <t>Student-1</t>
  </si>
  <si>
    <t>Student-2</t>
  </si>
  <si>
    <t>Student-3</t>
  </si>
  <si>
    <t>Student-4</t>
  </si>
  <si>
    <t>Student-5</t>
  </si>
  <si>
    <t>Student-6</t>
  </si>
  <si>
    <t>Student-7</t>
  </si>
  <si>
    <t>Student-8</t>
  </si>
  <si>
    <t>Student-9</t>
  </si>
  <si>
    <t>Student-10</t>
  </si>
  <si>
    <t>Student-11</t>
  </si>
  <si>
    <t>Student-12</t>
  </si>
  <si>
    <t>Student-13</t>
  </si>
  <si>
    <t>Student-14</t>
  </si>
  <si>
    <t>Student-15</t>
  </si>
  <si>
    <t>Student-16</t>
  </si>
  <si>
    <t>Student-17</t>
  </si>
  <si>
    <t>Student-18</t>
  </si>
  <si>
    <t>Student-19</t>
  </si>
  <si>
    <t>Student-20</t>
  </si>
  <si>
    <t>Student-21</t>
  </si>
  <si>
    <t>Student-22</t>
  </si>
  <si>
    <t>Student-23</t>
  </si>
  <si>
    <t>Student-24</t>
  </si>
  <si>
    <t>Student-25</t>
  </si>
  <si>
    <t>Student-26</t>
  </si>
  <si>
    <t>Student-27</t>
  </si>
  <si>
    <t>Student-28</t>
  </si>
  <si>
    <t>Student-29</t>
  </si>
  <si>
    <t>Student-30</t>
  </si>
  <si>
    <t>Student-31</t>
  </si>
  <si>
    <t>Student-32</t>
  </si>
  <si>
    <t>Student-33</t>
  </si>
  <si>
    <t>Student-34</t>
  </si>
  <si>
    <t>Student-35</t>
  </si>
  <si>
    <t>Student-36</t>
  </si>
  <si>
    <t>Student-37</t>
  </si>
  <si>
    <t>Student-38</t>
  </si>
  <si>
    <t>Student-39</t>
  </si>
  <si>
    <t>Student-40</t>
  </si>
  <si>
    <t>Student-41</t>
  </si>
  <si>
    <t>Student-42</t>
  </si>
  <si>
    <t>Student-43</t>
  </si>
  <si>
    <t>Student-44</t>
  </si>
  <si>
    <t>Student-45</t>
  </si>
  <si>
    <t>Student-46</t>
  </si>
  <si>
    <t>Student-47</t>
  </si>
  <si>
    <t>Student-48</t>
  </si>
  <si>
    <t>Student-49</t>
  </si>
  <si>
    <t>Student-50</t>
  </si>
  <si>
    <t>Student-51</t>
  </si>
  <si>
    <t>Student-52</t>
  </si>
  <si>
    <t>Student-53</t>
  </si>
  <si>
    <t>Student-54</t>
  </si>
  <si>
    <t>Student-55</t>
  </si>
  <si>
    <t>Student-56</t>
  </si>
  <si>
    <t>Student-57</t>
  </si>
  <si>
    <t>Student-58</t>
  </si>
  <si>
    <t>Student-59</t>
  </si>
  <si>
    <t>Student-60</t>
  </si>
  <si>
    <t>Student-61</t>
  </si>
  <si>
    <t>Student-62</t>
  </si>
  <si>
    <t>Student-63</t>
  </si>
  <si>
    <t>Student-64</t>
  </si>
  <si>
    <t>Student-65</t>
  </si>
  <si>
    <t>Student-66</t>
  </si>
  <si>
    <t>Student-67</t>
  </si>
  <si>
    <t>Student-68</t>
  </si>
  <si>
    <t>Student-69</t>
  </si>
  <si>
    <t>Student-70</t>
  </si>
  <si>
    <t>Student-71</t>
  </si>
  <si>
    <t>Student-72</t>
  </si>
  <si>
    <t>Student-73</t>
  </si>
  <si>
    <t>Student-74</t>
  </si>
  <si>
    <t>Student-75</t>
  </si>
  <si>
    <t>Student-76</t>
  </si>
  <si>
    <t>Student-77</t>
  </si>
  <si>
    <t>Student-78</t>
  </si>
  <si>
    <t>Student-79</t>
  </si>
  <si>
    <t>Student-80</t>
  </si>
  <si>
    <t>Student-81</t>
  </si>
  <si>
    <t>Student-82</t>
  </si>
  <si>
    <t>Student-83</t>
  </si>
  <si>
    <t>Student-84</t>
  </si>
  <si>
    <t>Student-85</t>
  </si>
  <si>
    <t>Student-86</t>
  </si>
  <si>
    <t>Student-87</t>
  </si>
  <si>
    <t>Student-88</t>
  </si>
  <si>
    <t>Student-89</t>
  </si>
  <si>
    <t>Student-90</t>
  </si>
  <si>
    <t>Student-91</t>
  </si>
  <si>
    <t>Student-92</t>
  </si>
  <si>
    <t>Student-93</t>
  </si>
  <si>
    <t>Student-94</t>
  </si>
  <si>
    <t>Student-95</t>
  </si>
  <si>
    <t>Student-96</t>
  </si>
  <si>
    <t>Student-97</t>
  </si>
  <si>
    <t>Student-98</t>
  </si>
  <si>
    <t>Student-99</t>
  </si>
  <si>
    <t>Student-100</t>
  </si>
  <si>
    <t>Student-101</t>
  </si>
  <si>
    <t>Student-102</t>
  </si>
  <si>
    <t>Student-103</t>
  </si>
  <si>
    <t>Student-104</t>
  </si>
  <si>
    <t>Student-105</t>
  </si>
  <si>
    <t>Student-106</t>
  </si>
  <si>
    <t>Student-107</t>
  </si>
  <si>
    <t>Student-108</t>
  </si>
  <si>
    <t>Student-109</t>
  </si>
  <si>
    <t>Student-110</t>
  </si>
  <si>
    <t>Student-111</t>
  </si>
  <si>
    <t>Student-112</t>
  </si>
  <si>
    <t>Student-113</t>
  </si>
  <si>
    <t>Student-114</t>
  </si>
  <si>
    <t>Student-115</t>
  </si>
  <si>
    <t>Student-116</t>
  </si>
  <si>
    <t>Student-117</t>
  </si>
  <si>
    <t>Student-118</t>
  </si>
  <si>
    <t>Student-119</t>
  </si>
  <si>
    <t>Student-120</t>
  </si>
  <si>
    <t>Student-121</t>
  </si>
  <si>
    <t>Student-122</t>
  </si>
  <si>
    <t>Student-123</t>
  </si>
  <si>
    <t>Student-124</t>
  </si>
  <si>
    <t>Student-125</t>
  </si>
  <si>
    <t>Student-126</t>
  </si>
  <si>
    <t>Student-127</t>
  </si>
  <si>
    <t>Student-128</t>
  </si>
  <si>
    <t>Student-129</t>
  </si>
  <si>
    <t>Student-130</t>
  </si>
  <si>
    <t>Student-131</t>
  </si>
  <si>
    <t>Student-132</t>
  </si>
  <si>
    <t>Student-133</t>
  </si>
  <si>
    <t>Student-134</t>
  </si>
  <si>
    <t>Student-135</t>
  </si>
  <si>
    <t>Student-136</t>
  </si>
  <si>
    <t>Student-137</t>
  </si>
  <si>
    <t>Student-138</t>
  </si>
  <si>
    <t>Student-139</t>
  </si>
  <si>
    <t>Student-140</t>
  </si>
  <si>
    <t>Student-141</t>
  </si>
  <si>
    <t>Student-142</t>
  </si>
  <si>
    <t>Student-143</t>
  </si>
  <si>
    <t>Student-144</t>
  </si>
  <si>
    <t>Student-145</t>
  </si>
  <si>
    <t>Student-146</t>
  </si>
  <si>
    <t>Student-147</t>
  </si>
  <si>
    <t>Student-148</t>
  </si>
  <si>
    <t>Student-149</t>
  </si>
  <si>
    <t>Student-150</t>
  </si>
  <si>
    <t>Student-151</t>
  </si>
  <si>
    <t>Student-152</t>
  </si>
  <si>
    <t>Student-153</t>
  </si>
  <si>
    <t>Student-154</t>
  </si>
  <si>
    <t>Student-155</t>
  </si>
  <si>
    <t>Student-156</t>
  </si>
  <si>
    <t>Student-157</t>
  </si>
  <si>
    <t>Student-158</t>
  </si>
  <si>
    <t>Student-159</t>
  </si>
  <si>
    <t>Student-160</t>
  </si>
  <si>
    <t>Student-161</t>
  </si>
  <si>
    <t>Student-162</t>
  </si>
  <si>
    <t>Student-163</t>
  </si>
  <si>
    <t>Student-164</t>
  </si>
  <si>
    <t>Student-165</t>
  </si>
  <si>
    <t>Student-166</t>
  </si>
  <si>
    <t>Student-167</t>
  </si>
  <si>
    <t>Student-168</t>
  </si>
  <si>
    <t>Student-169</t>
  </si>
  <si>
    <t>Student-170</t>
  </si>
  <si>
    <t>Student-171</t>
  </si>
  <si>
    <t>Student-172</t>
  </si>
  <si>
    <t>Student-173</t>
  </si>
  <si>
    <t>Student-174</t>
  </si>
  <si>
    <t>Student-175</t>
  </si>
  <si>
    <t>Student-176</t>
  </si>
  <si>
    <t>Student-177</t>
  </si>
  <si>
    <t>Student-178</t>
  </si>
  <si>
    <t>Student-179</t>
  </si>
  <si>
    <t>Student-180</t>
  </si>
  <si>
    <t>Student-181</t>
  </si>
  <si>
    <t>Student-182</t>
  </si>
  <si>
    <t>Student-183</t>
  </si>
  <si>
    <t>Student-184</t>
  </si>
  <si>
    <t>Student-185</t>
  </si>
  <si>
    <t>Student-186</t>
  </si>
  <si>
    <t>Student-187</t>
  </si>
  <si>
    <t>Student-188</t>
  </si>
  <si>
    <t>Student-189</t>
  </si>
  <si>
    <t>Student-190</t>
  </si>
  <si>
    <t>Student-191</t>
  </si>
  <si>
    <t>Student-192</t>
  </si>
  <si>
    <t>Student-193</t>
  </si>
  <si>
    <t>Student-194</t>
  </si>
  <si>
    <t>Student-195</t>
  </si>
  <si>
    <t>Student-196</t>
  </si>
  <si>
    <t>Student-197</t>
  </si>
  <si>
    <t>Student-198</t>
  </si>
  <si>
    <t>Student-199</t>
  </si>
  <si>
    <t>Student-200</t>
  </si>
  <si>
    <t>Student-201</t>
  </si>
  <si>
    <t>Student-202</t>
  </si>
  <si>
    <t>Student-203</t>
  </si>
  <si>
    <t>Student-204</t>
  </si>
  <si>
    <t>Student-205</t>
  </si>
  <si>
    <t>Student-206</t>
  </si>
  <si>
    <t>Student-207</t>
  </si>
  <si>
    <t>Student-208</t>
  </si>
  <si>
    <t>Student-209</t>
  </si>
  <si>
    <t>Student-210</t>
  </si>
  <si>
    <t>Student-211</t>
  </si>
  <si>
    <t>Student-212</t>
  </si>
  <si>
    <t>Student-213</t>
  </si>
  <si>
    <t>Student-214</t>
  </si>
  <si>
    <t>Student-215</t>
  </si>
  <si>
    <t>Student-216</t>
  </si>
  <si>
    <t>Student-217</t>
  </si>
  <si>
    <t>Student-218</t>
  </si>
  <si>
    <t>Student-219</t>
  </si>
  <si>
    <t>Student-220</t>
  </si>
  <si>
    <t>Student-221</t>
  </si>
  <si>
    <t>Student-222</t>
  </si>
  <si>
    <t>Student-223</t>
  </si>
  <si>
    <t>Student-224</t>
  </si>
  <si>
    <t>Student-225</t>
  </si>
  <si>
    <t>Student-226</t>
  </si>
  <si>
    <t>Student-227</t>
  </si>
  <si>
    <t>Student-228</t>
  </si>
  <si>
    <t>Student-229</t>
  </si>
  <si>
    <t>Student-230</t>
  </si>
  <si>
    <t>Student-231</t>
  </si>
  <si>
    <t>Student-232</t>
  </si>
  <si>
    <t>Student-233</t>
  </si>
  <si>
    <t>Student-234</t>
  </si>
  <si>
    <t>Student-235</t>
  </si>
  <si>
    <t>Student-236</t>
  </si>
  <si>
    <t>HoursStudy</t>
  </si>
  <si>
    <t>Maths</t>
  </si>
  <si>
    <t>Physics</t>
  </si>
  <si>
    <t>Chemistry</t>
  </si>
  <si>
    <t>Biology</t>
  </si>
  <si>
    <t>Zoology</t>
  </si>
  <si>
    <t>Botany</t>
  </si>
  <si>
    <t>Total</t>
  </si>
  <si>
    <t>Average</t>
  </si>
  <si>
    <t>Rank</t>
  </si>
  <si>
    <t>Median</t>
  </si>
  <si>
    <t>Mode</t>
  </si>
  <si>
    <t>Std Dev</t>
  </si>
  <si>
    <t>Variance</t>
  </si>
  <si>
    <t>Covariance</t>
  </si>
  <si>
    <t>Correlation</t>
  </si>
  <si>
    <t>Geometric Mean</t>
  </si>
  <si>
    <t>Arithmetric Mean</t>
  </si>
  <si>
    <t>Harmonic Mean</t>
  </si>
  <si>
    <t>Top</t>
  </si>
  <si>
    <t>Max</t>
  </si>
  <si>
    <t>Min</t>
  </si>
  <si>
    <t>Large</t>
  </si>
  <si>
    <t>Small</t>
  </si>
  <si>
    <t>Tractors</t>
  </si>
  <si>
    <t>Trenchers</t>
  </si>
  <si>
    <t>Wind Turbines</t>
  </si>
  <si>
    <t>Helicopters</t>
  </si>
  <si>
    <t>Bulldozers</t>
  </si>
  <si>
    <t>Cranes</t>
  </si>
  <si>
    <t>Compactors</t>
  </si>
  <si>
    <t>Dredgers</t>
  </si>
  <si>
    <t>Dump Trucks</t>
  </si>
  <si>
    <t>Earth Movers</t>
  </si>
  <si>
    <t>Excavators</t>
  </si>
  <si>
    <t>Fork Lifts</t>
  </si>
  <si>
    <t>Farm Tillers</t>
  </si>
  <si>
    <t>Harvesters</t>
  </si>
  <si>
    <t>Ice Breakers</t>
  </si>
  <si>
    <t>Locomotives</t>
  </si>
  <si>
    <t>Mining Trucks</t>
  </si>
  <si>
    <t>Oil Rigs</t>
  </si>
  <si>
    <t>Rock Drillers</t>
  </si>
  <si>
    <t>Products</t>
  </si>
  <si>
    <t>Road Pavers</t>
  </si>
  <si>
    <t>Tunnel Bores</t>
  </si>
  <si>
    <t>Forecast</t>
  </si>
  <si>
    <t>Growth</t>
  </si>
  <si>
    <t>Trend</t>
  </si>
  <si>
    <t>RackHeight inches</t>
  </si>
  <si>
    <t>Sales</t>
  </si>
  <si>
    <t>Cov</t>
  </si>
  <si>
    <t>Correl</t>
  </si>
  <si>
    <t>Group</t>
  </si>
  <si>
    <t>Marks</t>
  </si>
  <si>
    <t>t-Test: Two-Sample Assuming Unequal Variances</t>
  </si>
  <si>
    <t>Variable 1</t>
  </si>
  <si>
    <t>Variable 2</t>
  </si>
  <si>
    <t>Mean</t>
  </si>
  <si>
    <t>Observations</t>
  </si>
  <si>
    <t>Hypothesized Mean Difference</t>
  </si>
  <si>
    <t>df</t>
  </si>
  <si>
    <t>t Stat</t>
  </si>
  <si>
    <t>P(T&lt;=t) one-tail</t>
  </si>
  <si>
    <t>t Critical one-tail</t>
  </si>
  <si>
    <t>P(T&lt;=t) two-tail</t>
  </si>
  <si>
    <t>t Critical two-tail</t>
  </si>
  <si>
    <t>HoursOfStudy</t>
  </si>
  <si>
    <t>SUMMARY OUTPUT</t>
  </si>
  <si>
    <t>Regression Statistics</t>
  </si>
  <si>
    <t>Multiple R</t>
  </si>
  <si>
    <t>R Square</t>
  </si>
  <si>
    <t>Adjusted R Square</t>
  </si>
  <si>
    <t>Standard Error</t>
  </si>
  <si>
    <t>ANOVA</t>
  </si>
  <si>
    <t>Regression</t>
  </si>
  <si>
    <t>Residual</t>
  </si>
  <si>
    <t>Intercept</t>
  </si>
  <si>
    <t>SS</t>
  </si>
  <si>
    <t>MS</t>
  </si>
  <si>
    <t>F</t>
  </si>
  <si>
    <t>Significance F</t>
  </si>
  <si>
    <t>Coefficients</t>
  </si>
  <si>
    <t>P-value</t>
  </si>
  <si>
    <t>Lower 95%</t>
  </si>
  <si>
    <t>Upper 95%</t>
  </si>
  <si>
    <t>Lower 95.0%</t>
  </si>
  <si>
    <t>Upper 95.0%</t>
  </si>
  <si>
    <t>X Variable 1</t>
  </si>
  <si>
    <t>RESIDUAL OUTPUT</t>
  </si>
  <si>
    <t>Observation</t>
  </si>
  <si>
    <t>Predicted Y</t>
  </si>
  <si>
    <t>Residuals</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</si>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</sst>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164" formatCode="0.0000"/>
    <numFmt numFmtId="165" formatCode="0.0"/>
  </numFmts>
  <fonts count="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color rgb="FFC00000"/>
      <name val="Calibri"/>
      <family val="2"/>
      <scheme val="minor"/>
    </font>
    <font>
      <b/>
      <sz val="11"/>
      <color rgb="FFC0000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rgb="FFCCFF99"/>
        <bgColor indexed="64"/>
      </patternFill>
    </fill>
  </fills>
  <borders count="4">
    <border>
      <left/>
      <right/>
      <top/>
      <bottom/>
      <diagonal/>
    </border>
    <border>
      <left style="thin">
        <color indexed="64"/>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1" fontId="1" fillId="0" borderId="0" applyFont="0" applyFill="0" applyBorder="0" applyAlignment="0" applyProtection="0"/>
  </cellStyleXfs>
  <cellXfs count="30">
    <xf numFmtId="0" fontId="0" fillId="0" borderId="0" xfId="0"/>
    <xf numFmtId="0" fontId="3" fillId="2" borderId="0" xfId="0" applyFont="1" applyFill="1" applyAlignment="1">
      <alignment horizontal="center"/>
    </xf>
    <xf numFmtId="164" fontId="0" fillId="0" borderId="0" xfId="0" applyNumberFormat="1"/>
    <xf numFmtId="2" fontId="0" fillId="0" borderId="0" xfId="0" applyNumberFormat="1"/>
    <xf numFmtId="165" fontId="0" fillId="0" borderId="0" xfId="0" applyNumberFormat="1"/>
    <xf numFmtId="41" fontId="0" fillId="0" borderId="0" xfId="1" applyFont="1"/>
    <xf numFmtId="41" fontId="0" fillId="0" borderId="0" xfId="0" applyNumberFormat="1"/>
    <xf numFmtId="41" fontId="2" fillId="0" borderId="0" xfId="1" applyFont="1"/>
    <xf numFmtId="41" fontId="2" fillId="0" borderId="0" xfId="0" applyNumberFormat="1" applyFont="1"/>
    <xf numFmtId="0" fontId="3" fillId="3" borderId="0" xfId="0" applyFont="1" applyFill="1" applyAlignment="1">
      <alignment horizontal="center"/>
    </xf>
    <xf numFmtId="0" fontId="3" fillId="0" borderId="0" xfId="0" applyFont="1" applyFill="1" applyAlignment="1">
      <alignment horizontal="center"/>
    </xf>
    <xf numFmtId="0" fontId="0" fillId="0" borderId="0" xfId="0" applyFill="1"/>
    <xf numFmtId="165" fontId="0" fillId="0" borderId="0" xfId="0" applyNumberFormat="1" applyFill="1"/>
    <xf numFmtId="0" fontId="3" fillId="4" borderId="0" xfId="0" applyFont="1" applyFill="1" applyAlignment="1">
      <alignment horizontal="center"/>
    </xf>
    <xf numFmtId="0" fontId="0" fillId="4" borderId="0" xfId="0" applyFill="1" applyAlignment="1">
      <alignment horizontal="center"/>
    </xf>
    <xf numFmtId="0" fontId="0" fillId="0" borderId="1" xfId="0" applyBorder="1"/>
    <xf numFmtId="2" fontId="0" fillId="0" borderId="0" xfId="0" applyNumberFormat="1" applyBorder="1"/>
    <xf numFmtId="0" fontId="0" fillId="0" borderId="0" xfId="0" applyBorder="1"/>
    <xf numFmtId="0" fontId="0" fillId="0" borderId="0" xfId="0" applyFill="1" applyBorder="1"/>
    <xf numFmtId="0" fontId="3" fillId="5" borderId="0" xfId="0" applyFont="1" applyFill="1" applyAlignment="1">
      <alignment horizontal="center"/>
    </xf>
    <xf numFmtId="0" fontId="0" fillId="0" borderId="0" xfId="0" applyFill="1" applyBorder="1" applyAlignment="1"/>
    <xf numFmtId="0" fontId="4" fillId="0" borderId="0" xfId="0" applyFont="1" applyFill="1" applyBorder="1" applyAlignment="1">
      <alignment horizontal="center"/>
    </xf>
    <xf numFmtId="0" fontId="0" fillId="5" borderId="0" xfId="0" applyFill="1" applyBorder="1"/>
    <xf numFmtId="0" fontId="5" fillId="3" borderId="0" xfId="0" applyFont="1" applyFill="1" applyAlignment="1">
      <alignment horizontal="center"/>
    </xf>
    <xf numFmtId="0" fontId="6" fillId="0" borderId="0" xfId="0" applyFont="1"/>
    <xf numFmtId="0" fontId="0" fillId="0" borderId="2" xfId="0" applyFill="1" applyBorder="1" applyAlignment="1"/>
    <xf numFmtId="0" fontId="4" fillId="0" borderId="3" xfId="0" applyFont="1" applyFill="1" applyBorder="1" applyAlignment="1">
      <alignment horizontal="center"/>
    </xf>
    <xf numFmtId="0" fontId="7" fillId="0" borderId="0" xfId="0" applyFont="1" applyFill="1" applyBorder="1" applyAlignment="1"/>
    <xf numFmtId="0" fontId="7" fillId="0" borderId="2" xfId="0" applyFont="1" applyFill="1" applyBorder="1" applyAlignment="1"/>
    <xf numFmtId="0" fontId="4" fillId="0" borderId="3" xfId="0" applyFont="1" applyFill="1" applyBorder="1" applyAlignment="1">
      <alignment horizontal="centerContinuous"/>
    </xf>
  </cellXfs>
  <cellStyles count="2">
    <cellStyle name="Comma [0]" xfId="1" builtinId="6"/>
    <cellStyle name="Normal" xfId="0" builtinId="0"/>
  </cellStyles>
  <dxfs count="0"/>
  <tableStyles count="0" defaultTableStyle="TableStyleMedium2" defaultPivotStyle="PivotStyleLight16"/>
  <colors>
    <mruColors>
      <color rgb="FFCCFF99"/>
      <color rgb="FFCCFF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571499</xdr:colOff>
      <xdr:row>0</xdr:row>
      <xdr:rowOff>85724</xdr:rowOff>
    </xdr:from>
    <xdr:to>
      <xdr:col>17</xdr:col>
      <xdr:colOff>619125</xdr:colOff>
      <xdr:row>27</xdr:row>
      <xdr:rowOff>76200</xdr:rowOff>
    </xdr:to>
    <xdr:sp macro="" textlink="">
      <xdr:nvSpPr>
        <xdr:cNvPr id="2" name="Rounded Rectangle 1"/>
        <xdr:cNvSpPr/>
      </xdr:nvSpPr>
      <xdr:spPr>
        <a:xfrm>
          <a:off x="3267074" y="85724"/>
          <a:ext cx="7972426" cy="5133976"/>
        </a:xfrm>
        <a:prstGeom prst="roundRect">
          <a:avLst/>
        </a:prstGeom>
        <a:solidFill>
          <a:srgbClr val="CCFF99"/>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n-US" sz="1600"/>
            <a:t>What is Anova??</a:t>
          </a:r>
        </a:p>
        <a:p>
          <a:pPr algn="l"/>
          <a:endParaRPr lang="en-US" sz="1600"/>
        </a:p>
        <a:p>
          <a:pPr algn="l"/>
          <a:r>
            <a:rPr lang="en-US" sz="1600"/>
            <a:t>Analysis of variance, a statistical method in which the variation in a set of observations is divided into distinct components.</a:t>
          </a:r>
        </a:p>
        <a:p>
          <a:pPr algn="l"/>
          <a:endParaRPr lang="en-US" sz="1600"/>
        </a:p>
        <a:p>
          <a:pPr algn="l"/>
          <a:r>
            <a:rPr lang="en-US" sz="1600"/>
            <a:t>Analysis of variance (ANOVA) tests the hypothesis that the means of two or more populations are equal. ANOVAs assess the importance of one or more factors by comparing the response variable means at the different factor levels. </a:t>
          </a:r>
        </a:p>
        <a:p>
          <a:pPr algn="l"/>
          <a:endParaRPr lang="en-US" sz="1600"/>
        </a:p>
        <a:p>
          <a:pPr algn="l"/>
          <a:r>
            <a:rPr lang="en-US" sz="1600"/>
            <a:t>The null hypothesis states that all population means (factor level means) are equal while the alternative hypothesis states that at least one is different. </a:t>
          </a:r>
        </a:p>
        <a:p>
          <a:pPr algn="l"/>
          <a:endParaRPr lang="en-US" sz="1600"/>
        </a:p>
        <a:p>
          <a:pPr algn="l"/>
          <a:r>
            <a:rPr lang="en-US" sz="1600" b="1">
              <a:solidFill>
                <a:srgbClr val="FF0000"/>
              </a:solidFill>
            </a:rPr>
            <a:t>H</a:t>
          </a:r>
          <a:r>
            <a:rPr lang="en-US" sz="1600" b="1" baseline="-25000">
              <a:solidFill>
                <a:srgbClr val="FF0000"/>
              </a:solidFill>
            </a:rPr>
            <a:t>0</a:t>
          </a:r>
          <a:r>
            <a:rPr lang="en-US" sz="1600" b="1">
              <a:solidFill>
                <a:srgbClr val="FF0000"/>
              </a:solidFill>
            </a:rPr>
            <a:t>: </a:t>
          </a:r>
          <a:r>
            <a:rPr lang="el-GR" sz="1600" b="1">
              <a:solidFill>
                <a:srgbClr val="FF0000"/>
              </a:solidFill>
            </a:rPr>
            <a:t>μ</a:t>
          </a:r>
          <a:r>
            <a:rPr lang="el-GR" sz="1600" b="1" baseline="-25000">
              <a:solidFill>
                <a:srgbClr val="FF0000"/>
              </a:solidFill>
            </a:rPr>
            <a:t>1</a:t>
          </a:r>
          <a:r>
            <a:rPr lang="el-GR" sz="1600" b="1">
              <a:solidFill>
                <a:srgbClr val="FF0000"/>
              </a:solidFill>
            </a:rPr>
            <a:t> = μ</a:t>
          </a:r>
          <a:r>
            <a:rPr lang="el-GR" sz="1600" b="1" baseline="-25000">
              <a:solidFill>
                <a:srgbClr val="FF0000"/>
              </a:solidFill>
            </a:rPr>
            <a:t>2</a:t>
          </a:r>
          <a:r>
            <a:rPr lang="el-GR" sz="1600" b="1">
              <a:solidFill>
                <a:srgbClr val="FF0000"/>
              </a:solidFill>
            </a:rPr>
            <a:t> = μ</a:t>
          </a:r>
          <a:r>
            <a:rPr lang="el-GR" sz="1600" b="1" baseline="-25000">
              <a:solidFill>
                <a:srgbClr val="FF0000"/>
              </a:solidFill>
            </a:rPr>
            <a:t>3</a:t>
          </a:r>
          <a:r>
            <a:rPr lang="en-US" sz="1600" b="1" baseline="-25000">
              <a:solidFill>
                <a:srgbClr val="FF0000"/>
              </a:solidFill>
            </a:rPr>
            <a:t>, </a:t>
          </a:r>
        </a:p>
        <a:p>
          <a:pPr algn="l"/>
          <a:r>
            <a:rPr lang="en-US" sz="1600" b="1">
              <a:solidFill>
                <a:srgbClr val="0070C0"/>
              </a:solidFill>
            </a:rPr>
            <a:t>H</a:t>
          </a:r>
          <a:r>
            <a:rPr lang="en-US" sz="1600" b="1" baseline="-25000">
              <a:solidFill>
                <a:srgbClr val="0070C0"/>
              </a:solidFill>
            </a:rPr>
            <a:t>1</a:t>
          </a:r>
          <a:r>
            <a:rPr lang="en-US" sz="1600" b="1">
              <a:solidFill>
                <a:srgbClr val="0070C0"/>
              </a:solidFill>
            </a:rPr>
            <a:t>:</a:t>
          </a:r>
          <a:r>
            <a:rPr lang="en-US" sz="1600" b="1">
              <a:solidFill>
                <a:srgbClr val="00B0F0"/>
              </a:solidFill>
            </a:rPr>
            <a:t> </a:t>
          </a:r>
          <a:r>
            <a:rPr lang="en-US" sz="1600" b="0">
              <a:solidFill>
                <a:srgbClr val="0070C0"/>
              </a:solidFill>
            </a:rPr>
            <a:t>at least one of the means is different. </a:t>
          </a:r>
        </a:p>
        <a:p>
          <a:pPr algn="l"/>
          <a:endParaRPr lang="en-US" sz="1600"/>
        </a:p>
        <a:p>
          <a:pPr algn="l"/>
          <a:r>
            <a:rPr lang="en-US" sz="1600"/>
            <a:t>if F &gt; F crit, we reject the null hypothesis saying the means of the three populations are not all equal. At least one of the means is different. </a:t>
          </a:r>
        </a:p>
        <a:p>
          <a:pPr algn="l"/>
          <a:endParaRPr lang="en-US" sz="1600"/>
        </a:p>
        <a:p>
          <a:pPr algn="l"/>
          <a:r>
            <a:rPr lang="en-US" sz="1600"/>
            <a:t>if F&lt; F crit, we accept the null hypothesis.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95251</xdr:colOff>
      <xdr:row>0</xdr:row>
      <xdr:rowOff>66674</xdr:rowOff>
    </xdr:from>
    <xdr:to>
      <xdr:col>16</xdr:col>
      <xdr:colOff>533401</xdr:colOff>
      <xdr:row>26</xdr:row>
      <xdr:rowOff>114300</xdr:rowOff>
    </xdr:to>
    <xdr:sp macro="" textlink="">
      <xdr:nvSpPr>
        <xdr:cNvPr id="2" name="Rounded Rectangle 1"/>
        <xdr:cNvSpPr/>
      </xdr:nvSpPr>
      <xdr:spPr>
        <a:xfrm>
          <a:off x="1924051" y="66674"/>
          <a:ext cx="8362950" cy="5019676"/>
        </a:xfrm>
        <a:prstGeom prst="roundRect">
          <a:avLst/>
        </a:prstGeom>
        <a:solidFill>
          <a:srgbClr val="CCFFCC"/>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a:t>A </a:t>
          </a:r>
          <a:r>
            <a:rPr lang="en-US" sz="1600" b="1"/>
            <a:t>t</a:t>
          </a:r>
          <a:r>
            <a:rPr lang="en-US" sz="1600"/>
            <a:t>-</a:t>
          </a:r>
          <a:r>
            <a:rPr lang="en-US" sz="1600" b="1"/>
            <a:t>test</a:t>
          </a:r>
          <a:r>
            <a:rPr lang="en-US" sz="1600"/>
            <a:t> is an analysis of two populations means through the use of statistical examination; </a:t>
          </a:r>
          <a:endParaRPr lang="en-US" sz="160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400">
              <a:solidFill>
                <a:srgbClr val="FF0000"/>
              </a:solidFill>
              <a:effectLst/>
              <a:latin typeface="+mn-lt"/>
              <a:ea typeface="+mn-ea"/>
              <a:cs typeface="+mn-cs"/>
            </a:rPr>
            <a:t>This t-Test is used to test the null hypothesis that the means of two populations are equal.</a:t>
          </a:r>
          <a:endParaRPr lang="en-US" sz="2000">
            <a:solidFill>
              <a:srgbClr val="FF0000"/>
            </a:solidFill>
            <a:effectLst/>
            <a:latin typeface="+mn-lt"/>
          </a:endParaRPr>
        </a:p>
        <a:p>
          <a:pPr algn="l"/>
          <a:endParaRPr lang="en-US" sz="1600"/>
        </a:p>
        <a:p>
          <a:pPr algn="l"/>
          <a:r>
            <a:rPr lang="en-US" sz="1600"/>
            <a:t>a </a:t>
          </a:r>
          <a:r>
            <a:rPr lang="en-US" sz="1600" b="1"/>
            <a:t>t</a:t>
          </a:r>
          <a:r>
            <a:rPr lang="en-US" sz="1600"/>
            <a:t>-</a:t>
          </a:r>
          <a:r>
            <a:rPr lang="en-US" sz="1600" b="1"/>
            <a:t>test</a:t>
          </a:r>
          <a:r>
            <a:rPr lang="en-US" sz="1600"/>
            <a:t> with two samples is commonly used with small sample sizes, </a:t>
          </a:r>
          <a:r>
            <a:rPr lang="en-US" sz="1600" b="1"/>
            <a:t>testing</a:t>
          </a:r>
          <a:r>
            <a:rPr lang="en-US" sz="1600"/>
            <a:t> the difference between the samples when the variances of two normal distributions are not known.</a:t>
          </a:r>
        </a:p>
        <a:p>
          <a:pPr algn="l"/>
          <a:r>
            <a:rPr lang="en-US" sz="1600"/>
            <a:t>When the means of two groups are to be compared</a:t>
          </a:r>
          <a:r>
            <a:rPr lang="en-US" sz="1600" b="1"/>
            <a:t> (where each group consists of subjects that are not related</a:t>
          </a:r>
          <a:r>
            <a:rPr lang="en-US" sz="1600"/>
            <a:t>) then the Excel two-sample.</a:t>
          </a:r>
        </a:p>
        <a:p>
          <a:pPr algn="l"/>
          <a:endParaRPr lang="en-US" sz="1600"/>
        </a:p>
        <a:p>
          <a:r>
            <a:rPr lang="en-US" sz="1600" b="1">
              <a:effectLst/>
            </a:rPr>
            <a:t>Assumptions:</a:t>
          </a:r>
          <a:r>
            <a:rPr lang="en-US" sz="1600">
              <a:effectLst/>
            </a:rPr>
            <a:t> Subjects are randomly assigned to one of two groups. The distribution of the means by group is normal with equal variances. Sample sizes between groups do not have to be equal.</a:t>
          </a:r>
        </a:p>
        <a:p>
          <a:r>
            <a:rPr lang="en-US" sz="1600">
              <a:effectLst/>
            </a:rPr>
            <a:t>  </a:t>
          </a:r>
        </a:p>
        <a:p>
          <a:r>
            <a:rPr lang="en-US" sz="1600" b="1">
              <a:effectLst/>
            </a:rPr>
            <a:t>Test:</a:t>
          </a:r>
          <a:r>
            <a:rPr lang="en-US" sz="1600">
              <a:effectLst/>
            </a:rPr>
            <a:t> The hypotheses for the comparison of means from two independent groups are:</a:t>
          </a:r>
        </a:p>
        <a:p>
          <a:r>
            <a:rPr lang="en-US" sz="1600" b="1">
              <a:solidFill>
                <a:srgbClr val="FF0000"/>
              </a:solidFill>
              <a:effectLst/>
              <a:latin typeface="+mn-lt"/>
              <a:ea typeface="+mn-ea"/>
              <a:cs typeface="+mn-cs"/>
            </a:rPr>
            <a:t>H</a:t>
          </a:r>
          <a:r>
            <a:rPr lang="en-US" sz="1600" b="1" baseline="-25000">
              <a:solidFill>
                <a:srgbClr val="FF0000"/>
              </a:solidFill>
              <a:effectLst/>
              <a:latin typeface="+mn-lt"/>
              <a:ea typeface="+mn-ea"/>
              <a:cs typeface="+mn-cs"/>
            </a:rPr>
            <a:t>0</a:t>
          </a:r>
          <a:r>
            <a:rPr lang="en-US" sz="1600" b="1">
              <a:solidFill>
                <a:srgbClr val="FF0000"/>
              </a:solidFill>
              <a:effectLst/>
              <a:latin typeface="+mn-lt"/>
              <a:ea typeface="+mn-ea"/>
              <a:cs typeface="+mn-cs"/>
            </a:rPr>
            <a:t>: </a:t>
          </a:r>
          <a:r>
            <a:rPr lang="el-GR" sz="1600" b="1">
              <a:solidFill>
                <a:srgbClr val="FF0000"/>
              </a:solidFill>
              <a:effectLst/>
              <a:latin typeface="+mn-lt"/>
              <a:ea typeface="+mn-ea"/>
              <a:cs typeface="+mn-cs"/>
            </a:rPr>
            <a:t>μ</a:t>
          </a:r>
          <a:r>
            <a:rPr lang="el-GR" sz="1600" b="1" baseline="-25000">
              <a:solidFill>
                <a:srgbClr val="FF0000"/>
              </a:solidFill>
              <a:effectLst/>
              <a:latin typeface="+mn-lt"/>
              <a:ea typeface="+mn-ea"/>
              <a:cs typeface="+mn-cs"/>
            </a:rPr>
            <a:t>1</a:t>
          </a:r>
          <a:r>
            <a:rPr lang="el-GR" sz="1600" b="1">
              <a:solidFill>
                <a:srgbClr val="FF0000"/>
              </a:solidFill>
              <a:effectLst/>
              <a:latin typeface="+mn-lt"/>
              <a:ea typeface="+mn-ea"/>
              <a:cs typeface="+mn-cs"/>
            </a:rPr>
            <a:t> = μ</a:t>
          </a:r>
          <a:r>
            <a:rPr lang="el-GR" sz="1600" b="1" baseline="-25000">
              <a:solidFill>
                <a:srgbClr val="FF0000"/>
              </a:solidFill>
              <a:effectLst/>
              <a:latin typeface="+mn-lt"/>
              <a:ea typeface="+mn-ea"/>
              <a:cs typeface="+mn-cs"/>
            </a:rPr>
            <a:t>2</a:t>
          </a:r>
          <a:r>
            <a:rPr lang="el-GR" sz="1600" b="1">
              <a:solidFill>
                <a:srgbClr val="FF0000"/>
              </a:solidFill>
              <a:effectLst/>
              <a:latin typeface="+mn-lt"/>
              <a:ea typeface="+mn-ea"/>
              <a:cs typeface="+mn-cs"/>
            </a:rPr>
            <a:t> </a:t>
          </a:r>
          <a:r>
            <a:rPr lang="en-US" sz="1600" b="1" baseline="-25000">
              <a:solidFill>
                <a:srgbClr val="FF0000"/>
              </a:solidFill>
              <a:effectLst/>
              <a:latin typeface="+mn-lt"/>
              <a:ea typeface="+mn-ea"/>
              <a:cs typeface="+mn-cs"/>
            </a:rPr>
            <a:t> </a:t>
          </a:r>
          <a:endParaRPr lang="en-US" sz="2000">
            <a:solidFill>
              <a:srgbClr val="FF0000"/>
            </a:solidFill>
            <a:effectLst/>
          </a:endParaRPr>
        </a:p>
        <a:p>
          <a:r>
            <a:rPr lang="en-US" sz="1600" b="1">
              <a:solidFill>
                <a:srgbClr val="0070C0"/>
              </a:solidFill>
              <a:effectLst/>
              <a:latin typeface="+mn-lt"/>
              <a:ea typeface="+mn-ea"/>
              <a:cs typeface="+mn-cs"/>
            </a:rPr>
            <a:t>H</a:t>
          </a:r>
          <a:r>
            <a:rPr lang="en-US" sz="1600" b="1" baseline="-25000">
              <a:solidFill>
                <a:srgbClr val="0070C0"/>
              </a:solidFill>
              <a:effectLst/>
              <a:latin typeface="+mn-lt"/>
              <a:ea typeface="+mn-ea"/>
              <a:cs typeface="+mn-cs"/>
            </a:rPr>
            <a:t>1</a:t>
          </a:r>
          <a:r>
            <a:rPr lang="en-US" sz="1600" b="1">
              <a:solidFill>
                <a:srgbClr val="0070C0"/>
              </a:solidFill>
              <a:effectLst/>
              <a:latin typeface="+mn-lt"/>
              <a:ea typeface="+mn-ea"/>
              <a:cs typeface="+mn-cs"/>
            </a:rPr>
            <a:t>: </a:t>
          </a:r>
          <a:r>
            <a:rPr lang="en-US" sz="1600" b="0">
              <a:solidFill>
                <a:srgbClr val="0070C0"/>
              </a:solidFill>
              <a:effectLst/>
              <a:latin typeface="+mn-lt"/>
              <a:ea typeface="+mn-ea"/>
              <a:cs typeface="+mn-cs"/>
            </a:rPr>
            <a:t>At least one of the means is different. </a:t>
          </a:r>
        </a:p>
        <a:p>
          <a:endParaRPr lang="en-US" sz="1600" b="0">
            <a:solidFill>
              <a:srgbClr val="0070C0"/>
            </a:solidFill>
            <a:effectLst/>
            <a:latin typeface="+mn-lt"/>
            <a:ea typeface="+mn-ea"/>
            <a:cs typeface="+mn-cs"/>
          </a:endParaRPr>
        </a:p>
        <a:p>
          <a:r>
            <a:rPr lang="en-US" sz="1400"/>
            <a:t>Inequality Test:</a:t>
          </a:r>
        </a:p>
        <a:p>
          <a:r>
            <a:rPr lang="en-US" sz="1400"/>
            <a:t>lf </a:t>
          </a:r>
          <a:r>
            <a:rPr lang="en-US" sz="1400">
              <a:solidFill>
                <a:srgbClr val="FF0000"/>
              </a:solidFill>
            </a:rPr>
            <a:t>t Stat </a:t>
          </a:r>
          <a:r>
            <a:rPr lang="en-US" sz="1400"/>
            <a:t>&lt; </a:t>
          </a:r>
          <a:r>
            <a:rPr lang="en-US" sz="1400" b="1" i="1">
              <a:solidFill>
                <a:srgbClr val="FF0000"/>
              </a:solidFill>
            </a:rPr>
            <a:t>-</a:t>
          </a:r>
          <a:r>
            <a:rPr lang="en-US" sz="1400" i="1">
              <a:solidFill>
                <a:srgbClr val="FF0000"/>
              </a:solidFill>
            </a:rPr>
            <a:t>t Critical two-tail </a:t>
          </a:r>
          <a:r>
            <a:rPr lang="en-US" sz="1400"/>
            <a:t>OR </a:t>
          </a:r>
          <a:r>
            <a:rPr lang="en-US" sz="1400">
              <a:solidFill>
                <a:srgbClr val="FF0000"/>
              </a:solidFill>
            </a:rPr>
            <a:t>t Stat </a:t>
          </a:r>
          <a:r>
            <a:rPr lang="en-US" sz="1400"/>
            <a:t>&gt; </a:t>
          </a:r>
          <a:r>
            <a:rPr lang="en-US" sz="1400" i="1">
              <a:solidFill>
                <a:srgbClr val="FF0000"/>
              </a:solidFill>
            </a:rPr>
            <a:t>t Critical two-tail</a:t>
          </a:r>
          <a:r>
            <a:rPr lang="en-US" sz="1400"/>
            <a:t>, we reject the null hypothesis. </a:t>
          </a:r>
          <a:endParaRPr lang="en-US" sz="1400" b="0">
            <a:solidFill>
              <a:srgbClr val="0070C0"/>
            </a:solidFill>
            <a:effectLst/>
          </a:endParaRPr>
        </a:p>
        <a:p>
          <a:pPr algn="l"/>
          <a:endParaRPr lang="en-US" sz="2400">
            <a:solidFill>
              <a:srgbClr val="0070C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xdr:colOff>
      <xdr:row>0</xdr:row>
      <xdr:rowOff>171450</xdr:rowOff>
    </xdr:from>
    <xdr:to>
      <xdr:col>15</xdr:col>
      <xdr:colOff>285750</xdr:colOff>
      <xdr:row>21</xdr:row>
      <xdr:rowOff>0</xdr:rowOff>
    </xdr:to>
    <xdr:sp macro="" textlink="">
      <xdr:nvSpPr>
        <xdr:cNvPr id="2" name="Snip and Round Single Corner Rectangle 1"/>
        <xdr:cNvSpPr/>
      </xdr:nvSpPr>
      <xdr:spPr>
        <a:xfrm>
          <a:off x="2762250" y="171450"/>
          <a:ext cx="6953250" cy="3829050"/>
        </a:xfrm>
        <a:prstGeom prst="snipRoundRect">
          <a:avLst>
            <a:gd name="adj1" fmla="val 16667"/>
            <a:gd name="adj2" fmla="val 4229"/>
          </a:avLst>
        </a:prstGeom>
        <a:solidFill>
          <a:srgbClr val="CCFFFF"/>
        </a:solidFill>
        <a:ln>
          <a:solidFill>
            <a:srgbClr val="CCFFFF"/>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US" sz="1600" b="0">
              <a:solidFill>
                <a:srgbClr val="FF0000"/>
              </a:solidFill>
              <a:latin typeface="+mn-lt"/>
            </a:rPr>
            <a:t>What is Regression Analysis?</a:t>
          </a:r>
        </a:p>
        <a:p>
          <a:pPr algn="l"/>
          <a:r>
            <a:rPr lang="en-US" sz="1600" b="1">
              <a:latin typeface="+mn-lt"/>
            </a:rPr>
            <a:t>                   Regression analysis</a:t>
          </a:r>
          <a:r>
            <a:rPr lang="en-US" sz="1600">
              <a:latin typeface="+mn-lt"/>
            </a:rPr>
            <a:t> is a statistical process </a:t>
          </a:r>
          <a:r>
            <a:rPr lang="en-US" sz="1600" i="1">
              <a:solidFill>
                <a:srgbClr val="FF0000"/>
              </a:solidFill>
              <a:latin typeface="+mn-lt"/>
            </a:rPr>
            <a:t>for estimating the relationships among variables</a:t>
          </a:r>
          <a:r>
            <a:rPr lang="en-US" sz="1600">
              <a:latin typeface="+mn-lt"/>
            </a:rPr>
            <a:t>. It includes many techniques for modeling and analyzing several variables, when the focus is on the relationship between a dependent variable and one or more independent variables (or 'predictors').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U254"/>
  <sheetViews>
    <sheetView topLeftCell="A235" workbookViewId="0">
      <selection activeCell="E245" sqref="E245"/>
    </sheetView>
  </sheetViews>
  <sheetFormatPr defaultRowHeight="15" x14ac:dyDescent="0.25"/>
  <cols>
    <col min="1" max="1" width="15.85546875" customWidth="1"/>
    <col min="2" max="2" width="18.28515625" customWidth="1"/>
    <col min="3" max="8" width="10.5703125" bestFit="1" customWidth="1"/>
    <col min="10" max="10" width="9.5703125" bestFit="1" customWidth="1"/>
    <col min="17" max="17" width="17.28515625" bestFit="1" customWidth="1"/>
  </cols>
  <sheetData>
    <row r="1" spans="1:21" x14ac:dyDescent="0.25">
      <c r="A1" s="9" t="s">
        <v>0</v>
      </c>
      <c r="B1" s="13" t="s">
        <v>237</v>
      </c>
      <c r="C1" s="23" t="s">
        <v>238</v>
      </c>
      <c r="D1" s="23" t="s">
        <v>239</v>
      </c>
      <c r="E1" s="23" t="s">
        <v>240</v>
      </c>
      <c r="F1" s="23" t="s">
        <v>241</v>
      </c>
      <c r="G1" s="23" t="s">
        <v>242</v>
      </c>
      <c r="H1" s="23" t="s">
        <v>243</v>
      </c>
      <c r="I1" s="13" t="s">
        <v>244</v>
      </c>
      <c r="J1" s="13" t="s">
        <v>245</v>
      </c>
      <c r="K1" s="13" t="s">
        <v>246</v>
      </c>
      <c r="L1" s="13" t="s">
        <v>246</v>
      </c>
      <c r="M1" s="10"/>
      <c r="Q1" s="14" t="s">
        <v>286</v>
      </c>
      <c r="R1" s="14" t="s">
        <v>287</v>
      </c>
    </row>
    <row r="2" spans="1:21" x14ac:dyDescent="0.25">
      <c r="A2" t="s">
        <v>1</v>
      </c>
      <c r="B2">
        <v>35</v>
      </c>
      <c r="C2">
        <v>70</v>
      </c>
      <c r="D2">
        <v>29</v>
      </c>
      <c r="E2">
        <v>85</v>
      </c>
      <c r="F2">
        <v>68</v>
      </c>
      <c r="G2">
        <v>17</v>
      </c>
      <c r="H2">
        <v>26</v>
      </c>
      <c r="I2" s="15">
        <f>SUM(C2:H2)</f>
        <v>295</v>
      </c>
      <c r="J2" s="16">
        <f>AVERAGE(C2:H2)</f>
        <v>49.166666666666664</v>
      </c>
      <c r="K2" s="17">
        <f>RANK(I2,$I$2:$I$237,0)</f>
        <v>176</v>
      </c>
      <c r="L2" s="18">
        <f>_xlfn.RANK.AVG(I2,$I$2:$I$237,0)</f>
        <v>177</v>
      </c>
      <c r="M2" s="12"/>
      <c r="Q2">
        <v>5</v>
      </c>
      <c r="R2">
        <v>120</v>
      </c>
      <c r="T2" t="s">
        <v>288</v>
      </c>
      <c r="U2">
        <f>COVAR(Q2:Q29,R2:R29)</f>
        <v>3915</v>
      </c>
    </row>
    <row r="3" spans="1:21" x14ac:dyDescent="0.25">
      <c r="A3" t="s">
        <v>10</v>
      </c>
      <c r="B3">
        <v>20</v>
      </c>
      <c r="C3">
        <v>44</v>
      </c>
      <c r="D3">
        <v>11</v>
      </c>
      <c r="E3">
        <v>90</v>
      </c>
      <c r="F3">
        <v>63</v>
      </c>
      <c r="G3">
        <v>32</v>
      </c>
      <c r="H3">
        <v>38</v>
      </c>
      <c r="I3" s="15">
        <f>SUM(C3:H3)</f>
        <v>278</v>
      </c>
      <c r="J3" s="16">
        <f>AVERAGE(C3:H3)</f>
        <v>46.333333333333336</v>
      </c>
      <c r="K3" s="17">
        <f>RANK(I3,$I$2:$I$237,0)</f>
        <v>194</v>
      </c>
      <c r="L3" s="18">
        <f>_xlfn.RANK.AVG(I3,$I$2:$I$237,0)</f>
        <v>194.5</v>
      </c>
      <c r="M3" s="4"/>
      <c r="Q3">
        <v>6</v>
      </c>
      <c r="R3">
        <v>180</v>
      </c>
      <c r="T3" t="s">
        <v>289</v>
      </c>
      <c r="U3">
        <f>CORREL(Q2:Q29,R2:R29)</f>
        <v>1.0000000000000002</v>
      </c>
    </row>
    <row r="4" spans="1:21" x14ac:dyDescent="0.25">
      <c r="A4" t="s">
        <v>100</v>
      </c>
      <c r="B4">
        <v>44</v>
      </c>
      <c r="C4">
        <v>44</v>
      </c>
      <c r="D4">
        <v>18</v>
      </c>
      <c r="E4">
        <v>84</v>
      </c>
      <c r="F4">
        <v>71</v>
      </c>
      <c r="G4">
        <v>18</v>
      </c>
      <c r="H4">
        <v>40</v>
      </c>
      <c r="I4" s="15">
        <f>SUM(C4:H4)</f>
        <v>275</v>
      </c>
      <c r="J4" s="16">
        <f>AVERAGE(C4:H4)</f>
        <v>45.833333333333336</v>
      </c>
      <c r="K4" s="17">
        <f>RANK(I4,$I$2:$I$237,0)</f>
        <v>198</v>
      </c>
      <c r="L4" s="18">
        <f>_xlfn.RANK.AVG(I4,$I$2:$I$237,0)</f>
        <v>199</v>
      </c>
      <c r="M4" s="4"/>
      <c r="Q4">
        <v>7</v>
      </c>
      <c r="R4">
        <v>240</v>
      </c>
    </row>
    <row r="5" spans="1:21" x14ac:dyDescent="0.25">
      <c r="A5" t="s">
        <v>101</v>
      </c>
      <c r="B5">
        <v>5</v>
      </c>
      <c r="C5">
        <v>49</v>
      </c>
      <c r="D5">
        <v>88</v>
      </c>
      <c r="E5">
        <v>29</v>
      </c>
      <c r="F5">
        <v>39</v>
      </c>
      <c r="G5">
        <v>26</v>
      </c>
      <c r="H5">
        <v>96</v>
      </c>
      <c r="I5" s="15">
        <f>SUM(C5:H5)</f>
        <v>327</v>
      </c>
      <c r="J5" s="16">
        <f>AVERAGE(C5:H5)</f>
        <v>54.5</v>
      </c>
      <c r="K5" s="17">
        <f>RANK(I5,$I$2:$I$237,0)</f>
        <v>132</v>
      </c>
      <c r="L5" s="18">
        <f>_xlfn.RANK.AVG(I5,$I$2:$I$237,0)</f>
        <v>132.5</v>
      </c>
      <c r="M5" s="4"/>
      <c r="Q5">
        <v>8</v>
      </c>
      <c r="R5">
        <v>300</v>
      </c>
    </row>
    <row r="6" spans="1:21" x14ac:dyDescent="0.25">
      <c r="A6" t="s">
        <v>102</v>
      </c>
      <c r="B6">
        <v>37</v>
      </c>
      <c r="C6">
        <v>75</v>
      </c>
      <c r="D6">
        <v>81</v>
      </c>
      <c r="E6">
        <v>55</v>
      </c>
      <c r="F6">
        <v>84</v>
      </c>
      <c r="G6">
        <v>83</v>
      </c>
      <c r="H6">
        <v>64</v>
      </c>
      <c r="I6" s="15">
        <f>SUM(C6:H6)</f>
        <v>442</v>
      </c>
      <c r="J6" s="16">
        <f>AVERAGE(C6:H6)</f>
        <v>73.666666666666671</v>
      </c>
      <c r="K6" s="17">
        <f>RANK(I6,$I$2:$I$237,0)</f>
        <v>10</v>
      </c>
      <c r="L6" s="18">
        <f>_xlfn.RANK.AVG(I6,$I$2:$I$237,0)</f>
        <v>10</v>
      </c>
      <c r="M6" s="4"/>
      <c r="Q6">
        <v>9</v>
      </c>
      <c r="R6">
        <v>360</v>
      </c>
    </row>
    <row r="7" spans="1:21" x14ac:dyDescent="0.25">
      <c r="A7" t="s">
        <v>103</v>
      </c>
      <c r="B7">
        <v>2</v>
      </c>
      <c r="C7">
        <v>86</v>
      </c>
      <c r="D7">
        <v>41</v>
      </c>
      <c r="E7">
        <v>84</v>
      </c>
      <c r="F7">
        <v>33</v>
      </c>
      <c r="G7">
        <v>98</v>
      </c>
      <c r="H7">
        <v>69</v>
      </c>
      <c r="I7" s="15">
        <f>SUM(C7:H7)</f>
        <v>411</v>
      </c>
      <c r="J7" s="16">
        <f>AVERAGE(C7:H7)</f>
        <v>68.5</v>
      </c>
      <c r="K7" s="17">
        <f>RANK(I7,$I$2:$I$237,0)</f>
        <v>21</v>
      </c>
      <c r="L7" s="18">
        <f>_xlfn.RANK.AVG(I7,$I$2:$I$237,0)</f>
        <v>21</v>
      </c>
      <c r="M7" s="4"/>
      <c r="Q7">
        <v>10</v>
      </c>
      <c r="R7">
        <v>420</v>
      </c>
    </row>
    <row r="8" spans="1:21" x14ac:dyDescent="0.25">
      <c r="A8" t="s">
        <v>104</v>
      </c>
      <c r="B8">
        <v>34</v>
      </c>
      <c r="C8">
        <v>86</v>
      </c>
      <c r="D8">
        <v>57</v>
      </c>
      <c r="E8">
        <v>95</v>
      </c>
      <c r="F8">
        <v>48</v>
      </c>
      <c r="G8">
        <v>64</v>
      </c>
      <c r="H8">
        <v>21</v>
      </c>
      <c r="I8" s="15">
        <f>SUM(C8:H8)</f>
        <v>371</v>
      </c>
      <c r="J8" s="16">
        <f>AVERAGE(C8:H8)</f>
        <v>61.833333333333336</v>
      </c>
      <c r="K8" s="17">
        <f>RANK(I8,$I$2:$I$237,0)</f>
        <v>53</v>
      </c>
      <c r="L8" s="18">
        <f>_xlfn.RANK.AVG(I8,$I$2:$I$237,0)</f>
        <v>55</v>
      </c>
      <c r="M8" s="4"/>
      <c r="Q8">
        <v>11</v>
      </c>
      <c r="R8">
        <v>480</v>
      </c>
    </row>
    <row r="9" spans="1:21" x14ac:dyDescent="0.25">
      <c r="A9" t="s">
        <v>105</v>
      </c>
      <c r="B9">
        <v>16</v>
      </c>
      <c r="C9">
        <v>93</v>
      </c>
      <c r="D9">
        <v>62</v>
      </c>
      <c r="E9">
        <v>12</v>
      </c>
      <c r="F9">
        <v>49</v>
      </c>
      <c r="G9">
        <v>64</v>
      </c>
      <c r="H9">
        <v>57</v>
      </c>
      <c r="I9" s="15">
        <f>SUM(C9:H9)</f>
        <v>337</v>
      </c>
      <c r="J9" s="16">
        <f>AVERAGE(C9:H9)</f>
        <v>56.166666666666664</v>
      </c>
      <c r="K9" s="17">
        <f>RANK(I9,$I$2:$I$237,0)</f>
        <v>109</v>
      </c>
      <c r="L9" s="18">
        <f>_xlfn.RANK.AVG(I9,$I$2:$I$237,0)</f>
        <v>109.5</v>
      </c>
      <c r="M9" s="4"/>
      <c r="Q9">
        <v>12</v>
      </c>
      <c r="R9">
        <v>540</v>
      </c>
    </row>
    <row r="10" spans="1:21" x14ac:dyDescent="0.25">
      <c r="A10" t="s">
        <v>106</v>
      </c>
      <c r="B10">
        <v>29</v>
      </c>
      <c r="C10">
        <v>84</v>
      </c>
      <c r="D10">
        <v>12</v>
      </c>
      <c r="E10">
        <v>80</v>
      </c>
      <c r="F10">
        <v>62</v>
      </c>
      <c r="G10">
        <v>94</v>
      </c>
      <c r="H10">
        <v>29</v>
      </c>
      <c r="I10" s="15">
        <f>SUM(C10:H10)</f>
        <v>361</v>
      </c>
      <c r="J10" s="16">
        <f>AVERAGE(C10:H10)</f>
        <v>60.166666666666664</v>
      </c>
      <c r="K10" s="17">
        <f>RANK(I10,$I$2:$I$237,0)</f>
        <v>73</v>
      </c>
      <c r="L10" s="18">
        <f>_xlfn.RANK.AVG(I10,$I$2:$I$237,0)</f>
        <v>74</v>
      </c>
      <c r="M10" s="4"/>
      <c r="Q10">
        <v>13</v>
      </c>
      <c r="R10">
        <v>600</v>
      </c>
    </row>
    <row r="11" spans="1:21" x14ac:dyDescent="0.25">
      <c r="A11" t="s">
        <v>107</v>
      </c>
      <c r="B11">
        <v>9</v>
      </c>
      <c r="C11">
        <v>35</v>
      </c>
      <c r="D11">
        <v>97</v>
      </c>
      <c r="E11">
        <v>49</v>
      </c>
      <c r="F11">
        <v>40</v>
      </c>
      <c r="G11">
        <v>81</v>
      </c>
      <c r="H11">
        <v>99</v>
      </c>
      <c r="I11" s="15">
        <f>SUM(C11:H11)</f>
        <v>401</v>
      </c>
      <c r="J11" s="16">
        <f>AVERAGE(C11:H11)</f>
        <v>66.833333333333329</v>
      </c>
      <c r="K11" s="17">
        <f>RANK(I11,$I$2:$I$237,0)</f>
        <v>28</v>
      </c>
      <c r="L11" s="18">
        <f>_xlfn.RANK.AVG(I11,$I$2:$I$237,0)</f>
        <v>28</v>
      </c>
      <c r="M11" s="4"/>
      <c r="Q11">
        <v>14</v>
      </c>
      <c r="R11">
        <v>660</v>
      </c>
    </row>
    <row r="12" spans="1:21" x14ac:dyDescent="0.25">
      <c r="A12" t="s">
        <v>108</v>
      </c>
      <c r="B12">
        <v>6</v>
      </c>
      <c r="C12">
        <v>81</v>
      </c>
      <c r="D12">
        <v>49</v>
      </c>
      <c r="E12">
        <v>94</v>
      </c>
      <c r="F12">
        <v>47</v>
      </c>
      <c r="G12">
        <v>18</v>
      </c>
      <c r="H12">
        <v>69</v>
      </c>
      <c r="I12" s="15">
        <f>SUM(C12:H12)</f>
        <v>358</v>
      </c>
      <c r="J12" s="16">
        <f>AVERAGE(C12:H12)</f>
        <v>59.666666666666664</v>
      </c>
      <c r="K12" s="17">
        <f>RANK(I12,$I$2:$I$237,0)</f>
        <v>77</v>
      </c>
      <c r="L12" s="18">
        <f>_xlfn.RANK.AVG(I12,$I$2:$I$237,0)</f>
        <v>77.5</v>
      </c>
      <c r="M12" s="4"/>
      <c r="Q12">
        <v>15</v>
      </c>
      <c r="R12">
        <v>720</v>
      </c>
    </row>
    <row r="13" spans="1:21" x14ac:dyDescent="0.25">
      <c r="A13" t="s">
        <v>109</v>
      </c>
      <c r="B13">
        <v>41</v>
      </c>
      <c r="C13">
        <v>54</v>
      </c>
      <c r="D13">
        <v>35</v>
      </c>
      <c r="E13">
        <v>93</v>
      </c>
      <c r="F13">
        <v>17</v>
      </c>
      <c r="G13">
        <v>90</v>
      </c>
      <c r="H13">
        <v>33</v>
      </c>
      <c r="I13" s="15">
        <f>SUM(C13:H13)</f>
        <v>322</v>
      </c>
      <c r="J13" s="16">
        <f>AVERAGE(C13:H13)</f>
        <v>53.666666666666664</v>
      </c>
      <c r="K13" s="17">
        <f>RANK(I13,$I$2:$I$237,0)</f>
        <v>140</v>
      </c>
      <c r="L13" s="18">
        <f>_xlfn.RANK.AVG(I13,$I$2:$I$237,0)</f>
        <v>140</v>
      </c>
      <c r="M13" s="4"/>
      <c r="Q13">
        <v>16</v>
      </c>
      <c r="R13">
        <v>780</v>
      </c>
    </row>
    <row r="14" spans="1:21" x14ac:dyDescent="0.25">
      <c r="A14" t="s">
        <v>11</v>
      </c>
      <c r="B14">
        <v>43</v>
      </c>
      <c r="C14">
        <v>34</v>
      </c>
      <c r="D14">
        <v>74</v>
      </c>
      <c r="E14">
        <v>94</v>
      </c>
      <c r="F14">
        <v>76</v>
      </c>
      <c r="G14">
        <v>60</v>
      </c>
      <c r="H14">
        <v>47</v>
      </c>
      <c r="I14" s="15">
        <f>SUM(C14:H14)</f>
        <v>385</v>
      </c>
      <c r="J14" s="16">
        <f>AVERAGE(C14:H14)</f>
        <v>64.166666666666671</v>
      </c>
      <c r="K14" s="17">
        <f>RANK(I14,$I$2:$I$237,0)</f>
        <v>38</v>
      </c>
      <c r="L14" s="18">
        <f>_xlfn.RANK.AVG(I14,$I$2:$I$237,0)</f>
        <v>38.5</v>
      </c>
      <c r="M14" s="4"/>
      <c r="Q14">
        <v>17</v>
      </c>
      <c r="R14">
        <v>840</v>
      </c>
    </row>
    <row r="15" spans="1:21" x14ac:dyDescent="0.25">
      <c r="A15" t="s">
        <v>110</v>
      </c>
      <c r="B15">
        <v>19</v>
      </c>
      <c r="C15">
        <v>90</v>
      </c>
      <c r="D15">
        <v>19</v>
      </c>
      <c r="E15">
        <v>19</v>
      </c>
      <c r="F15">
        <v>25</v>
      </c>
      <c r="G15">
        <v>62</v>
      </c>
      <c r="H15">
        <v>55</v>
      </c>
      <c r="I15" s="15">
        <f>SUM(C15:H15)</f>
        <v>270</v>
      </c>
      <c r="J15" s="16">
        <f>AVERAGE(C15:H15)</f>
        <v>45</v>
      </c>
      <c r="K15" s="17">
        <f>RANK(I15,$I$2:$I$237,0)</f>
        <v>203</v>
      </c>
      <c r="L15" s="18">
        <f>_xlfn.RANK.AVG(I15,$I$2:$I$237,0)</f>
        <v>203.5</v>
      </c>
      <c r="M15" s="4"/>
      <c r="Q15">
        <v>18</v>
      </c>
      <c r="R15">
        <v>900</v>
      </c>
    </row>
    <row r="16" spans="1:21" x14ac:dyDescent="0.25">
      <c r="A16" t="s">
        <v>111</v>
      </c>
      <c r="B16">
        <v>36</v>
      </c>
      <c r="C16">
        <v>60</v>
      </c>
      <c r="D16">
        <v>43</v>
      </c>
      <c r="E16">
        <v>39</v>
      </c>
      <c r="F16">
        <v>96</v>
      </c>
      <c r="G16">
        <v>47</v>
      </c>
      <c r="H16">
        <v>77</v>
      </c>
      <c r="I16" s="15">
        <f>SUM(C16:H16)</f>
        <v>362</v>
      </c>
      <c r="J16" s="16">
        <f>AVERAGE(C16:H16)</f>
        <v>60.333333333333336</v>
      </c>
      <c r="K16" s="17">
        <f>RANK(I16,$I$2:$I$237,0)</f>
        <v>69</v>
      </c>
      <c r="L16" s="18">
        <f>_xlfn.RANK.AVG(I16,$I$2:$I$237,0)</f>
        <v>70.5</v>
      </c>
      <c r="M16" s="4"/>
      <c r="Q16">
        <v>19</v>
      </c>
      <c r="R16">
        <v>960</v>
      </c>
    </row>
    <row r="17" spans="1:18" x14ac:dyDescent="0.25">
      <c r="A17" t="s">
        <v>112</v>
      </c>
      <c r="B17">
        <v>29</v>
      </c>
      <c r="C17">
        <v>90</v>
      </c>
      <c r="D17">
        <v>83</v>
      </c>
      <c r="E17">
        <v>55</v>
      </c>
      <c r="F17">
        <v>78</v>
      </c>
      <c r="G17">
        <v>11</v>
      </c>
      <c r="H17">
        <v>14</v>
      </c>
      <c r="I17" s="15">
        <f>SUM(C17:H17)</f>
        <v>331</v>
      </c>
      <c r="J17" s="16">
        <f>AVERAGE(C17:H17)</f>
        <v>55.166666666666664</v>
      </c>
      <c r="K17" s="17">
        <f>RANK(I17,$I$2:$I$237,0)</f>
        <v>126</v>
      </c>
      <c r="L17" s="18">
        <f>_xlfn.RANK.AVG(I17,$I$2:$I$237,0)</f>
        <v>126.5</v>
      </c>
      <c r="M17" s="4"/>
      <c r="Q17">
        <v>20</v>
      </c>
      <c r="R17">
        <v>1020</v>
      </c>
    </row>
    <row r="18" spans="1:18" x14ac:dyDescent="0.25">
      <c r="A18" t="s">
        <v>113</v>
      </c>
      <c r="B18">
        <v>4</v>
      </c>
      <c r="C18">
        <v>12</v>
      </c>
      <c r="D18">
        <v>11</v>
      </c>
      <c r="E18">
        <v>15</v>
      </c>
      <c r="F18">
        <v>87</v>
      </c>
      <c r="G18">
        <v>12</v>
      </c>
      <c r="H18">
        <v>94</v>
      </c>
      <c r="I18" s="15">
        <f>SUM(C18:H18)</f>
        <v>231</v>
      </c>
      <c r="J18" s="16">
        <f>AVERAGE(C18:H18)</f>
        <v>38.5</v>
      </c>
      <c r="K18" s="17">
        <f>RANK(I18,$I$2:$I$237,0)</f>
        <v>223</v>
      </c>
      <c r="L18" s="18">
        <f>_xlfn.RANK.AVG(I18,$I$2:$I$237,0)</f>
        <v>223</v>
      </c>
      <c r="M18" s="4"/>
      <c r="Q18">
        <v>21</v>
      </c>
      <c r="R18">
        <v>1080</v>
      </c>
    </row>
    <row r="19" spans="1:18" x14ac:dyDescent="0.25">
      <c r="A19" t="s">
        <v>114</v>
      </c>
      <c r="B19">
        <v>44</v>
      </c>
      <c r="C19">
        <v>34</v>
      </c>
      <c r="D19">
        <v>11</v>
      </c>
      <c r="E19">
        <v>26</v>
      </c>
      <c r="F19">
        <v>17</v>
      </c>
      <c r="G19">
        <v>78</v>
      </c>
      <c r="H19">
        <v>27</v>
      </c>
      <c r="I19" s="15">
        <f>SUM(C19:H19)</f>
        <v>193</v>
      </c>
      <c r="J19" s="16">
        <f>AVERAGE(C19:H19)</f>
        <v>32.166666666666664</v>
      </c>
      <c r="K19" s="17">
        <f>RANK(I19,$I$2:$I$237,0)</f>
        <v>233</v>
      </c>
      <c r="L19" s="18">
        <f>_xlfn.RANK.AVG(I19,$I$2:$I$237,0)</f>
        <v>233</v>
      </c>
      <c r="M19" s="4"/>
      <c r="Q19">
        <v>22</v>
      </c>
      <c r="R19">
        <v>1140</v>
      </c>
    </row>
    <row r="20" spans="1:18" x14ac:dyDescent="0.25">
      <c r="A20" t="s">
        <v>115</v>
      </c>
      <c r="B20">
        <v>28</v>
      </c>
      <c r="C20">
        <v>56</v>
      </c>
      <c r="D20">
        <v>23</v>
      </c>
      <c r="E20">
        <v>20</v>
      </c>
      <c r="F20">
        <v>58</v>
      </c>
      <c r="G20">
        <v>33</v>
      </c>
      <c r="H20">
        <v>13</v>
      </c>
      <c r="I20" s="15">
        <f>SUM(C20:H20)</f>
        <v>203</v>
      </c>
      <c r="J20" s="16">
        <f>AVERAGE(C20:H20)</f>
        <v>33.833333333333336</v>
      </c>
      <c r="K20" s="17">
        <f>RANK(I20,$I$2:$I$237,0)</f>
        <v>230</v>
      </c>
      <c r="L20" s="18">
        <f>_xlfn.RANK.AVG(I20,$I$2:$I$237,0)</f>
        <v>230</v>
      </c>
      <c r="M20" s="4"/>
      <c r="Q20">
        <v>23</v>
      </c>
      <c r="R20">
        <v>1200</v>
      </c>
    </row>
    <row r="21" spans="1:18" x14ac:dyDescent="0.25">
      <c r="A21" t="s">
        <v>116</v>
      </c>
      <c r="B21">
        <v>41</v>
      </c>
      <c r="C21">
        <v>34</v>
      </c>
      <c r="D21">
        <v>56</v>
      </c>
      <c r="E21">
        <v>39</v>
      </c>
      <c r="F21">
        <v>84</v>
      </c>
      <c r="G21">
        <v>69</v>
      </c>
      <c r="H21">
        <v>73</v>
      </c>
      <c r="I21" s="15">
        <f>SUM(C21:H21)</f>
        <v>355</v>
      </c>
      <c r="J21" s="16">
        <f>AVERAGE(C21:H21)</f>
        <v>59.166666666666664</v>
      </c>
      <c r="K21" s="17">
        <f>RANK(I21,$I$2:$I$237,0)</f>
        <v>81</v>
      </c>
      <c r="L21" s="18">
        <f>_xlfn.RANK.AVG(I21,$I$2:$I$237,0)</f>
        <v>82</v>
      </c>
      <c r="M21" s="4"/>
      <c r="Q21">
        <v>24</v>
      </c>
      <c r="R21">
        <v>1260</v>
      </c>
    </row>
    <row r="22" spans="1:18" x14ac:dyDescent="0.25">
      <c r="A22" t="s">
        <v>117</v>
      </c>
      <c r="B22">
        <v>50</v>
      </c>
      <c r="C22">
        <v>12</v>
      </c>
      <c r="D22">
        <v>20</v>
      </c>
      <c r="E22">
        <v>69</v>
      </c>
      <c r="F22">
        <v>38</v>
      </c>
      <c r="G22">
        <v>67</v>
      </c>
      <c r="H22">
        <v>14</v>
      </c>
      <c r="I22" s="15">
        <f>SUM(C22:H22)</f>
        <v>220</v>
      </c>
      <c r="J22" s="16">
        <f>AVERAGE(C22:H22)</f>
        <v>36.666666666666664</v>
      </c>
      <c r="K22" s="17">
        <f>RANK(I22,$I$2:$I$237,0)</f>
        <v>226</v>
      </c>
      <c r="L22" s="18">
        <f>_xlfn.RANK.AVG(I22,$I$2:$I$237,0)</f>
        <v>226</v>
      </c>
      <c r="M22" s="4"/>
      <c r="Q22">
        <v>25</v>
      </c>
      <c r="R22">
        <v>1320</v>
      </c>
    </row>
    <row r="23" spans="1:18" x14ac:dyDescent="0.25">
      <c r="A23" t="s">
        <v>118</v>
      </c>
      <c r="B23">
        <v>45</v>
      </c>
      <c r="C23">
        <v>28</v>
      </c>
      <c r="D23">
        <v>17</v>
      </c>
      <c r="E23">
        <v>14</v>
      </c>
      <c r="F23">
        <v>59</v>
      </c>
      <c r="G23">
        <v>60</v>
      </c>
      <c r="H23">
        <v>92</v>
      </c>
      <c r="I23" s="15">
        <f>SUM(C23:H23)</f>
        <v>270</v>
      </c>
      <c r="J23" s="16">
        <f>AVERAGE(C23:H23)</f>
        <v>45</v>
      </c>
      <c r="K23" s="17">
        <f>RANK(I23,$I$2:$I$237,0)</f>
        <v>203</v>
      </c>
      <c r="L23" s="18">
        <f>_xlfn.RANK.AVG(I23,$I$2:$I$237,0)</f>
        <v>203.5</v>
      </c>
      <c r="M23" s="4"/>
      <c r="Q23">
        <v>26</v>
      </c>
      <c r="R23">
        <v>1380</v>
      </c>
    </row>
    <row r="24" spans="1:18" x14ac:dyDescent="0.25">
      <c r="A24" t="s">
        <v>119</v>
      </c>
      <c r="B24">
        <v>26</v>
      </c>
      <c r="C24">
        <v>88</v>
      </c>
      <c r="D24">
        <v>94</v>
      </c>
      <c r="E24">
        <v>32</v>
      </c>
      <c r="F24">
        <v>19</v>
      </c>
      <c r="G24">
        <v>25</v>
      </c>
      <c r="H24">
        <v>65</v>
      </c>
      <c r="I24" s="15">
        <f>SUM(C24:H24)</f>
        <v>323</v>
      </c>
      <c r="J24" s="16">
        <f>AVERAGE(C24:H24)</f>
        <v>53.833333333333336</v>
      </c>
      <c r="K24" s="17">
        <f>RANK(I24,$I$2:$I$237,0)</f>
        <v>138</v>
      </c>
      <c r="L24" s="18">
        <f>_xlfn.RANK.AVG(I24,$I$2:$I$237,0)</f>
        <v>138.5</v>
      </c>
      <c r="M24" s="4"/>
      <c r="Q24">
        <v>27</v>
      </c>
      <c r="R24">
        <v>1440</v>
      </c>
    </row>
    <row r="25" spans="1:18" x14ac:dyDescent="0.25">
      <c r="A25" t="s">
        <v>12</v>
      </c>
      <c r="B25">
        <v>42</v>
      </c>
      <c r="C25">
        <v>90</v>
      </c>
      <c r="D25">
        <v>41</v>
      </c>
      <c r="E25">
        <v>33</v>
      </c>
      <c r="F25">
        <v>87</v>
      </c>
      <c r="G25">
        <v>38</v>
      </c>
      <c r="H25">
        <v>55</v>
      </c>
      <c r="I25" s="15">
        <f>SUM(C25:H25)</f>
        <v>344</v>
      </c>
      <c r="J25" s="16">
        <f>AVERAGE(C25:H25)</f>
        <v>57.333333333333336</v>
      </c>
      <c r="K25" s="17">
        <f>RANK(I25,$I$2:$I$237,0)</f>
        <v>94</v>
      </c>
      <c r="L25" s="18">
        <f>_xlfn.RANK.AVG(I25,$I$2:$I$237,0)</f>
        <v>95</v>
      </c>
      <c r="M25" s="4"/>
      <c r="Q25">
        <v>28</v>
      </c>
      <c r="R25">
        <v>1500</v>
      </c>
    </row>
    <row r="26" spans="1:18" x14ac:dyDescent="0.25">
      <c r="A26" t="s">
        <v>120</v>
      </c>
      <c r="B26">
        <v>35</v>
      </c>
      <c r="C26">
        <v>80</v>
      </c>
      <c r="D26">
        <v>14</v>
      </c>
      <c r="E26">
        <v>65</v>
      </c>
      <c r="F26">
        <v>69</v>
      </c>
      <c r="G26">
        <v>54</v>
      </c>
      <c r="H26">
        <v>13</v>
      </c>
      <c r="I26" s="15">
        <f>SUM(C26:H26)</f>
        <v>295</v>
      </c>
      <c r="J26" s="16">
        <f>AVERAGE(C26:H26)</f>
        <v>49.166666666666664</v>
      </c>
      <c r="K26" s="17">
        <f>RANK(I26,$I$2:$I$237,0)</f>
        <v>176</v>
      </c>
      <c r="L26" s="18">
        <f>_xlfn.RANK.AVG(I26,$I$2:$I$237,0)</f>
        <v>177</v>
      </c>
      <c r="M26" s="4"/>
      <c r="Q26">
        <v>29</v>
      </c>
      <c r="R26">
        <v>1560</v>
      </c>
    </row>
    <row r="27" spans="1:18" x14ac:dyDescent="0.25">
      <c r="A27" t="s">
        <v>121</v>
      </c>
      <c r="B27">
        <v>48</v>
      </c>
      <c r="C27">
        <v>58</v>
      </c>
      <c r="D27">
        <v>94</v>
      </c>
      <c r="E27">
        <v>70</v>
      </c>
      <c r="F27">
        <v>69</v>
      </c>
      <c r="G27">
        <v>81</v>
      </c>
      <c r="H27">
        <v>38</v>
      </c>
      <c r="I27" s="15">
        <f>SUM(C27:H27)</f>
        <v>410</v>
      </c>
      <c r="J27" s="16">
        <f>AVERAGE(C27:H27)</f>
        <v>68.333333333333329</v>
      </c>
      <c r="K27" s="17">
        <f>RANK(I27,$I$2:$I$237,0)</f>
        <v>22</v>
      </c>
      <c r="L27" s="18">
        <f>_xlfn.RANK.AVG(I27,$I$2:$I$237,0)</f>
        <v>22.5</v>
      </c>
      <c r="M27" s="4"/>
      <c r="Q27">
        <v>30</v>
      </c>
      <c r="R27">
        <v>1620</v>
      </c>
    </row>
    <row r="28" spans="1:18" x14ac:dyDescent="0.25">
      <c r="A28" t="s">
        <v>122</v>
      </c>
      <c r="B28">
        <v>35</v>
      </c>
      <c r="C28">
        <v>36</v>
      </c>
      <c r="D28">
        <v>49</v>
      </c>
      <c r="E28">
        <v>44</v>
      </c>
      <c r="F28">
        <v>51</v>
      </c>
      <c r="G28">
        <v>47</v>
      </c>
      <c r="H28">
        <v>41</v>
      </c>
      <c r="I28" s="15">
        <f>SUM(C28:H28)</f>
        <v>268</v>
      </c>
      <c r="J28" s="16">
        <f>AVERAGE(C28:H28)</f>
        <v>44.666666666666664</v>
      </c>
      <c r="K28" s="17">
        <f>RANK(I28,$I$2:$I$237,0)</f>
        <v>205</v>
      </c>
      <c r="L28" s="18">
        <f>_xlfn.RANK.AVG(I28,$I$2:$I$237,0)</f>
        <v>205</v>
      </c>
      <c r="M28" s="4"/>
      <c r="Q28">
        <v>31</v>
      </c>
      <c r="R28">
        <v>1680</v>
      </c>
    </row>
    <row r="29" spans="1:18" x14ac:dyDescent="0.25">
      <c r="A29" t="s">
        <v>123</v>
      </c>
      <c r="B29">
        <v>48</v>
      </c>
      <c r="C29">
        <v>49</v>
      </c>
      <c r="D29">
        <v>21</v>
      </c>
      <c r="E29">
        <v>48</v>
      </c>
      <c r="F29">
        <v>14</v>
      </c>
      <c r="G29">
        <v>38</v>
      </c>
      <c r="H29">
        <v>77</v>
      </c>
      <c r="I29" s="15">
        <f>SUM(C29:H29)</f>
        <v>247</v>
      </c>
      <c r="J29" s="16">
        <f>AVERAGE(C29:H29)</f>
        <v>41.166666666666664</v>
      </c>
      <c r="K29" s="17">
        <f>RANK(I29,$I$2:$I$237,0)</f>
        <v>217</v>
      </c>
      <c r="L29" s="18">
        <f>_xlfn.RANK.AVG(I29,$I$2:$I$237,0)</f>
        <v>217</v>
      </c>
      <c r="M29" s="4"/>
      <c r="Q29">
        <v>32</v>
      </c>
      <c r="R29">
        <v>1740</v>
      </c>
    </row>
    <row r="30" spans="1:18" x14ac:dyDescent="0.25">
      <c r="A30" t="s">
        <v>124</v>
      </c>
      <c r="B30">
        <v>32</v>
      </c>
      <c r="C30">
        <v>44</v>
      </c>
      <c r="D30">
        <v>41</v>
      </c>
      <c r="E30">
        <v>18</v>
      </c>
      <c r="F30">
        <v>26</v>
      </c>
      <c r="G30">
        <v>58</v>
      </c>
      <c r="H30">
        <v>95</v>
      </c>
      <c r="I30" s="15">
        <f>SUM(C30:H30)</f>
        <v>282</v>
      </c>
      <c r="J30" s="16">
        <f>AVERAGE(C30:H30)</f>
        <v>47</v>
      </c>
      <c r="K30" s="17">
        <f>RANK(I30,$I$2:$I$237,0)</f>
        <v>190</v>
      </c>
      <c r="L30" s="18">
        <f>_xlfn.RANK.AVG(I30,$I$2:$I$237,0)</f>
        <v>190.5</v>
      </c>
      <c r="M30" s="4"/>
    </row>
    <row r="31" spans="1:18" x14ac:dyDescent="0.25">
      <c r="A31" t="s">
        <v>125</v>
      </c>
      <c r="B31">
        <v>28</v>
      </c>
      <c r="C31">
        <v>53</v>
      </c>
      <c r="D31">
        <v>86</v>
      </c>
      <c r="E31">
        <v>15</v>
      </c>
      <c r="F31">
        <v>70</v>
      </c>
      <c r="G31">
        <v>99</v>
      </c>
      <c r="H31">
        <v>44</v>
      </c>
      <c r="I31" s="15">
        <f>SUM(C31:H31)</f>
        <v>367</v>
      </c>
      <c r="J31" s="16">
        <f>AVERAGE(C31:H31)</f>
        <v>61.166666666666664</v>
      </c>
      <c r="K31" s="17">
        <f>RANK(I31,$I$2:$I$237,0)</f>
        <v>60</v>
      </c>
      <c r="L31" s="18">
        <f>_xlfn.RANK.AVG(I31,$I$2:$I$237,0)</f>
        <v>61</v>
      </c>
      <c r="M31" s="4"/>
    </row>
    <row r="32" spans="1:18" x14ac:dyDescent="0.25">
      <c r="A32" t="s">
        <v>126</v>
      </c>
      <c r="B32">
        <v>40</v>
      </c>
      <c r="C32">
        <v>96</v>
      </c>
      <c r="D32">
        <v>85</v>
      </c>
      <c r="E32">
        <v>49</v>
      </c>
      <c r="F32">
        <v>75</v>
      </c>
      <c r="G32">
        <v>92</v>
      </c>
      <c r="H32">
        <v>52</v>
      </c>
      <c r="I32" s="15">
        <f>SUM(C32:H32)</f>
        <v>449</v>
      </c>
      <c r="J32" s="16">
        <f>AVERAGE(C32:H32)</f>
        <v>74.833333333333329</v>
      </c>
      <c r="K32" s="17">
        <f>RANK(I32,$I$2:$I$237,0)</f>
        <v>8</v>
      </c>
      <c r="L32" s="18">
        <f>_xlfn.RANK.AVG(I32,$I$2:$I$237,0)</f>
        <v>8</v>
      </c>
      <c r="M32" s="4"/>
    </row>
    <row r="33" spans="1:13" x14ac:dyDescent="0.25">
      <c r="A33" t="s">
        <v>127</v>
      </c>
      <c r="B33">
        <v>38</v>
      </c>
      <c r="C33">
        <v>50</v>
      </c>
      <c r="D33">
        <v>57</v>
      </c>
      <c r="E33">
        <v>23</v>
      </c>
      <c r="F33">
        <v>78</v>
      </c>
      <c r="G33">
        <v>11</v>
      </c>
      <c r="H33">
        <v>73</v>
      </c>
      <c r="I33" s="15">
        <f>SUM(C33:H33)</f>
        <v>292</v>
      </c>
      <c r="J33" s="16">
        <f>AVERAGE(C33:H33)</f>
        <v>48.666666666666664</v>
      </c>
      <c r="K33" s="17">
        <f>RANK(I33,$I$2:$I$237,0)</f>
        <v>181</v>
      </c>
      <c r="L33" s="18">
        <f>_xlfn.RANK.AVG(I33,$I$2:$I$237,0)</f>
        <v>181</v>
      </c>
      <c r="M33" s="4"/>
    </row>
    <row r="34" spans="1:13" x14ac:dyDescent="0.25">
      <c r="A34" t="s">
        <v>128</v>
      </c>
      <c r="B34">
        <v>15</v>
      </c>
      <c r="C34">
        <v>89</v>
      </c>
      <c r="D34">
        <v>70</v>
      </c>
      <c r="E34">
        <v>54</v>
      </c>
      <c r="F34">
        <v>10</v>
      </c>
      <c r="G34">
        <v>20</v>
      </c>
      <c r="H34">
        <v>90</v>
      </c>
      <c r="I34" s="15">
        <f>SUM(C34:H34)</f>
        <v>333</v>
      </c>
      <c r="J34" s="16">
        <f>AVERAGE(C34:H34)</f>
        <v>55.5</v>
      </c>
      <c r="K34" s="17">
        <f>RANK(I34,$I$2:$I$237,0)</f>
        <v>121</v>
      </c>
      <c r="L34" s="18">
        <f>_xlfn.RANK.AVG(I34,$I$2:$I$237,0)</f>
        <v>121.5</v>
      </c>
      <c r="M34" s="4"/>
    </row>
    <row r="35" spans="1:13" x14ac:dyDescent="0.25">
      <c r="A35" t="s">
        <v>129</v>
      </c>
      <c r="B35">
        <v>16</v>
      </c>
      <c r="C35">
        <v>65</v>
      </c>
      <c r="D35">
        <v>97</v>
      </c>
      <c r="E35">
        <v>62</v>
      </c>
      <c r="F35">
        <v>12</v>
      </c>
      <c r="G35">
        <v>31</v>
      </c>
      <c r="H35">
        <v>32</v>
      </c>
      <c r="I35" s="15">
        <f>SUM(C35:H35)</f>
        <v>299</v>
      </c>
      <c r="J35" s="16">
        <f>AVERAGE(C35:H35)</f>
        <v>49.833333333333336</v>
      </c>
      <c r="K35" s="17">
        <f>RANK(I35,$I$2:$I$237,0)</f>
        <v>169</v>
      </c>
      <c r="L35" s="18">
        <f>_xlfn.RANK.AVG(I35,$I$2:$I$237,0)</f>
        <v>170.5</v>
      </c>
      <c r="M35" s="4"/>
    </row>
    <row r="36" spans="1:13" x14ac:dyDescent="0.25">
      <c r="A36" t="s">
        <v>13</v>
      </c>
      <c r="B36">
        <v>13</v>
      </c>
      <c r="C36">
        <v>45</v>
      </c>
      <c r="D36">
        <v>77</v>
      </c>
      <c r="E36">
        <v>50</v>
      </c>
      <c r="F36">
        <v>25</v>
      </c>
      <c r="G36">
        <v>56</v>
      </c>
      <c r="H36">
        <v>64</v>
      </c>
      <c r="I36" s="15">
        <f>SUM(C36:H36)</f>
        <v>317</v>
      </c>
      <c r="J36" s="16">
        <f>AVERAGE(C36:H36)</f>
        <v>52.833333333333336</v>
      </c>
      <c r="K36" s="17">
        <f>RANK(I36,$I$2:$I$237,0)</f>
        <v>145</v>
      </c>
      <c r="L36" s="18">
        <f>_xlfn.RANK.AVG(I36,$I$2:$I$237,0)</f>
        <v>146</v>
      </c>
      <c r="M36" s="4"/>
    </row>
    <row r="37" spans="1:13" x14ac:dyDescent="0.25">
      <c r="A37" t="s">
        <v>130</v>
      </c>
      <c r="B37">
        <v>3</v>
      </c>
      <c r="C37">
        <v>98</v>
      </c>
      <c r="D37">
        <v>15</v>
      </c>
      <c r="E37">
        <v>42</v>
      </c>
      <c r="F37">
        <v>55</v>
      </c>
      <c r="G37">
        <v>77</v>
      </c>
      <c r="H37">
        <v>74</v>
      </c>
      <c r="I37" s="15">
        <f>SUM(C37:H37)</f>
        <v>361</v>
      </c>
      <c r="J37" s="16">
        <f>AVERAGE(C37:H37)</f>
        <v>60.166666666666664</v>
      </c>
      <c r="K37" s="17">
        <f>RANK(I37,$I$2:$I$237,0)</f>
        <v>73</v>
      </c>
      <c r="L37" s="18">
        <f>_xlfn.RANK.AVG(I37,$I$2:$I$237,0)</f>
        <v>74</v>
      </c>
      <c r="M37" s="4"/>
    </row>
    <row r="38" spans="1:13" x14ac:dyDescent="0.25">
      <c r="A38" t="s">
        <v>131</v>
      </c>
      <c r="B38">
        <v>28</v>
      </c>
      <c r="C38">
        <v>72</v>
      </c>
      <c r="D38">
        <v>48</v>
      </c>
      <c r="E38">
        <v>36</v>
      </c>
      <c r="F38">
        <v>43</v>
      </c>
      <c r="G38">
        <v>28</v>
      </c>
      <c r="H38">
        <v>74</v>
      </c>
      <c r="I38" s="15">
        <f>SUM(C38:H38)</f>
        <v>301</v>
      </c>
      <c r="J38" s="16">
        <f>AVERAGE(C38:H38)</f>
        <v>50.166666666666664</v>
      </c>
      <c r="K38" s="17">
        <f>RANK(I38,$I$2:$I$237,0)</f>
        <v>163</v>
      </c>
      <c r="L38" s="18">
        <f>_xlfn.RANK.AVG(I38,$I$2:$I$237,0)</f>
        <v>163.5</v>
      </c>
      <c r="M38" s="4"/>
    </row>
    <row r="39" spans="1:13" x14ac:dyDescent="0.25">
      <c r="A39" t="s">
        <v>132</v>
      </c>
      <c r="B39">
        <v>32</v>
      </c>
      <c r="C39">
        <v>24</v>
      </c>
      <c r="D39">
        <v>44</v>
      </c>
      <c r="E39">
        <v>62</v>
      </c>
      <c r="F39">
        <v>58</v>
      </c>
      <c r="G39">
        <v>46</v>
      </c>
      <c r="H39">
        <v>69</v>
      </c>
      <c r="I39" s="15">
        <f>SUM(C39:H39)</f>
        <v>303</v>
      </c>
      <c r="J39" s="16">
        <f>AVERAGE(C39:H39)</f>
        <v>50.5</v>
      </c>
      <c r="K39" s="17">
        <f>RANK(I39,$I$2:$I$237,0)</f>
        <v>160</v>
      </c>
      <c r="L39" s="18">
        <f>_xlfn.RANK.AVG(I39,$I$2:$I$237,0)</f>
        <v>160.5</v>
      </c>
      <c r="M39" s="4"/>
    </row>
    <row r="40" spans="1:13" x14ac:dyDescent="0.25">
      <c r="A40" t="s">
        <v>133</v>
      </c>
      <c r="B40">
        <v>18</v>
      </c>
      <c r="C40">
        <v>85</v>
      </c>
      <c r="D40">
        <v>46</v>
      </c>
      <c r="E40">
        <v>80</v>
      </c>
      <c r="F40">
        <v>28</v>
      </c>
      <c r="G40">
        <v>74</v>
      </c>
      <c r="H40">
        <v>20</v>
      </c>
      <c r="I40" s="15">
        <f>SUM(C40:H40)</f>
        <v>333</v>
      </c>
      <c r="J40" s="16">
        <f>AVERAGE(C40:H40)</f>
        <v>55.5</v>
      </c>
      <c r="K40" s="17">
        <f>RANK(I40,$I$2:$I$237,0)</f>
        <v>121</v>
      </c>
      <c r="L40" s="18">
        <f>_xlfn.RANK.AVG(I40,$I$2:$I$237,0)</f>
        <v>121.5</v>
      </c>
      <c r="M40" s="4"/>
    </row>
    <row r="41" spans="1:13" x14ac:dyDescent="0.25">
      <c r="A41" t="s">
        <v>134</v>
      </c>
      <c r="B41">
        <v>17</v>
      </c>
      <c r="C41">
        <v>16</v>
      </c>
      <c r="D41">
        <v>22</v>
      </c>
      <c r="E41">
        <v>77</v>
      </c>
      <c r="F41">
        <v>72</v>
      </c>
      <c r="G41">
        <v>51</v>
      </c>
      <c r="H41">
        <v>60</v>
      </c>
      <c r="I41" s="15">
        <f>SUM(C41:H41)</f>
        <v>298</v>
      </c>
      <c r="J41" s="16">
        <f>AVERAGE(C41:H41)</f>
        <v>49.666666666666664</v>
      </c>
      <c r="K41" s="17">
        <f>RANK(I41,$I$2:$I$237,0)</f>
        <v>173</v>
      </c>
      <c r="L41" s="18">
        <f>_xlfn.RANK.AVG(I41,$I$2:$I$237,0)</f>
        <v>173.5</v>
      </c>
      <c r="M41" s="4"/>
    </row>
    <row r="42" spans="1:13" x14ac:dyDescent="0.25">
      <c r="A42" t="s">
        <v>135</v>
      </c>
      <c r="B42">
        <v>17</v>
      </c>
      <c r="C42">
        <v>32</v>
      </c>
      <c r="D42">
        <v>50</v>
      </c>
      <c r="E42">
        <v>72</v>
      </c>
      <c r="F42">
        <v>51</v>
      </c>
      <c r="G42">
        <v>32</v>
      </c>
      <c r="H42">
        <v>67</v>
      </c>
      <c r="I42" s="15">
        <f>SUM(C42:H42)</f>
        <v>304</v>
      </c>
      <c r="J42" s="16">
        <f>AVERAGE(C42:H42)</f>
        <v>50.666666666666664</v>
      </c>
      <c r="K42" s="17">
        <f>RANK(I42,$I$2:$I$237,0)</f>
        <v>159</v>
      </c>
      <c r="L42" s="18">
        <f>_xlfn.RANK.AVG(I42,$I$2:$I$237,0)</f>
        <v>159</v>
      </c>
      <c r="M42" s="4"/>
    </row>
    <row r="43" spans="1:13" x14ac:dyDescent="0.25">
      <c r="A43" t="s">
        <v>136</v>
      </c>
      <c r="B43">
        <v>19</v>
      </c>
      <c r="C43">
        <v>63</v>
      </c>
      <c r="D43">
        <v>87</v>
      </c>
      <c r="E43">
        <v>59</v>
      </c>
      <c r="F43">
        <v>43</v>
      </c>
      <c r="G43">
        <v>16</v>
      </c>
      <c r="H43">
        <v>81</v>
      </c>
      <c r="I43" s="15">
        <f>SUM(C43:H43)</f>
        <v>349</v>
      </c>
      <c r="J43" s="16">
        <f>AVERAGE(C43:H43)</f>
        <v>58.166666666666664</v>
      </c>
      <c r="K43" s="17">
        <f>RANK(I43,$I$2:$I$237,0)</f>
        <v>88</v>
      </c>
      <c r="L43" s="18">
        <f>_xlfn.RANK.AVG(I43,$I$2:$I$237,0)</f>
        <v>88.5</v>
      </c>
      <c r="M43" s="4"/>
    </row>
    <row r="44" spans="1:13" x14ac:dyDescent="0.25">
      <c r="A44" t="s">
        <v>137</v>
      </c>
      <c r="B44">
        <v>47</v>
      </c>
      <c r="C44">
        <v>46</v>
      </c>
      <c r="D44">
        <v>25</v>
      </c>
      <c r="E44">
        <v>61</v>
      </c>
      <c r="F44">
        <v>26</v>
      </c>
      <c r="G44">
        <v>10</v>
      </c>
      <c r="H44">
        <v>96</v>
      </c>
      <c r="I44" s="15">
        <f>SUM(C44:H44)</f>
        <v>264</v>
      </c>
      <c r="J44" s="16">
        <f>AVERAGE(C44:H44)</f>
        <v>44</v>
      </c>
      <c r="K44" s="17">
        <f>RANK(I44,$I$2:$I$237,0)</f>
        <v>207</v>
      </c>
      <c r="L44" s="18">
        <f>_xlfn.RANK.AVG(I44,$I$2:$I$237,0)</f>
        <v>207.5</v>
      </c>
      <c r="M44" s="4"/>
    </row>
    <row r="45" spans="1:13" x14ac:dyDescent="0.25">
      <c r="A45" t="s">
        <v>138</v>
      </c>
      <c r="B45">
        <v>35</v>
      </c>
      <c r="C45">
        <v>45</v>
      </c>
      <c r="D45">
        <v>87</v>
      </c>
      <c r="E45">
        <v>35</v>
      </c>
      <c r="F45">
        <v>56</v>
      </c>
      <c r="G45">
        <v>77</v>
      </c>
      <c r="H45">
        <v>17</v>
      </c>
      <c r="I45" s="15">
        <f>SUM(C45:H45)</f>
        <v>317</v>
      </c>
      <c r="J45" s="16">
        <f>AVERAGE(C45:H45)</f>
        <v>52.833333333333336</v>
      </c>
      <c r="K45" s="17">
        <f>RANK(I45,$I$2:$I$237,0)</f>
        <v>145</v>
      </c>
      <c r="L45" s="18">
        <f>_xlfn.RANK.AVG(I45,$I$2:$I$237,0)</f>
        <v>146</v>
      </c>
      <c r="M45" s="4"/>
    </row>
    <row r="46" spans="1:13" x14ac:dyDescent="0.25">
      <c r="A46" t="s">
        <v>139</v>
      </c>
      <c r="B46">
        <v>42</v>
      </c>
      <c r="C46">
        <v>76</v>
      </c>
      <c r="D46">
        <v>12</v>
      </c>
      <c r="E46">
        <v>92</v>
      </c>
      <c r="F46">
        <v>58</v>
      </c>
      <c r="G46">
        <v>59</v>
      </c>
      <c r="H46">
        <v>67</v>
      </c>
      <c r="I46" s="15">
        <f>SUM(C46:H46)</f>
        <v>364</v>
      </c>
      <c r="J46" s="16">
        <f>AVERAGE(C46:H46)</f>
        <v>60.666666666666664</v>
      </c>
      <c r="K46" s="17">
        <f>RANK(I46,$I$2:$I$237,0)</f>
        <v>66</v>
      </c>
      <c r="L46" s="18">
        <f>_xlfn.RANK.AVG(I46,$I$2:$I$237,0)</f>
        <v>66</v>
      </c>
      <c r="M46" s="4"/>
    </row>
    <row r="47" spans="1:13" x14ac:dyDescent="0.25">
      <c r="A47" t="s">
        <v>14</v>
      </c>
      <c r="B47">
        <v>47</v>
      </c>
      <c r="C47">
        <v>21</v>
      </c>
      <c r="D47">
        <v>81</v>
      </c>
      <c r="E47">
        <v>25</v>
      </c>
      <c r="F47">
        <v>81</v>
      </c>
      <c r="G47">
        <v>83</v>
      </c>
      <c r="H47">
        <v>39</v>
      </c>
      <c r="I47" s="15">
        <f>SUM(C47:H47)</f>
        <v>330</v>
      </c>
      <c r="J47" s="16">
        <f>AVERAGE(C47:H47)</f>
        <v>55</v>
      </c>
      <c r="K47" s="17">
        <f>RANK(I47,$I$2:$I$237,0)</f>
        <v>128</v>
      </c>
      <c r="L47" s="18">
        <f>_xlfn.RANK.AVG(I47,$I$2:$I$237,0)</f>
        <v>128.5</v>
      </c>
      <c r="M47" s="4"/>
    </row>
    <row r="48" spans="1:13" x14ac:dyDescent="0.25">
      <c r="A48" t="s">
        <v>140</v>
      </c>
      <c r="B48">
        <v>8</v>
      </c>
      <c r="C48">
        <v>33</v>
      </c>
      <c r="D48">
        <v>60</v>
      </c>
      <c r="E48">
        <v>72</v>
      </c>
      <c r="F48">
        <v>25</v>
      </c>
      <c r="G48">
        <v>84</v>
      </c>
      <c r="H48">
        <v>99</v>
      </c>
      <c r="I48" s="15">
        <f>SUM(C48:H48)</f>
        <v>373</v>
      </c>
      <c r="J48" s="16">
        <f>AVERAGE(C48:H48)</f>
        <v>62.166666666666664</v>
      </c>
      <c r="K48" s="17">
        <f>RANK(I48,$I$2:$I$237,0)</f>
        <v>48</v>
      </c>
      <c r="L48" s="18">
        <f>_xlfn.RANK.AVG(I48,$I$2:$I$237,0)</f>
        <v>48.5</v>
      </c>
      <c r="M48" s="4"/>
    </row>
    <row r="49" spans="1:13" x14ac:dyDescent="0.25">
      <c r="A49" t="s">
        <v>141</v>
      </c>
      <c r="B49">
        <v>18</v>
      </c>
      <c r="C49">
        <v>17</v>
      </c>
      <c r="D49">
        <v>78</v>
      </c>
      <c r="E49">
        <v>74</v>
      </c>
      <c r="F49">
        <v>67</v>
      </c>
      <c r="G49">
        <v>42</v>
      </c>
      <c r="H49">
        <v>88</v>
      </c>
      <c r="I49" s="15">
        <f>SUM(C49:H49)</f>
        <v>366</v>
      </c>
      <c r="J49" s="16">
        <f>AVERAGE(C49:H49)</f>
        <v>61</v>
      </c>
      <c r="K49" s="17">
        <f>RANK(I49,$I$2:$I$237,0)</f>
        <v>63</v>
      </c>
      <c r="L49" s="18">
        <f>_xlfn.RANK.AVG(I49,$I$2:$I$237,0)</f>
        <v>63</v>
      </c>
      <c r="M49" s="4"/>
    </row>
    <row r="50" spans="1:13" x14ac:dyDescent="0.25">
      <c r="A50" t="s">
        <v>142</v>
      </c>
      <c r="B50">
        <v>8</v>
      </c>
      <c r="C50">
        <v>21</v>
      </c>
      <c r="D50">
        <v>79</v>
      </c>
      <c r="E50">
        <v>13</v>
      </c>
      <c r="F50">
        <v>60</v>
      </c>
      <c r="G50">
        <v>97</v>
      </c>
      <c r="H50">
        <v>97</v>
      </c>
      <c r="I50" s="15">
        <f>SUM(C50:H50)</f>
        <v>367</v>
      </c>
      <c r="J50" s="16">
        <f>AVERAGE(C50:H50)</f>
        <v>61.166666666666664</v>
      </c>
      <c r="K50" s="17">
        <f>RANK(I50,$I$2:$I$237,0)</f>
        <v>60</v>
      </c>
      <c r="L50" s="18">
        <f>_xlfn.RANK.AVG(I50,$I$2:$I$237,0)</f>
        <v>61</v>
      </c>
      <c r="M50" s="4"/>
    </row>
    <row r="51" spans="1:13" x14ac:dyDescent="0.25">
      <c r="A51" t="s">
        <v>143</v>
      </c>
      <c r="B51">
        <v>3</v>
      </c>
      <c r="C51">
        <v>47</v>
      </c>
      <c r="D51">
        <v>57</v>
      </c>
      <c r="E51">
        <v>56</v>
      </c>
      <c r="F51">
        <v>88</v>
      </c>
      <c r="G51">
        <v>81</v>
      </c>
      <c r="H51">
        <v>39</v>
      </c>
      <c r="I51" s="15">
        <f>SUM(C51:H51)</f>
        <v>368</v>
      </c>
      <c r="J51" s="16">
        <f>AVERAGE(C51:H51)</f>
        <v>61.333333333333336</v>
      </c>
      <c r="K51" s="17">
        <f>RANK(I51,$I$2:$I$237,0)</f>
        <v>59</v>
      </c>
      <c r="L51" s="18">
        <f>_xlfn.RANK.AVG(I51,$I$2:$I$237,0)</f>
        <v>59</v>
      </c>
      <c r="M51" s="4"/>
    </row>
    <row r="52" spans="1:13" x14ac:dyDescent="0.25">
      <c r="A52" t="s">
        <v>144</v>
      </c>
      <c r="B52">
        <v>46</v>
      </c>
      <c r="C52">
        <v>56</v>
      </c>
      <c r="D52">
        <v>33</v>
      </c>
      <c r="E52">
        <v>68</v>
      </c>
      <c r="F52">
        <v>86</v>
      </c>
      <c r="G52">
        <v>58</v>
      </c>
      <c r="H52">
        <v>70</v>
      </c>
      <c r="I52" s="15">
        <f>SUM(C52:H52)</f>
        <v>371</v>
      </c>
      <c r="J52" s="16">
        <f>AVERAGE(C52:H52)</f>
        <v>61.833333333333336</v>
      </c>
      <c r="K52" s="17">
        <f>RANK(I52,$I$2:$I$237,0)</f>
        <v>53</v>
      </c>
      <c r="L52" s="18">
        <f>_xlfn.RANK.AVG(I52,$I$2:$I$237,0)</f>
        <v>55</v>
      </c>
      <c r="M52" s="4"/>
    </row>
    <row r="53" spans="1:13" x14ac:dyDescent="0.25">
      <c r="A53" t="s">
        <v>145</v>
      </c>
      <c r="B53">
        <v>50</v>
      </c>
      <c r="C53">
        <v>75</v>
      </c>
      <c r="D53">
        <v>27</v>
      </c>
      <c r="E53">
        <v>57</v>
      </c>
      <c r="F53">
        <v>75</v>
      </c>
      <c r="G53">
        <v>35</v>
      </c>
      <c r="H53">
        <v>55</v>
      </c>
      <c r="I53" s="15">
        <f>SUM(C53:H53)</f>
        <v>324</v>
      </c>
      <c r="J53" s="16">
        <f>AVERAGE(C53:H53)</f>
        <v>54</v>
      </c>
      <c r="K53" s="17">
        <f>RANK(I53,$I$2:$I$237,0)</f>
        <v>136</v>
      </c>
      <c r="L53" s="18">
        <f>_xlfn.RANK.AVG(I53,$I$2:$I$237,0)</f>
        <v>136.5</v>
      </c>
      <c r="M53" s="4"/>
    </row>
    <row r="54" spans="1:13" x14ac:dyDescent="0.25">
      <c r="A54" t="s">
        <v>146</v>
      </c>
      <c r="B54">
        <v>35</v>
      </c>
      <c r="C54">
        <v>12</v>
      </c>
      <c r="D54">
        <v>24</v>
      </c>
      <c r="E54">
        <v>41</v>
      </c>
      <c r="F54">
        <v>28</v>
      </c>
      <c r="G54">
        <v>21</v>
      </c>
      <c r="H54">
        <v>25</v>
      </c>
      <c r="I54" s="15">
        <f>SUM(C54:H54)</f>
        <v>151</v>
      </c>
      <c r="J54" s="16">
        <f>AVERAGE(C54:H54)</f>
        <v>25.166666666666668</v>
      </c>
      <c r="K54" s="17">
        <f>RANK(I54,$I$2:$I$237,0)</f>
        <v>236</v>
      </c>
      <c r="L54" s="18">
        <f>_xlfn.RANK.AVG(I54,$I$2:$I$237,0)</f>
        <v>236</v>
      </c>
      <c r="M54" s="4"/>
    </row>
    <row r="55" spans="1:13" x14ac:dyDescent="0.25">
      <c r="A55" t="s">
        <v>147</v>
      </c>
      <c r="B55">
        <v>26</v>
      </c>
      <c r="C55">
        <v>93</v>
      </c>
      <c r="D55">
        <v>89</v>
      </c>
      <c r="E55">
        <v>67</v>
      </c>
      <c r="F55">
        <v>12</v>
      </c>
      <c r="G55">
        <v>14</v>
      </c>
      <c r="H55">
        <v>39</v>
      </c>
      <c r="I55" s="15">
        <f>SUM(C55:H55)</f>
        <v>314</v>
      </c>
      <c r="J55" s="16">
        <f>AVERAGE(C55:H55)</f>
        <v>52.333333333333336</v>
      </c>
      <c r="K55" s="17">
        <f>RANK(I55,$I$2:$I$237,0)</f>
        <v>149</v>
      </c>
      <c r="L55" s="18">
        <f>_xlfn.RANK.AVG(I55,$I$2:$I$237,0)</f>
        <v>149</v>
      </c>
      <c r="M55" s="4"/>
    </row>
    <row r="56" spans="1:13" x14ac:dyDescent="0.25">
      <c r="A56" t="s">
        <v>148</v>
      </c>
      <c r="B56">
        <v>30</v>
      </c>
      <c r="C56">
        <v>35</v>
      </c>
      <c r="D56">
        <v>36</v>
      </c>
      <c r="E56">
        <v>72</v>
      </c>
      <c r="F56">
        <v>24</v>
      </c>
      <c r="G56">
        <v>51</v>
      </c>
      <c r="H56">
        <v>56</v>
      </c>
      <c r="I56" s="15">
        <f>SUM(C56:H56)</f>
        <v>274</v>
      </c>
      <c r="J56" s="16">
        <f>AVERAGE(C56:H56)</f>
        <v>45.666666666666664</v>
      </c>
      <c r="K56" s="17">
        <f>RANK(I56,$I$2:$I$237,0)</f>
        <v>201</v>
      </c>
      <c r="L56" s="18">
        <f>_xlfn.RANK.AVG(I56,$I$2:$I$237,0)</f>
        <v>201.5</v>
      </c>
      <c r="M56" s="4"/>
    </row>
    <row r="57" spans="1:13" x14ac:dyDescent="0.25">
      <c r="A57" t="s">
        <v>149</v>
      </c>
      <c r="B57">
        <v>2</v>
      </c>
      <c r="C57">
        <v>39</v>
      </c>
      <c r="D57">
        <v>82</v>
      </c>
      <c r="E57">
        <v>20</v>
      </c>
      <c r="F57">
        <v>12</v>
      </c>
      <c r="G57">
        <v>99</v>
      </c>
      <c r="H57">
        <v>50</v>
      </c>
      <c r="I57" s="15">
        <f>SUM(C57:H57)</f>
        <v>302</v>
      </c>
      <c r="J57" s="16">
        <f>AVERAGE(C57:H57)</f>
        <v>50.333333333333336</v>
      </c>
      <c r="K57" s="17">
        <f>RANK(I57,$I$2:$I$237,0)</f>
        <v>162</v>
      </c>
      <c r="L57" s="18">
        <f>_xlfn.RANK.AVG(I57,$I$2:$I$237,0)</f>
        <v>162</v>
      </c>
      <c r="M57" s="4"/>
    </row>
    <row r="58" spans="1:13" x14ac:dyDescent="0.25">
      <c r="A58" t="s">
        <v>15</v>
      </c>
      <c r="B58">
        <v>30</v>
      </c>
      <c r="C58">
        <v>40</v>
      </c>
      <c r="D58">
        <v>11</v>
      </c>
      <c r="E58">
        <v>41</v>
      </c>
      <c r="F58">
        <v>64</v>
      </c>
      <c r="G58">
        <v>63</v>
      </c>
      <c r="H58">
        <v>41</v>
      </c>
      <c r="I58" s="15">
        <f>SUM(C58:H58)</f>
        <v>260</v>
      </c>
      <c r="J58" s="16">
        <f>AVERAGE(C58:H58)</f>
        <v>43.333333333333336</v>
      </c>
      <c r="K58" s="17">
        <f>RANK(I58,$I$2:$I$237,0)</f>
        <v>210</v>
      </c>
      <c r="L58" s="18">
        <f>_xlfn.RANK.AVG(I58,$I$2:$I$237,0)</f>
        <v>210</v>
      </c>
      <c r="M58" s="4"/>
    </row>
    <row r="59" spans="1:13" x14ac:dyDescent="0.25">
      <c r="A59" t="s">
        <v>150</v>
      </c>
      <c r="B59">
        <v>4</v>
      </c>
      <c r="C59">
        <v>72</v>
      </c>
      <c r="D59">
        <v>99</v>
      </c>
      <c r="E59">
        <v>97</v>
      </c>
      <c r="F59">
        <v>81</v>
      </c>
      <c r="G59">
        <v>43</v>
      </c>
      <c r="H59">
        <v>25</v>
      </c>
      <c r="I59" s="15">
        <f>SUM(C59:H59)</f>
        <v>417</v>
      </c>
      <c r="J59" s="16">
        <f>AVERAGE(C59:H59)</f>
        <v>69.5</v>
      </c>
      <c r="K59" s="17">
        <f>RANK(I59,$I$2:$I$237,0)</f>
        <v>19</v>
      </c>
      <c r="L59" s="18">
        <f>_xlfn.RANK.AVG(I59,$I$2:$I$237,0)</f>
        <v>19.5</v>
      </c>
      <c r="M59" s="4"/>
    </row>
    <row r="60" spans="1:13" x14ac:dyDescent="0.25">
      <c r="A60" t="s">
        <v>151</v>
      </c>
      <c r="B60">
        <v>6</v>
      </c>
      <c r="C60">
        <v>61</v>
      </c>
      <c r="D60">
        <v>57</v>
      </c>
      <c r="E60">
        <v>17</v>
      </c>
      <c r="F60">
        <v>11</v>
      </c>
      <c r="G60">
        <v>64</v>
      </c>
      <c r="H60">
        <v>90</v>
      </c>
      <c r="I60" s="15">
        <f>SUM(C60:H60)</f>
        <v>300</v>
      </c>
      <c r="J60" s="16">
        <f>AVERAGE(C60:H60)</f>
        <v>50</v>
      </c>
      <c r="K60" s="17">
        <f>RANK(I60,$I$2:$I$237,0)</f>
        <v>165</v>
      </c>
      <c r="L60" s="18">
        <f>_xlfn.RANK.AVG(I60,$I$2:$I$237,0)</f>
        <v>166.5</v>
      </c>
      <c r="M60" s="4"/>
    </row>
    <row r="61" spans="1:13" x14ac:dyDescent="0.25">
      <c r="A61" t="s">
        <v>152</v>
      </c>
      <c r="B61">
        <v>15</v>
      </c>
      <c r="C61">
        <v>56</v>
      </c>
      <c r="D61">
        <v>59</v>
      </c>
      <c r="E61">
        <v>12</v>
      </c>
      <c r="F61">
        <v>41</v>
      </c>
      <c r="G61">
        <v>18</v>
      </c>
      <c r="H61">
        <v>40</v>
      </c>
      <c r="I61" s="15">
        <f>SUM(C61:H61)</f>
        <v>226</v>
      </c>
      <c r="J61" s="16">
        <f>AVERAGE(C61:H61)</f>
        <v>37.666666666666664</v>
      </c>
      <c r="K61" s="17">
        <f>RANK(I61,$I$2:$I$237,0)</f>
        <v>225</v>
      </c>
      <c r="L61" s="18">
        <f>_xlfn.RANK.AVG(I61,$I$2:$I$237,0)</f>
        <v>225</v>
      </c>
      <c r="M61" s="4"/>
    </row>
    <row r="62" spans="1:13" x14ac:dyDescent="0.25">
      <c r="A62" t="s">
        <v>153</v>
      </c>
      <c r="B62">
        <v>23</v>
      </c>
      <c r="C62">
        <v>29</v>
      </c>
      <c r="D62">
        <v>78</v>
      </c>
      <c r="E62">
        <v>63</v>
      </c>
      <c r="F62">
        <v>14</v>
      </c>
      <c r="G62">
        <v>57</v>
      </c>
      <c r="H62">
        <v>45</v>
      </c>
      <c r="I62" s="15">
        <f>SUM(C62:H62)</f>
        <v>286</v>
      </c>
      <c r="J62" s="16">
        <f>AVERAGE(C62:H62)</f>
        <v>47.666666666666664</v>
      </c>
      <c r="K62" s="17">
        <f>RANK(I62,$I$2:$I$237,0)</f>
        <v>188</v>
      </c>
      <c r="L62" s="18">
        <f>_xlfn.RANK.AVG(I62,$I$2:$I$237,0)</f>
        <v>188</v>
      </c>
      <c r="M62" s="4"/>
    </row>
    <row r="63" spans="1:13" x14ac:dyDescent="0.25">
      <c r="A63" t="s">
        <v>154</v>
      </c>
      <c r="B63">
        <v>16</v>
      </c>
      <c r="C63">
        <v>36</v>
      </c>
      <c r="D63">
        <v>78</v>
      </c>
      <c r="E63">
        <v>42</v>
      </c>
      <c r="F63">
        <v>87</v>
      </c>
      <c r="G63">
        <v>40</v>
      </c>
      <c r="H63">
        <v>22</v>
      </c>
      <c r="I63" s="15">
        <f>SUM(C63:H63)</f>
        <v>305</v>
      </c>
      <c r="J63" s="16">
        <f>AVERAGE(C63:H63)</f>
        <v>50.833333333333336</v>
      </c>
      <c r="K63" s="17">
        <f>RANK(I63,$I$2:$I$237,0)</f>
        <v>158</v>
      </c>
      <c r="L63" s="18">
        <f>_xlfn.RANK.AVG(I63,$I$2:$I$237,0)</f>
        <v>158</v>
      </c>
      <c r="M63" s="4"/>
    </row>
    <row r="64" spans="1:13" x14ac:dyDescent="0.25">
      <c r="A64" t="s">
        <v>155</v>
      </c>
      <c r="B64">
        <v>35</v>
      </c>
      <c r="C64">
        <v>55</v>
      </c>
      <c r="D64">
        <v>71</v>
      </c>
      <c r="E64">
        <v>66</v>
      </c>
      <c r="F64">
        <v>33</v>
      </c>
      <c r="G64">
        <v>89</v>
      </c>
      <c r="H64">
        <v>57</v>
      </c>
      <c r="I64" s="15">
        <f>SUM(C64:H64)</f>
        <v>371</v>
      </c>
      <c r="J64" s="16">
        <f>AVERAGE(C64:H64)</f>
        <v>61.833333333333336</v>
      </c>
      <c r="K64" s="17">
        <f>RANK(I64,$I$2:$I$237,0)</f>
        <v>53</v>
      </c>
      <c r="L64" s="18">
        <f>_xlfn.RANK.AVG(I64,$I$2:$I$237,0)</f>
        <v>55</v>
      </c>
      <c r="M64" s="4"/>
    </row>
    <row r="65" spans="1:13" x14ac:dyDescent="0.25">
      <c r="A65" t="s">
        <v>156</v>
      </c>
      <c r="B65">
        <v>40</v>
      </c>
      <c r="C65">
        <v>95</v>
      </c>
      <c r="D65">
        <v>52</v>
      </c>
      <c r="E65">
        <v>40</v>
      </c>
      <c r="F65">
        <v>60</v>
      </c>
      <c r="G65">
        <v>39</v>
      </c>
      <c r="H65">
        <v>90</v>
      </c>
      <c r="I65" s="15">
        <f>SUM(C65:H65)</f>
        <v>376</v>
      </c>
      <c r="J65" s="16">
        <f>AVERAGE(C65:H65)</f>
        <v>62.666666666666664</v>
      </c>
      <c r="K65" s="17">
        <f>RANK(I65,$I$2:$I$237,0)</f>
        <v>45</v>
      </c>
      <c r="L65" s="18">
        <f>_xlfn.RANK.AVG(I65,$I$2:$I$237,0)</f>
        <v>46</v>
      </c>
      <c r="M65" s="4"/>
    </row>
    <row r="66" spans="1:13" x14ac:dyDescent="0.25">
      <c r="A66" t="s">
        <v>157</v>
      </c>
      <c r="B66">
        <v>25</v>
      </c>
      <c r="C66">
        <v>14</v>
      </c>
      <c r="D66">
        <v>86</v>
      </c>
      <c r="E66">
        <v>80</v>
      </c>
      <c r="F66">
        <v>30</v>
      </c>
      <c r="G66">
        <v>42</v>
      </c>
      <c r="H66">
        <v>94</v>
      </c>
      <c r="I66" s="15">
        <f>SUM(C66:H66)</f>
        <v>346</v>
      </c>
      <c r="J66" s="16">
        <f>AVERAGE(C66:H66)</f>
        <v>57.666666666666664</v>
      </c>
      <c r="K66" s="17">
        <f>RANK(I66,$I$2:$I$237,0)</f>
        <v>92</v>
      </c>
      <c r="L66" s="18">
        <f>_xlfn.RANK.AVG(I66,$I$2:$I$237,0)</f>
        <v>92</v>
      </c>
      <c r="M66" s="4"/>
    </row>
    <row r="67" spans="1:13" x14ac:dyDescent="0.25">
      <c r="A67" t="s">
        <v>158</v>
      </c>
      <c r="B67">
        <v>38</v>
      </c>
      <c r="C67">
        <v>56</v>
      </c>
      <c r="D67">
        <v>70</v>
      </c>
      <c r="E67">
        <v>94</v>
      </c>
      <c r="F67">
        <v>60</v>
      </c>
      <c r="G67">
        <v>47</v>
      </c>
      <c r="H67">
        <v>73</v>
      </c>
      <c r="I67" s="15">
        <f>SUM(C67:H67)</f>
        <v>400</v>
      </c>
      <c r="J67" s="16">
        <f>AVERAGE(C67:H67)</f>
        <v>66.666666666666671</v>
      </c>
      <c r="K67" s="17">
        <f>RANK(I67,$I$2:$I$237,0)</f>
        <v>29</v>
      </c>
      <c r="L67" s="18">
        <f>_xlfn.RANK.AVG(I67,$I$2:$I$237,0)</f>
        <v>29.5</v>
      </c>
      <c r="M67" s="4"/>
    </row>
    <row r="68" spans="1:13" x14ac:dyDescent="0.25">
      <c r="A68" t="s">
        <v>159</v>
      </c>
      <c r="B68">
        <v>29</v>
      </c>
      <c r="C68">
        <v>29</v>
      </c>
      <c r="D68">
        <v>15</v>
      </c>
      <c r="E68">
        <v>47</v>
      </c>
      <c r="F68">
        <v>74</v>
      </c>
      <c r="G68">
        <v>44</v>
      </c>
      <c r="H68">
        <v>66</v>
      </c>
      <c r="I68" s="15">
        <f>SUM(C68:H68)</f>
        <v>275</v>
      </c>
      <c r="J68" s="16">
        <f>AVERAGE(C68:H68)</f>
        <v>45.833333333333336</v>
      </c>
      <c r="K68" s="17">
        <f>RANK(I68,$I$2:$I$237,0)</f>
        <v>198</v>
      </c>
      <c r="L68" s="18">
        <f>_xlfn.RANK.AVG(I68,$I$2:$I$237,0)</f>
        <v>199</v>
      </c>
      <c r="M68" s="4"/>
    </row>
    <row r="69" spans="1:13" x14ac:dyDescent="0.25">
      <c r="A69" t="s">
        <v>16</v>
      </c>
      <c r="B69">
        <v>43</v>
      </c>
      <c r="C69">
        <v>93</v>
      </c>
      <c r="D69">
        <v>32</v>
      </c>
      <c r="E69">
        <v>76</v>
      </c>
      <c r="F69">
        <v>61</v>
      </c>
      <c r="G69">
        <v>16</v>
      </c>
      <c r="H69">
        <v>56</v>
      </c>
      <c r="I69" s="15">
        <f>SUM(C69:H69)</f>
        <v>334</v>
      </c>
      <c r="J69" s="16">
        <f>AVERAGE(C69:H69)</f>
        <v>55.666666666666664</v>
      </c>
      <c r="K69" s="17">
        <f>RANK(I69,$I$2:$I$237,0)</f>
        <v>118</v>
      </c>
      <c r="L69" s="18">
        <f>_xlfn.RANK.AVG(I69,$I$2:$I$237,0)</f>
        <v>119</v>
      </c>
      <c r="M69" s="4"/>
    </row>
    <row r="70" spans="1:13" x14ac:dyDescent="0.25">
      <c r="A70" t="s">
        <v>160</v>
      </c>
      <c r="B70">
        <v>11</v>
      </c>
      <c r="C70">
        <v>10</v>
      </c>
      <c r="D70">
        <v>38</v>
      </c>
      <c r="E70">
        <v>76</v>
      </c>
      <c r="F70">
        <v>40</v>
      </c>
      <c r="G70">
        <v>50</v>
      </c>
      <c r="H70">
        <v>64</v>
      </c>
      <c r="I70" s="15">
        <f>SUM(C70:H70)</f>
        <v>278</v>
      </c>
      <c r="J70" s="16">
        <f>AVERAGE(C70:H70)</f>
        <v>46.333333333333336</v>
      </c>
      <c r="K70" s="17">
        <f>RANK(I70,$I$2:$I$237,0)</f>
        <v>194</v>
      </c>
      <c r="L70" s="18">
        <f>_xlfn.RANK.AVG(I70,$I$2:$I$237,0)</f>
        <v>194.5</v>
      </c>
      <c r="M70" s="4"/>
    </row>
    <row r="71" spans="1:13" x14ac:dyDescent="0.25">
      <c r="A71" t="s">
        <v>161</v>
      </c>
      <c r="B71">
        <v>26</v>
      </c>
      <c r="C71">
        <v>33</v>
      </c>
      <c r="D71">
        <v>27</v>
      </c>
      <c r="E71">
        <v>93</v>
      </c>
      <c r="F71">
        <v>38</v>
      </c>
      <c r="G71">
        <v>25</v>
      </c>
      <c r="H71">
        <v>83</v>
      </c>
      <c r="I71" s="15">
        <f>SUM(C71:H71)</f>
        <v>299</v>
      </c>
      <c r="J71" s="16">
        <f>AVERAGE(C71:H71)</f>
        <v>49.833333333333336</v>
      </c>
      <c r="K71" s="17">
        <f>RANK(I71,$I$2:$I$237,0)</f>
        <v>169</v>
      </c>
      <c r="L71" s="18">
        <f>_xlfn.RANK.AVG(I71,$I$2:$I$237,0)</f>
        <v>170.5</v>
      </c>
      <c r="M71" s="4"/>
    </row>
    <row r="72" spans="1:13" x14ac:dyDescent="0.25">
      <c r="A72" t="s">
        <v>162</v>
      </c>
      <c r="B72">
        <v>20</v>
      </c>
      <c r="C72">
        <v>62</v>
      </c>
      <c r="D72">
        <v>57</v>
      </c>
      <c r="E72">
        <v>77</v>
      </c>
      <c r="F72">
        <v>82</v>
      </c>
      <c r="G72">
        <v>29</v>
      </c>
      <c r="H72">
        <v>65</v>
      </c>
      <c r="I72" s="15">
        <f>SUM(C72:H72)</f>
        <v>372</v>
      </c>
      <c r="J72" s="16">
        <f>AVERAGE(C72:H72)</f>
        <v>62</v>
      </c>
      <c r="K72" s="17">
        <f>RANK(I72,$I$2:$I$237,0)</f>
        <v>50</v>
      </c>
      <c r="L72" s="18">
        <f>_xlfn.RANK.AVG(I72,$I$2:$I$237,0)</f>
        <v>51</v>
      </c>
      <c r="M72" s="4"/>
    </row>
    <row r="73" spans="1:13" x14ac:dyDescent="0.25">
      <c r="A73" t="s">
        <v>163</v>
      </c>
      <c r="B73">
        <v>29</v>
      </c>
      <c r="C73">
        <v>27</v>
      </c>
      <c r="D73">
        <v>62</v>
      </c>
      <c r="E73">
        <v>26</v>
      </c>
      <c r="F73">
        <v>10</v>
      </c>
      <c r="G73">
        <v>26</v>
      </c>
      <c r="H73">
        <v>61</v>
      </c>
      <c r="I73" s="15">
        <f>SUM(C73:H73)</f>
        <v>212</v>
      </c>
      <c r="J73" s="16">
        <f>AVERAGE(C73:H73)</f>
        <v>35.333333333333336</v>
      </c>
      <c r="K73" s="17">
        <f>RANK(I73,$I$2:$I$237,0)</f>
        <v>228</v>
      </c>
      <c r="L73" s="18">
        <f>_xlfn.RANK.AVG(I73,$I$2:$I$237,0)</f>
        <v>228</v>
      </c>
      <c r="M73" s="4"/>
    </row>
    <row r="74" spans="1:13" x14ac:dyDescent="0.25">
      <c r="A74" t="s">
        <v>164</v>
      </c>
      <c r="B74">
        <v>29</v>
      </c>
      <c r="C74">
        <v>50</v>
      </c>
      <c r="D74">
        <v>53</v>
      </c>
      <c r="E74">
        <v>15</v>
      </c>
      <c r="F74">
        <v>72</v>
      </c>
      <c r="G74">
        <v>30</v>
      </c>
      <c r="H74">
        <v>69</v>
      </c>
      <c r="I74" s="15">
        <f>SUM(C74:H74)</f>
        <v>289</v>
      </c>
      <c r="J74" s="16">
        <f>AVERAGE(C74:H74)</f>
        <v>48.166666666666664</v>
      </c>
      <c r="K74" s="17">
        <f>RANK(I74,$I$2:$I$237,0)</f>
        <v>183</v>
      </c>
      <c r="L74" s="18">
        <f>_xlfn.RANK.AVG(I74,$I$2:$I$237,0)</f>
        <v>183</v>
      </c>
      <c r="M74" s="4"/>
    </row>
    <row r="75" spans="1:13" x14ac:dyDescent="0.25">
      <c r="A75" t="s">
        <v>165</v>
      </c>
      <c r="B75">
        <v>7</v>
      </c>
      <c r="C75">
        <v>80</v>
      </c>
      <c r="D75">
        <v>31</v>
      </c>
      <c r="E75">
        <v>20</v>
      </c>
      <c r="F75">
        <v>27</v>
      </c>
      <c r="G75">
        <v>64</v>
      </c>
      <c r="H75">
        <v>65</v>
      </c>
      <c r="I75" s="15">
        <f>SUM(C75:H75)</f>
        <v>287</v>
      </c>
      <c r="J75" s="16">
        <f>AVERAGE(C75:H75)</f>
        <v>47.833333333333336</v>
      </c>
      <c r="K75" s="17">
        <f>RANK(I75,$I$2:$I$237,0)</f>
        <v>187</v>
      </c>
      <c r="L75" s="18">
        <f>_xlfn.RANK.AVG(I75,$I$2:$I$237,0)</f>
        <v>187</v>
      </c>
      <c r="M75" s="4"/>
    </row>
    <row r="76" spans="1:13" x14ac:dyDescent="0.25">
      <c r="A76" t="s">
        <v>166</v>
      </c>
      <c r="B76">
        <v>35</v>
      </c>
      <c r="C76">
        <v>90</v>
      </c>
      <c r="D76">
        <v>74</v>
      </c>
      <c r="E76">
        <v>26</v>
      </c>
      <c r="F76">
        <v>78</v>
      </c>
      <c r="G76">
        <v>31</v>
      </c>
      <c r="H76">
        <v>70</v>
      </c>
      <c r="I76" s="15">
        <f>SUM(C76:H76)</f>
        <v>369</v>
      </c>
      <c r="J76" s="16">
        <f>AVERAGE(C76:H76)</f>
        <v>61.5</v>
      </c>
      <c r="K76" s="17">
        <f>RANK(I76,$I$2:$I$237,0)</f>
        <v>58</v>
      </c>
      <c r="L76" s="18">
        <f>_xlfn.RANK.AVG(I76,$I$2:$I$237,0)</f>
        <v>58</v>
      </c>
      <c r="M76" s="4"/>
    </row>
    <row r="77" spans="1:13" x14ac:dyDescent="0.25">
      <c r="A77" t="s">
        <v>167</v>
      </c>
      <c r="B77">
        <v>36</v>
      </c>
      <c r="C77">
        <v>35</v>
      </c>
      <c r="D77">
        <v>48</v>
      </c>
      <c r="E77">
        <v>73</v>
      </c>
      <c r="F77">
        <v>84</v>
      </c>
      <c r="G77">
        <v>69</v>
      </c>
      <c r="H77">
        <v>20</v>
      </c>
      <c r="I77" s="15">
        <f>SUM(C77:H77)</f>
        <v>329</v>
      </c>
      <c r="J77" s="16">
        <f>AVERAGE(C77:H77)</f>
        <v>54.833333333333336</v>
      </c>
      <c r="K77" s="17">
        <f>RANK(I77,$I$2:$I$237,0)</f>
        <v>130</v>
      </c>
      <c r="L77" s="18">
        <f>_xlfn.RANK.AVG(I77,$I$2:$I$237,0)</f>
        <v>130.5</v>
      </c>
      <c r="M77" s="4"/>
    </row>
    <row r="78" spans="1:13" x14ac:dyDescent="0.25">
      <c r="A78" t="s">
        <v>168</v>
      </c>
      <c r="B78">
        <v>3</v>
      </c>
      <c r="C78">
        <v>78</v>
      </c>
      <c r="D78">
        <v>33</v>
      </c>
      <c r="E78">
        <v>91</v>
      </c>
      <c r="F78">
        <v>80</v>
      </c>
      <c r="G78">
        <v>69</v>
      </c>
      <c r="H78">
        <v>57</v>
      </c>
      <c r="I78" s="15">
        <f>SUM(C78:H78)</f>
        <v>408</v>
      </c>
      <c r="J78" s="16">
        <f>AVERAGE(C78:H78)</f>
        <v>68</v>
      </c>
      <c r="K78" s="17">
        <f>RANK(I78,$I$2:$I$237,0)</f>
        <v>24</v>
      </c>
      <c r="L78" s="18">
        <f>_xlfn.RANK.AVG(I78,$I$2:$I$237,0)</f>
        <v>24</v>
      </c>
      <c r="M78" s="4"/>
    </row>
    <row r="79" spans="1:13" x14ac:dyDescent="0.25">
      <c r="A79" t="s">
        <v>169</v>
      </c>
      <c r="B79">
        <v>48</v>
      </c>
      <c r="C79">
        <v>37</v>
      </c>
      <c r="D79">
        <v>71</v>
      </c>
      <c r="E79">
        <v>44</v>
      </c>
      <c r="F79">
        <v>42</v>
      </c>
      <c r="G79">
        <v>81</v>
      </c>
      <c r="H79">
        <v>97</v>
      </c>
      <c r="I79" s="15">
        <f>SUM(C79:H79)</f>
        <v>372</v>
      </c>
      <c r="J79" s="16">
        <f>AVERAGE(C79:H79)</f>
        <v>62</v>
      </c>
      <c r="K79" s="17">
        <f>RANK(I79,$I$2:$I$237,0)</f>
        <v>50</v>
      </c>
      <c r="L79" s="18">
        <f>_xlfn.RANK.AVG(I79,$I$2:$I$237,0)</f>
        <v>51</v>
      </c>
      <c r="M79" s="4"/>
    </row>
    <row r="80" spans="1:13" x14ac:dyDescent="0.25">
      <c r="A80" t="s">
        <v>17</v>
      </c>
      <c r="B80">
        <v>31</v>
      </c>
      <c r="C80">
        <v>52</v>
      </c>
      <c r="D80">
        <v>95</v>
      </c>
      <c r="E80">
        <v>48</v>
      </c>
      <c r="F80">
        <v>75</v>
      </c>
      <c r="G80">
        <v>46</v>
      </c>
      <c r="H80">
        <v>29</v>
      </c>
      <c r="I80" s="15">
        <f>SUM(C80:H80)</f>
        <v>345</v>
      </c>
      <c r="J80" s="16">
        <f>AVERAGE(C80:H80)</f>
        <v>57.5</v>
      </c>
      <c r="K80" s="17">
        <f>RANK(I80,$I$2:$I$237,0)</f>
        <v>93</v>
      </c>
      <c r="L80" s="18">
        <f>_xlfn.RANK.AVG(I80,$I$2:$I$237,0)</f>
        <v>93</v>
      </c>
      <c r="M80" s="4"/>
    </row>
    <row r="81" spans="1:13" x14ac:dyDescent="0.25">
      <c r="A81" t="s">
        <v>170</v>
      </c>
      <c r="B81">
        <v>24</v>
      </c>
      <c r="C81">
        <v>66</v>
      </c>
      <c r="D81">
        <v>40</v>
      </c>
      <c r="E81">
        <v>54</v>
      </c>
      <c r="F81">
        <v>95</v>
      </c>
      <c r="G81">
        <v>41</v>
      </c>
      <c r="H81">
        <v>69</v>
      </c>
      <c r="I81" s="15">
        <f>SUM(C81:H81)</f>
        <v>365</v>
      </c>
      <c r="J81" s="16">
        <f>AVERAGE(C81:H81)</f>
        <v>60.833333333333336</v>
      </c>
      <c r="K81" s="17">
        <f>RANK(I81,$I$2:$I$237,0)</f>
        <v>64</v>
      </c>
      <c r="L81" s="18">
        <f>_xlfn.RANK.AVG(I81,$I$2:$I$237,0)</f>
        <v>64.5</v>
      </c>
      <c r="M81" s="4"/>
    </row>
    <row r="82" spans="1:13" x14ac:dyDescent="0.25">
      <c r="A82" t="s">
        <v>171</v>
      </c>
      <c r="B82">
        <v>46</v>
      </c>
      <c r="C82">
        <v>48</v>
      </c>
      <c r="D82">
        <v>64</v>
      </c>
      <c r="E82">
        <v>37</v>
      </c>
      <c r="F82">
        <v>56</v>
      </c>
      <c r="G82">
        <v>35</v>
      </c>
      <c r="H82">
        <v>36</v>
      </c>
      <c r="I82" s="15">
        <f>SUM(C82:H82)</f>
        <v>276</v>
      </c>
      <c r="J82" s="16">
        <f>AVERAGE(C82:H82)</f>
        <v>46</v>
      </c>
      <c r="K82" s="17">
        <f>RANK(I82,$I$2:$I$237,0)</f>
        <v>196</v>
      </c>
      <c r="L82" s="18">
        <f>_xlfn.RANK.AVG(I82,$I$2:$I$237,0)</f>
        <v>196.5</v>
      </c>
      <c r="M82" s="4"/>
    </row>
    <row r="83" spans="1:13" x14ac:dyDescent="0.25">
      <c r="A83" t="s">
        <v>172</v>
      </c>
      <c r="B83">
        <v>35</v>
      </c>
      <c r="C83">
        <v>47</v>
      </c>
      <c r="D83">
        <v>89</v>
      </c>
      <c r="E83">
        <v>54</v>
      </c>
      <c r="F83">
        <v>63</v>
      </c>
      <c r="G83">
        <v>91</v>
      </c>
      <c r="H83">
        <v>18</v>
      </c>
      <c r="I83" s="15">
        <f>SUM(C83:H83)</f>
        <v>362</v>
      </c>
      <c r="J83" s="16">
        <f>AVERAGE(C83:H83)</f>
        <v>60.333333333333336</v>
      </c>
      <c r="K83" s="17">
        <f>RANK(I83,$I$2:$I$237,0)</f>
        <v>69</v>
      </c>
      <c r="L83" s="18">
        <f>_xlfn.RANK.AVG(I83,$I$2:$I$237,0)</f>
        <v>70.5</v>
      </c>
      <c r="M83" s="4"/>
    </row>
    <row r="84" spans="1:13" x14ac:dyDescent="0.25">
      <c r="A84" t="s">
        <v>173</v>
      </c>
      <c r="B84">
        <v>22</v>
      </c>
      <c r="C84">
        <v>64</v>
      </c>
      <c r="D84">
        <v>12</v>
      </c>
      <c r="E84">
        <v>30</v>
      </c>
      <c r="F84">
        <v>37</v>
      </c>
      <c r="G84">
        <v>86</v>
      </c>
      <c r="H84">
        <v>98</v>
      </c>
      <c r="I84" s="15">
        <f>SUM(C84:H84)</f>
        <v>327</v>
      </c>
      <c r="J84" s="16">
        <f>AVERAGE(C84:H84)</f>
        <v>54.5</v>
      </c>
      <c r="K84" s="17">
        <f>RANK(I84,$I$2:$I$237,0)</f>
        <v>132</v>
      </c>
      <c r="L84" s="18">
        <f>_xlfn.RANK.AVG(I84,$I$2:$I$237,0)</f>
        <v>132.5</v>
      </c>
      <c r="M84" s="4"/>
    </row>
    <row r="85" spans="1:13" x14ac:dyDescent="0.25">
      <c r="A85" t="s">
        <v>174</v>
      </c>
      <c r="B85">
        <v>9</v>
      </c>
      <c r="C85">
        <v>41</v>
      </c>
      <c r="D85">
        <v>80</v>
      </c>
      <c r="E85">
        <v>97</v>
      </c>
      <c r="F85">
        <v>71</v>
      </c>
      <c r="G85">
        <v>62</v>
      </c>
      <c r="H85">
        <v>27</v>
      </c>
      <c r="I85" s="15">
        <f>SUM(C85:H85)</f>
        <v>378</v>
      </c>
      <c r="J85" s="16">
        <f>AVERAGE(C85:H85)</f>
        <v>63</v>
      </c>
      <c r="K85" s="17">
        <f>RANK(I85,$I$2:$I$237,0)</f>
        <v>44</v>
      </c>
      <c r="L85" s="18">
        <f>_xlfn.RANK.AVG(I85,$I$2:$I$237,0)</f>
        <v>44</v>
      </c>
      <c r="M85" s="4"/>
    </row>
    <row r="86" spans="1:13" x14ac:dyDescent="0.25">
      <c r="A86" t="s">
        <v>175</v>
      </c>
      <c r="B86">
        <v>13</v>
      </c>
      <c r="C86">
        <v>24</v>
      </c>
      <c r="D86">
        <v>57</v>
      </c>
      <c r="E86">
        <v>21</v>
      </c>
      <c r="F86">
        <v>35</v>
      </c>
      <c r="G86">
        <v>72</v>
      </c>
      <c r="H86">
        <v>90</v>
      </c>
      <c r="I86" s="15">
        <f>SUM(C86:H86)</f>
        <v>299</v>
      </c>
      <c r="J86" s="16">
        <f>AVERAGE(C86:H86)</f>
        <v>49.833333333333336</v>
      </c>
      <c r="K86" s="17">
        <f>RANK(I86,$I$2:$I$237,0)</f>
        <v>169</v>
      </c>
      <c r="L86" s="18">
        <f>_xlfn.RANK.AVG(I86,$I$2:$I$237,0)</f>
        <v>170.5</v>
      </c>
      <c r="M86" s="4"/>
    </row>
    <row r="87" spans="1:13" x14ac:dyDescent="0.25">
      <c r="A87" t="s">
        <v>176</v>
      </c>
      <c r="B87">
        <v>29</v>
      </c>
      <c r="C87">
        <v>72</v>
      </c>
      <c r="D87">
        <v>98</v>
      </c>
      <c r="E87">
        <v>12</v>
      </c>
      <c r="F87">
        <v>86</v>
      </c>
      <c r="G87">
        <v>22</v>
      </c>
      <c r="H87">
        <v>10</v>
      </c>
      <c r="I87" s="15">
        <f>SUM(C87:H87)</f>
        <v>300</v>
      </c>
      <c r="J87" s="16">
        <f>AVERAGE(C87:H87)</f>
        <v>50</v>
      </c>
      <c r="K87" s="17">
        <f>RANK(I87,$I$2:$I$237,0)</f>
        <v>165</v>
      </c>
      <c r="L87" s="18">
        <f>_xlfn.RANK.AVG(I87,$I$2:$I$237,0)</f>
        <v>166.5</v>
      </c>
      <c r="M87" s="4"/>
    </row>
    <row r="88" spans="1:13" x14ac:dyDescent="0.25">
      <c r="A88" t="s">
        <v>177</v>
      </c>
      <c r="B88">
        <v>44</v>
      </c>
      <c r="C88">
        <v>31</v>
      </c>
      <c r="D88">
        <v>77</v>
      </c>
      <c r="E88">
        <v>23</v>
      </c>
      <c r="F88">
        <v>64</v>
      </c>
      <c r="G88">
        <v>34</v>
      </c>
      <c r="H88">
        <v>29</v>
      </c>
      <c r="I88" s="15">
        <f>SUM(C88:H88)</f>
        <v>258</v>
      </c>
      <c r="J88" s="16">
        <f>AVERAGE(C88:H88)</f>
        <v>43</v>
      </c>
      <c r="K88" s="17">
        <f>RANK(I88,$I$2:$I$237,0)</f>
        <v>211</v>
      </c>
      <c r="L88" s="18">
        <f>_xlfn.RANK.AVG(I88,$I$2:$I$237,0)</f>
        <v>211</v>
      </c>
      <c r="M88" s="4"/>
    </row>
    <row r="89" spans="1:13" x14ac:dyDescent="0.25">
      <c r="A89" t="s">
        <v>178</v>
      </c>
      <c r="B89">
        <v>40</v>
      </c>
      <c r="C89">
        <v>85</v>
      </c>
      <c r="D89">
        <v>17</v>
      </c>
      <c r="E89">
        <v>63</v>
      </c>
      <c r="F89">
        <v>61</v>
      </c>
      <c r="G89">
        <v>23</v>
      </c>
      <c r="H89">
        <v>86</v>
      </c>
      <c r="I89" s="15">
        <f>SUM(C89:H89)</f>
        <v>335</v>
      </c>
      <c r="J89" s="16">
        <f>AVERAGE(C89:H89)</f>
        <v>55.833333333333336</v>
      </c>
      <c r="K89" s="17">
        <f>RANK(I89,$I$2:$I$237,0)</f>
        <v>115</v>
      </c>
      <c r="L89" s="18">
        <f>_xlfn.RANK.AVG(I89,$I$2:$I$237,0)</f>
        <v>116</v>
      </c>
      <c r="M89" s="4"/>
    </row>
    <row r="90" spans="1:13" x14ac:dyDescent="0.25">
      <c r="A90" t="s">
        <v>179</v>
      </c>
      <c r="B90">
        <v>22</v>
      </c>
      <c r="C90">
        <v>64</v>
      </c>
      <c r="D90">
        <v>91</v>
      </c>
      <c r="E90">
        <v>53</v>
      </c>
      <c r="F90">
        <v>46</v>
      </c>
      <c r="G90">
        <v>79</v>
      </c>
      <c r="H90">
        <v>28</v>
      </c>
      <c r="I90" s="15">
        <f>SUM(C90:H90)</f>
        <v>361</v>
      </c>
      <c r="J90" s="16">
        <f>AVERAGE(C90:H90)</f>
        <v>60.166666666666664</v>
      </c>
      <c r="K90" s="17">
        <f>RANK(I90,$I$2:$I$237,0)</f>
        <v>73</v>
      </c>
      <c r="L90" s="18">
        <f>_xlfn.RANK.AVG(I90,$I$2:$I$237,0)</f>
        <v>74</v>
      </c>
      <c r="M90" s="4"/>
    </row>
    <row r="91" spans="1:13" x14ac:dyDescent="0.25">
      <c r="A91" t="s">
        <v>18</v>
      </c>
      <c r="B91">
        <v>41</v>
      </c>
      <c r="C91">
        <v>62</v>
      </c>
      <c r="D91">
        <v>18</v>
      </c>
      <c r="E91">
        <v>65</v>
      </c>
      <c r="F91">
        <v>32</v>
      </c>
      <c r="G91">
        <v>35</v>
      </c>
      <c r="H91">
        <v>34</v>
      </c>
      <c r="I91" s="15">
        <f>SUM(C91:H91)</f>
        <v>246</v>
      </c>
      <c r="J91" s="16">
        <f>AVERAGE(C91:H91)</f>
        <v>41</v>
      </c>
      <c r="K91" s="17">
        <f>RANK(I91,$I$2:$I$237,0)</f>
        <v>218</v>
      </c>
      <c r="L91" s="18">
        <f>_xlfn.RANK.AVG(I91,$I$2:$I$237,0)</f>
        <v>218.5</v>
      </c>
      <c r="M91" s="4"/>
    </row>
    <row r="92" spans="1:13" x14ac:dyDescent="0.25">
      <c r="A92" t="s">
        <v>180</v>
      </c>
      <c r="B92">
        <v>49</v>
      </c>
      <c r="C92">
        <v>40</v>
      </c>
      <c r="D92">
        <v>17</v>
      </c>
      <c r="E92">
        <v>35</v>
      </c>
      <c r="F92">
        <v>88</v>
      </c>
      <c r="G92">
        <v>44</v>
      </c>
      <c r="H92">
        <v>11</v>
      </c>
      <c r="I92" s="15">
        <f>SUM(C92:H92)</f>
        <v>235</v>
      </c>
      <c r="J92" s="16">
        <f>AVERAGE(C92:H92)</f>
        <v>39.166666666666664</v>
      </c>
      <c r="K92" s="17">
        <f>RANK(I92,$I$2:$I$237,0)</f>
        <v>221</v>
      </c>
      <c r="L92" s="18">
        <f>_xlfn.RANK.AVG(I92,$I$2:$I$237,0)</f>
        <v>221</v>
      </c>
      <c r="M92" s="4"/>
    </row>
    <row r="93" spans="1:13" x14ac:dyDescent="0.25">
      <c r="A93" t="s">
        <v>181</v>
      </c>
      <c r="B93">
        <v>22</v>
      </c>
      <c r="C93">
        <v>78</v>
      </c>
      <c r="D93">
        <v>85</v>
      </c>
      <c r="E93">
        <v>14</v>
      </c>
      <c r="F93">
        <v>12</v>
      </c>
      <c r="G93">
        <v>11</v>
      </c>
      <c r="H93">
        <v>97</v>
      </c>
      <c r="I93" s="15">
        <f>SUM(C93:H93)</f>
        <v>297</v>
      </c>
      <c r="J93" s="16">
        <f>AVERAGE(C93:H93)</f>
        <v>49.5</v>
      </c>
      <c r="K93" s="17">
        <f>RANK(I93,$I$2:$I$237,0)</f>
        <v>175</v>
      </c>
      <c r="L93" s="18">
        <f>_xlfn.RANK.AVG(I93,$I$2:$I$237,0)</f>
        <v>175</v>
      </c>
      <c r="M93" s="4"/>
    </row>
    <row r="94" spans="1:13" x14ac:dyDescent="0.25">
      <c r="A94" t="s">
        <v>182</v>
      </c>
      <c r="B94">
        <v>38</v>
      </c>
      <c r="C94">
        <v>84</v>
      </c>
      <c r="D94">
        <v>56</v>
      </c>
      <c r="E94">
        <v>24</v>
      </c>
      <c r="F94">
        <v>18</v>
      </c>
      <c r="G94">
        <v>89</v>
      </c>
      <c r="H94">
        <v>38</v>
      </c>
      <c r="I94" s="15">
        <f>SUM(C94:H94)</f>
        <v>309</v>
      </c>
      <c r="J94" s="16">
        <f>AVERAGE(C94:H94)</f>
        <v>51.5</v>
      </c>
      <c r="K94" s="17">
        <f>RANK(I94,$I$2:$I$237,0)</f>
        <v>153</v>
      </c>
      <c r="L94" s="18">
        <f>_xlfn.RANK.AVG(I94,$I$2:$I$237,0)</f>
        <v>154.5</v>
      </c>
      <c r="M94" s="4"/>
    </row>
    <row r="95" spans="1:13" x14ac:dyDescent="0.25">
      <c r="A95" t="s">
        <v>183</v>
      </c>
      <c r="B95">
        <v>30</v>
      </c>
      <c r="C95">
        <v>81</v>
      </c>
      <c r="D95">
        <v>60</v>
      </c>
      <c r="E95">
        <v>33</v>
      </c>
      <c r="F95">
        <v>87</v>
      </c>
      <c r="G95">
        <v>58</v>
      </c>
      <c r="H95">
        <v>22</v>
      </c>
      <c r="I95" s="15">
        <f>SUM(C95:H95)</f>
        <v>341</v>
      </c>
      <c r="J95" s="16">
        <f>AVERAGE(C95:H95)</f>
        <v>56.833333333333336</v>
      </c>
      <c r="K95" s="17">
        <f>RANK(I95,$I$2:$I$237,0)</f>
        <v>100</v>
      </c>
      <c r="L95" s="18">
        <f>_xlfn.RANK.AVG(I95,$I$2:$I$237,0)</f>
        <v>100.5</v>
      </c>
      <c r="M95" s="4"/>
    </row>
    <row r="96" spans="1:13" x14ac:dyDescent="0.25">
      <c r="A96" t="s">
        <v>184</v>
      </c>
      <c r="B96">
        <v>15</v>
      </c>
      <c r="C96">
        <v>66</v>
      </c>
      <c r="D96">
        <v>92</v>
      </c>
      <c r="E96">
        <v>79</v>
      </c>
      <c r="F96">
        <v>64</v>
      </c>
      <c r="G96">
        <v>41</v>
      </c>
      <c r="H96">
        <v>11</v>
      </c>
      <c r="I96" s="15">
        <f>SUM(C96:H96)</f>
        <v>353</v>
      </c>
      <c r="J96" s="16">
        <f>AVERAGE(C96:H96)</f>
        <v>58.833333333333336</v>
      </c>
      <c r="K96" s="17">
        <f>RANK(I96,$I$2:$I$237,0)</f>
        <v>84</v>
      </c>
      <c r="L96" s="18">
        <f>_xlfn.RANK.AVG(I96,$I$2:$I$237,0)</f>
        <v>84.5</v>
      </c>
      <c r="M96" s="4"/>
    </row>
    <row r="97" spans="1:13" x14ac:dyDescent="0.25">
      <c r="A97" t="s">
        <v>185</v>
      </c>
      <c r="B97">
        <v>23</v>
      </c>
      <c r="C97">
        <v>43</v>
      </c>
      <c r="D97">
        <v>95</v>
      </c>
      <c r="E97">
        <v>39</v>
      </c>
      <c r="F97">
        <v>90</v>
      </c>
      <c r="G97">
        <v>99</v>
      </c>
      <c r="H97">
        <v>95</v>
      </c>
      <c r="I97" s="15">
        <f>SUM(C97:H97)</f>
        <v>461</v>
      </c>
      <c r="J97" s="16">
        <f>AVERAGE(C97:H97)</f>
        <v>76.833333333333329</v>
      </c>
      <c r="K97" s="17">
        <f>RANK(I97,$I$2:$I$237,0)</f>
        <v>6</v>
      </c>
      <c r="L97" s="18">
        <f>_xlfn.RANK.AVG(I97,$I$2:$I$237,0)</f>
        <v>6</v>
      </c>
      <c r="M97" s="4"/>
    </row>
    <row r="98" spans="1:13" x14ac:dyDescent="0.25">
      <c r="A98" t="s">
        <v>186</v>
      </c>
      <c r="B98">
        <v>26</v>
      </c>
      <c r="C98">
        <v>37</v>
      </c>
      <c r="D98">
        <v>32</v>
      </c>
      <c r="E98">
        <v>60</v>
      </c>
      <c r="F98">
        <v>24</v>
      </c>
      <c r="G98">
        <v>97</v>
      </c>
      <c r="H98">
        <v>62</v>
      </c>
      <c r="I98" s="15">
        <f>SUM(C98:H98)</f>
        <v>312</v>
      </c>
      <c r="J98" s="16">
        <f>AVERAGE(C98:H98)</f>
        <v>52</v>
      </c>
      <c r="K98" s="17">
        <f>RANK(I98,$I$2:$I$237,0)</f>
        <v>151</v>
      </c>
      <c r="L98" s="18">
        <f>_xlfn.RANK.AVG(I98,$I$2:$I$237,0)</f>
        <v>151</v>
      </c>
      <c r="M98" s="4"/>
    </row>
    <row r="99" spans="1:13" x14ac:dyDescent="0.25">
      <c r="A99" t="s">
        <v>187</v>
      </c>
      <c r="B99">
        <v>11</v>
      </c>
      <c r="C99">
        <v>19</v>
      </c>
      <c r="D99">
        <v>57</v>
      </c>
      <c r="E99">
        <v>85</v>
      </c>
      <c r="F99">
        <v>31</v>
      </c>
      <c r="G99">
        <v>29</v>
      </c>
      <c r="H99">
        <v>36</v>
      </c>
      <c r="I99" s="15">
        <f>SUM(C99:H99)</f>
        <v>257</v>
      </c>
      <c r="J99" s="16">
        <f>AVERAGE(C99:H99)</f>
        <v>42.833333333333336</v>
      </c>
      <c r="K99" s="17">
        <f>RANK(I99,$I$2:$I$237,0)</f>
        <v>212</v>
      </c>
      <c r="L99" s="18">
        <f>_xlfn.RANK.AVG(I99,$I$2:$I$237,0)</f>
        <v>212</v>
      </c>
      <c r="M99" s="4"/>
    </row>
    <row r="100" spans="1:13" x14ac:dyDescent="0.25">
      <c r="A100" t="s">
        <v>188</v>
      </c>
      <c r="B100">
        <v>36</v>
      </c>
      <c r="C100">
        <v>92</v>
      </c>
      <c r="D100">
        <v>10</v>
      </c>
      <c r="E100">
        <v>79</v>
      </c>
      <c r="F100">
        <v>87</v>
      </c>
      <c r="G100">
        <v>44</v>
      </c>
      <c r="H100">
        <v>60</v>
      </c>
      <c r="I100" s="15">
        <f>SUM(C100:H100)</f>
        <v>372</v>
      </c>
      <c r="J100" s="16">
        <f>AVERAGE(C100:H100)</f>
        <v>62</v>
      </c>
      <c r="K100" s="17">
        <f>RANK(I100,$I$2:$I$237,0)</f>
        <v>50</v>
      </c>
      <c r="L100" s="18">
        <f>_xlfn.RANK.AVG(I100,$I$2:$I$237,0)</f>
        <v>51</v>
      </c>
      <c r="M100" s="4"/>
    </row>
    <row r="101" spans="1:13" x14ac:dyDescent="0.25">
      <c r="A101" t="s">
        <v>189</v>
      </c>
      <c r="B101">
        <v>40</v>
      </c>
      <c r="C101">
        <v>68</v>
      </c>
      <c r="D101">
        <v>28</v>
      </c>
      <c r="E101">
        <v>79</v>
      </c>
      <c r="F101">
        <v>48</v>
      </c>
      <c r="G101">
        <v>28</v>
      </c>
      <c r="H101">
        <v>52</v>
      </c>
      <c r="I101" s="15">
        <f>SUM(C101:H101)</f>
        <v>303</v>
      </c>
      <c r="J101" s="16">
        <f>AVERAGE(C101:H101)</f>
        <v>50.5</v>
      </c>
      <c r="K101" s="17">
        <f>RANK(I101,$I$2:$I$237,0)</f>
        <v>160</v>
      </c>
      <c r="L101" s="18">
        <f>_xlfn.RANK.AVG(I101,$I$2:$I$237,0)</f>
        <v>160.5</v>
      </c>
      <c r="M101" s="4"/>
    </row>
    <row r="102" spans="1:13" x14ac:dyDescent="0.25">
      <c r="A102" t="s">
        <v>19</v>
      </c>
      <c r="B102">
        <v>25</v>
      </c>
      <c r="C102">
        <v>48</v>
      </c>
      <c r="D102">
        <v>81</v>
      </c>
      <c r="E102">
        <v>66</v>
      </c>
      <c r="F102">
        <v>71</v>
      </c>
      <c r="G102">
        <v>93</v>
      </c>
      <c r="H102">
        <v>84</v>
      </c>
      <c r="I102" s="15">
        <f>SUM(C102:H102)</f>
        <v>443</v>
      </c>
      <c r="J102" s="16">
        <f>AVERAGE(C102:H102)</f>
        <v>73.833333333333329</v>
      </c>
      <c r="K102" s="17">
        <f>RANK(I102,$I$2:$I$237,0)</f>
        <v>9</v>
      </c>
      <c r="L102" s="18">
        <f>_xlfn.RANK.AVG(I102,$I$2:$I$237,0)</f>
        <v>9</v>
      </c>
      <c r="M102" s="4"/>
    </row>
    <row r="103" spans="1:13" x14ac:dyDescent="0.25">
      <c r="A103" t="s">
        <v>190</v>
      </c>
      <c r="B103">
        <v>18</v>
      </c>
      <c r="C103">
        <v>48</v>
      </c>
      <c r="D103">
        <v>24</v>
      </c>
      <c r="E103">
        <v>84</v>
      </c>
      <c r="F103">
        <v>98</v>
      </c>
      <c r="G103">
        <v>44</v>
      </c>
      <c r="H103">
        <v>11</v>
      </c>
      <c r="I103" s="15">
        <f>SUM(C103:H103)</f>
        <v>309</v>
      </c>
      <c r="J103" s="16">
        <f>AVERAGE(C103:H103)</f>
        <v>51.5</v>
      </c>
      <c r="K103" s="17">
        <f>RANK(I103,$I$2:$I$237,0)</f>
        <v>153</v>
      </c>
      <c r="L103" s="18">
        <f>_xlfn.RANK.AVG(I103,$I$2:$I$237,0)</f>
        <v>154.5</v>
      </c>
      <c r="M103" s="4"/>
    </row>
    <row r="104" spans="1:13" x14ac:dyDescent="0.25">
      <c r="A104" t="s">
        <v>191</v>
      </c>
      <c r="B104">
        <v>4</v>
      </c>
      <c r="C104">
        <v>88</v>
      </c>
      <c r="D104">
        <v>67</v>
      </c>
      <c r="E104">
        <v>84</v>
      </c>
      <c r="F104">
        <v>78</v>
      </c>
      <c r="G104">
        <v>62</v>
      </c>
      <c r="H104">
        <v>54</v>
      </c>
      <c r="I104" s="15">
        <f>SUM(C104:H104)</f>
        <v>433</v>
      </c>
      <c r="J104" s="16">
        <f>AVERAGE(C104:H104)</f>
        <v>72.166666666666671</v>
      </c>
      <c r="K104" s="17">
        <f>RANK(I104,$I$2:$I$237,0)</f>
        <v>13</v>
      </c>
      <c r="L104" s="18">
        <f>_xlfn.RANK.AVG(I104,$I$2:$I$237,0)</f>
        <v>13.5</v>
      </c>
      <c r="M104" s="4"/>
    </row>
    <row r="105" spans="1:13" x14ac:dyDescent="0.25">
      <c r="A105" t="s">
        <v>192</v>
      </c>
      <c r="B105">
        <v>22</v>
      </c>
      <c r="C105">
        <v>97</v>
      </c>
      <c r="D105">
        <v>69</v>
      </c>
      <c r="E105">
        <v>18</v>
      </c>
      <c r="F105">
        <v>24</v>
      </c>
      <c r="G105">
        <v>40</v>
      </c>
      <c r="H105">
        <v>90</v>
      </c>
      <c r="I105" s="15">
        <f>SUM(C105:H105)</f>
        <v>338</v>
      </c>
      <c r="J105" s="16">
        <f>AVERAGE(C105:H105)</f>
        <v>56.333333333333336</v>
      </c>
      <c r="K105" s="17">
        <f>RANK(I105,$I$2:$I$237,0)</f>
        <v>105</v>
      </c>
      <c r="L105" s="18">
        <f>_xlfn.RANK.AVG(I105,$I$2:$I$237,0)</f>
        <v>106.5</v>
      </c>
      <c r="M105" s="4"/>
    </row>
    <row r="106" spans="1:13" x14ac:dyDescent="0.25">
      <c r="A106" t="s">
        <v>193</v>
      </c>
      <c r="B106">
        <v>4</v>
      </c>
      <c r="C106">
        <v>89</v>
      </c>
      <c r="D106">
        <v>53</v>
      </c>
      <c r="E106">
        <v>73</v>
      </c>
      <c r="F106">
        <v>44</v>
      </c>
      <c r="G106">
        <v>47</v>
      </c>
      <c r="H106">
        <v>34</v>
      </c>
      <c r="I106" s="15">
        <f>SUM(C106:H106)</f>
        <v>340</v>
      </c>
      <c r="J106" s="16">
        <f>AVERAGE(C106:H106)</f>
        <v>56.666666666666664</v>
      </c>
      <c r="K106" s="17">
        <f>RANK(I106,$I$2:$I$237,0)</f>
        <v>102</v>
      </c>
      <c r="L106" s="18">
        <f>_xlfn.RANK.AVG(I106,$I$2:$I$237,0)</f>
        <v>102.5</v>
      </c>
      <c r="M106" s="4"/>
    </row>
    <row r="107" spans="1:13" x14ac:dyDescent="0.25">
      <c r="A107" t="s">
        <v>194</v>
      </c>
      <c r="B107">
        <v>23</v>
      </c>
      <c r="C107">
        <v>44</v>
      </c>
      <c r="D107">
        <v>93</v>
      </c>
      <c r="E107">
        <v>31</v>
      </c>
      <c r="F107">
        <v>66</v>
      </c>
      <c r="G107">
        <v>91</v>
      </c>
      <c r="H107">
        <v>51</v>
      </c>
      <c r="I107" s="15">
        <f>SUM(C107:H107)</f>
        <v>376</v>
      </c>
      <c r="J107" s="16">
        <f>AVERAGE(C107:H107)</f>
        <v>62.666666666666664</v>
      </c>
      <c r="K107" s="17">
        <f>RANK(I107,$I$2:$I$237,0)</f>
        <v>45</v>
      </c>
      <c r="L107" s="18">
        <f>_xlfn.RANK.AVG(I107,$I$2:$I$237,0)</f>
        <v>46</v>
      </c>
      <c r="M107" s="4"/>
    </row>
    <row r="108" spans="1:13" x14ac:dyDescent="0.25">
      <c r="A108" t="s">
        <v>195</v>
      </c>
      <c r="B108">
        <v>49</v>
      </c>
      <c r="C108">
        <v>32</v>
      </c>
      <c r="D108">
        <v>57</v>
      </c>
      <c r="E108">
        <v>47</v>
      </c>
      <c r="F108">
        <v>83</v>
      </c>
      <c r="G108">
        <v>56</v>
      </c>
      <c r="H108">
        <v>83</v>
      </c>
      <c r="I108" s="15">
        <f>SUM(C108:H108)</f>
        <v>358</v>
      </c>
      <c r="J108" s="16">
        <f>AVERAGE(C108:H108)</f>
        <v>59.666666666666664</v>
      </c>
      <c r="K108" s="17">
        <f>RANK(I108,$I$2:$I$237,0)</f>
        <v>77</v>
      </c>
      <c r="L108" s="18">
        <f>_xlfn.RANK.AVG(I108,$I$2:$I$237,0)</f>
        <v>77.5</v>
      </c>
      <c r="M108" s="4"/>
    </row>
    <row r="109" spans="1:13" x14ac:dyDescent="0.25">
      <c r="A109" t="s">
        <v>196</v>
      </c>
      <c r="B109">
        <v>27</v>
      </c>
      <c r="C109">
        <v>53</v>
      </c>
      <c r="D109">
        <v>26</v>
      </c>
      <c r="E109">
        <v>28</v>
      </c>
      <c r="F109">
        <v>69</v>
      </c>
      <c r="G109">
        <v>86</v>
      </c>
      <c r="H109">
        <v>72</v>
      </c>
      <c r="I109" s="15">
        <f>SUM(C109:H109)</f>
        <v>334</v>
      </c>
      <c r="J109" s="16">
        <f>AVERAGE(C109:H109)</f>
        <v>55.666666666666664</v>
      </c>
      <c r="K109" s="17">
        <f>RANK(I109,$I$2:$I$237,0)</f>
        <v>118</v>
      </c>
      <c r="L109" s="18">
        <f>_xlfn.RANK.AVG(I109,$I$2:$I$237,0)</f>
        <v>119</v>
      </c>
      <c r="M109" s="4"/>
    </row>
    <row r="110" spans="1:13" x14ac:dyDescent="0.25">
      <c r="A110" t="s">
        <v>197</v>
      </c>
      <c r="B110">
        <v>26</v>
      </c>
      <c r="C110">
        <v>74</v>
      </c>
      <c r="D110">
        <v>59</v>
      </c>
      <c r="E110">
        <v>70</v>
      </c>
      <c r="F110">
        <v>14</v>
      </c>
      <c r="G110">
        <v>79</v>
      </c>
      <c r="H110">
        <v>63</v>
      </c>
      <c r="I110" s="15">
        <f>SUM(C110:H110)</f>
        <v>359</v>
      </c>
      <c r="J110" s="16">
        <f>AVERAGE(C110:H110)</f>
        <v>59.833333333333336</v>
      </c>
      <c r="K110" s="17">
        <f>RANK(I110,$I$2:$I$237,0)</f>
        <v>76</v>
      </c>
      <c r="L110" s="18">
        <f>_xlfn.RANK.AVG(I110,$I$2:$I$237,0)</f>
        <v>76</v>
      </c>
      <c r="M110" s="4"/>
    </row>
    <row r="111" spans="1:13" x14ac:dyDescent="0.25">
      <c r="A111" t="s">
        <v>198</v>
      </c>
      <c r="B111">
        <v>26</v>
      </c>
      <c r="C111">
        <v>58</v>
      </c>
      <c r="D111">
        <v>53</v>
      </c>
      <c r="E111">
        <v>14</v>
      </c>
      <c r="F111">
        <v>95</v>
      </c>
      <c r="G111">
        <v>26</v>
      </c>
      <c r="H111">
        <v>83</v>
      </c>
      <c r="I111" s="15">
        <f>SUM(C111:H111)</f>
        <v>329</v>
      </c>
      <c r="J111" s="16">
        <f>AVERAGE(C111:H111)</f>
        <v>54.833333333333336</v>
      </c>
      <c r="K111" s="17">
        <f>RANK(I111,$I$2:$I$237,0)</f>
        <v>130</v>
      </c>
      <c r="L111" s="18">
        <f>_xlfn.RANK.AVG(I111,$I$2:$I$237,0)</f>
        <v>130.5</v>
      </c>
      <c r="M111" s="4"/>
    </row>
    <row r="112" spans="1:13" x14ac:dyDescent="0.25">
      <c r="A112" t="s">
        <v>199</v>
      </c>
      <c r="B112">
        <v>2</v>
      </c>
      <c r="C112">
        <v>62</v>
      </c>
      <c r="D112">
        <v>39</v>
      </c>
      <c r="E112">
        <v>31</v>
      </c>
      <c r="F112">
        <v>17</v>
      </c>
      <c r="G112">
        <v>62</v>
      </c>
      <c r="H112">
        <v>23</v>
      </c>
      <c r="I112" s="15">
        <f>SUM(C112:H112)</f>
        <v>234</v>
      </c>
      <c r="J112" s="16">
        <f>AVERAGE(C112:H112)</f>
        <v>39</v>
      </c>
      <c r="K112" s="17">
        <f>RANK(I112,$I$2:$I$237,0)</f>
        <v>222</v>
      </c>
      <c r="L112" s="18">
        <f>_xlfn.RANK.AVG(I112,$I$2:$I$237,0)</f>
        <v>222</v>
      </c>
      <c r="M112" s="4"/>
    </row>
    <row r="113" spans="1:13" x14ac:dyDescent="0.25">
      <c r="A113" t="s">
        <v>2</v>
      </c>
      <c r="B113">
        <v>16</v>
      </c>
      <c r="C113">
        <v>67</v>
      </c>
      <c r="D113">
        <v>11</v>
      </c>
      <c r="E113">
        <v>51</v>
      </c>
      <c r="F113">
        <v>67</v>
      </c>
      <c r="G113">
        <v>65</v>
      </c>
      <c r="H113">
        <v>76</v>
      </c>
      <c r="I113" s="15">
        <f>SUM(C113:H113)</f>
        <v>337</v>
      </c>
      <c r="J113" s="16">
        <f>AVERAGE(C113:H113)</f>
        <v>56.166666666666664</v>
      </c>
      <c r="K113" s="17">
        <f>RANK(I113,$I$2:$I$237,0)</f>
        <v>109</v>
      </c>
      <c r="L113" s="18">
        <f>_xlfn.RANK.AVG(I113,$I$2:$I$237,0)</f>
        <v>109.5</v>
      </c>
      <c r="M113" s="4"/>
    </row>
    <row r="114" spans="1:13" x14ac:dyDescent="0.25">
      <c r="A114" t="s">
        <v>20</v>
      </c>
      <c r="B114">
        <v>28</v>
      </c>
      <c r="C114">
        <v>55</v>
      </c>
      <c r="D114">
        <v>22</v>
      </c>
      <c r="E114">
        <v>82</v>
      </c>
      <c r="F114">
        <v>38</v>
      </c>
      <c r="G114">
        <v>69</v>
      </c>
      <c r="H114">
        <v>34</v>
      </c>
      <c r="I114" s="15">
        <f>SUM(C114:H114)</f>
        <v>300</v>
      </c>
      <c r="J114" s="16">
        <f>AVERAGE(C114:H114)</f>
        <v>50</v>
      </c>
      <c r="K114" s="17">
        <f>RANK(I114,$I$2:$I$237,0)</f>
        <v>165</v>
      </c>
      <c r="L114" s="18">
        <f>_xlfn.RANK.AVG(I114,$I$2:$I$237,0)</f>
        <v>166.5</v>
      </c>
      <c r="M114" s="4"/>
    </row>
    <row r="115" spans="1:13" x14ac:dyDescent="0.25">
      <c r="A115" t="s">
        <v>200</v>
      </c>
      <c r="B115">
        <v>20</v>
      </c>
      <c r="C115">
        <v>51</v>
      </c>
      <c r="D115">
        <v>57</v>
      </c>
      <c r="E115">
        <v>11</v>
      </c>
      <c r="F115">
        <v>86</v>
      </c>
      <c r="G115">
        <v>34</v>
      </c>
      <c r="H115">
        <v>46</v>
      </c>
      <c r="I115" s="15">
        <f>SUM(C115:H115)</f>
        <v>285</v>
      </c>
      <c r="J115" s="16">
        <f>AVERAGE(C115:H115)</f>
        <v>47.5</v>
      </c>
      <c r="K115" s="17">
        <f>RANK(I115,$I$2:$I$237,0)</f>
        <v>189</v>
      </c>
      <c r="L115" s="18">
        <f>_xlfn.RANK.AVG(I115,$I$2:$I$237,0)</f>
        <v>189</v>
      </c>
      <c r="M115" s="4"/>
    </row>
    <row r="116" spans="1:13" x14ac:dyDescent="0.25">
      <c r="A116" t="s">
        <v>201</v>
      </c>
      <c r="B116">
        <v>38</v>
      </c>
      <c r="C116">
        <v>42</v>
      </c>
      <c r="D116">
        <v>75</v>
      </c>
      <c r="E116">
        <v>49</v>
      </c>
      <c r="F116">
        <v>57</v>
      </c>
      <c r="G116">
        <v>33</v>
      </c>
      <c r="H116">
        <v>99</v>
      </c>
      <c r="I116" s="15">
        <f>SUM(C116:H116)</f>
        <v>355</v>
      </c>
      <c r="J116" s="16">
        <f>AVERAGE(C116:H116)</f>
        <v>59.166666666666664</v>
      </c>
      <c r="K116" s="17">
        <f>RANK(I116,$I$2:$I$237,0)</f>
        <v>81</v>
      </c>
      <c r="L116" s="18">
        <f>_xlfn.RANK.AVG(I116,$I$2:$I$237,0)</f>
        <v>82</v>
      </c>
      <c r="M116" s="4"/>
    </row>
    <row r="117" spans="1:13" x14ac:dyDescent="0.25">
      <c r="A117" t="s">
        <v>202</v>
      </c>
      <c r="B117">
        <v>25</v>
      </c>
      <c r="C117">
        <v>75</v>
      </c>
      <c r="D117">
        <v>68</v>
      </c>
      <c r="E117">
        <v>23</v>
      </c>
      <c r="F117">
        <v>84</v>
      </c>
      <c r="G117">
        <v>42</v>
      </c>
      <c r="H117">
        <v>18</v>
      </c>
      <c r="I117" s="15">
        <f>SUM(C117:H117)</f>
        <v>310</v>
      </c>
      <c r="J117" s="16">
        <f>AVERAGE(C117:H117)</f>
        <v>51.666666666666664</v>
      </c>
      <c r="K117" s="17">
        <f>RANK(I117,$I$2:$I$237,0)</f>
        <v>152</v>
      </c>
      <c r="L117" s="18">
        <f>_xlfn.RANK.AVG(I117,$I$2:$I$237,0)</f>
        <v>152</v>
      </c>
      <c r="M117" s="4"/>
    </row>
    <row r="118" spans="1:13" x14ac:dyDescent="0.25">
      <c r="A118" t="s">
        <v>203</v>
      </c>
      <c r="B118">
        <v>4</v>
      </c>
      <c r="C118">
        <v>48</v>
      </c>
      <c r="D118">
        <v>19</v>
      </c>
      <c r="E118">
        <v>62</v>
      </c>
      <c r="F118">
        <v>15</v>
      </c>
      <c r="G118">
        <v>33</v>
      </c>
      <c r="H118">
        <v>19</v>
      </c>
      <c r="I118" s="15">
        <f>SUM(C118:H118)</f>
        <v>196</v>
      </c>
      <c r="J118" s="16">
        <f>AVERAGE(C118:H118)</f>
        <v>32.666666666666664</v>
      </c>
      <c r="K118" s="17">
        <f>RANK(I118,$I$2:$I$237,0)</f>
        <v>232</v>
      </c>
      <c r="L118" s="18">
        <f>_xlfn.RANK.AVG(I118,$I$2:$I$237,0)</f>
        <v>232</v>
      </c>
      <c r="M118" s="4"/>
    </row>
    <row r="119" spans="1:13" x14ac:dyDescent="0.25">
      <c r="A119" t="s">
        <v>204</v>
      </c>
      <c r="B119">
        <v>23</v>
      </c>
      <c r="C119">
        <v>19</v>
      </c>
      <c r="D119">
        <v>51</v>
      </c>
      <c r="E119">
        <v>34</v>
      </c>
      <c r="F119">
        <v>51</v>
      </c>
      <c r="G119">
        <v>21</v>
      </c>
      <c r="H119">
        <v>88</v>
      </c>
      <c r="I119" s="15">
        <f>SUM(C119:H119)</f>
        <v>264</v>
      </c>
      <c r="J119" s="16">
        <f>AVERAGE(C119:H119)</f>
        <v>44</v>
      </c>
      <c r="K119" s="17">
        <f>RANK(I119,$I$2:$I$237,0)</f>
        <v>207</v>
      </c>
      <c r="L119" s="18">
        <f>_xlfn.RANK.AVG(I119,$I$2:$I$237,0)</f>
        <v>207.5</v>
      </c>
      <c r="M119" s="4"/>
    </row>
    <row r="120" spans="1:13" x14ac:dyDescent="0.25">
      <c r="A120" t="s">
        <v>205</v>
      </c>
      <c r="B120">
        <v>28</v>
      </c>
      <c r="C120">
        <v>33</v>
      </c>
      <c r="D120">
        <v>69</v>
      </c>
      <c r="E120">
        <v>83</v>
      </c>
      <c r="F120">
        <v>81</v>
      </c>
      <c r="G120">
        <v>44</v>
      </c>
      <c r="H120">
        <v>11</v>
      </c>
      <c r="I120" s="15">
        <f>SUM(C120:H120)</f>
        <v>321</v>
      </c>
      <c r="J120" s="16">
        <f>AVERAGE(C120:H120)</f>
        <v>53.5</v>
      </c>
      <c r="K120" s="17">
        <f>RANK(I120,$I$2:$I$237,0)</f>
        <v>141</v>
      </c>
      <c r="L120" s="18">
        <f>_xlfn.RANK.AVG(I120,$I$2:$I$237,0)</f>
        <v>141.5</v>
      </c>
      <c r="M120" s="4"/>
    </row>
    <row r="121" spans="1:13" x14ac:dyDescent="0.25">
      <c r="A121" t="s">
        <v>206</v>
      </c>
      <c r="B121">
        <v>50</v>
      </c>
      <c r="C121">
        <v>51</v>
      </c>
      <c r="D121">
        <v>37</v>
      </c>
      <c r="E121">
        <v>78</v>
      </c>
      <c r="F121">
        <v>92</v>
      </c>
      <c r="G121">
        <v>92</v>
      </c>
      <c r="H121">
        <v>35</v>
      </c>
      <c r="I121" s="15">
        <f>SUM(C121:H121)</f>
        <v>385</v>
      </c>
      <c r="J121" s="16">
        <f>AVERAGE(C121:H121)</f>
        <v>64.166666666666671</v>
      </c>
      <c r="K121" s="17">
        <f>RANK(I121,$I$2:$I$237,0)</f>
        <v>38</v>
      </c>
      <c r="L121" s="18">
        <f>_xlfn.RANK.AVG(I121,$I$2:$I$237,0)</f>
        <v>38.5</v>
      </c>
      <c r="M121" s="4"/>
    </row>
    <row r="122" spans="1:13" x14ac:dyDescent="0.25">
      <c r="A122" t="s">
        <v>207</v>
      </c>
      <c r="B122">
        <v>48</v>
      </c>
      <c r="C122">
        <v>74</v>
      </c>
      <c r="D122">
        <v>94</v>
      </c>
      <c r="E122">
        <v>12</v>
      </c>
      <c r="F122">
        <v>47</v>
      </c>
      <c r="G122">
        <v>64</v>
      </c>
      <c r="H122">
        <v>91</v>
      </c>
      <c r="I122" s="15">
        <f>SUM(C122:H122)</f>
        <v>382</v>
      </c>
      <c r="J122" s="16">
        <f>AVERAGE(C122:H122)</f>
        <v>63.666666666666664</v>
      </c>
      <c r="K122" s="17">
        <f>RANK(I122,$I$2:$I$237,0)</f>
        <v>42</v>
      </c>
      <c r="L122" s="18">
        <f>_xlfn.RANK.AVG(I122,$I$2:$I$237,0)</f>
        <v>42</v>
      </c>
      <c r="M122" s="4"/>
    </row>
    <row r="123" spans="1:13" x14ac:dyDescent="0.25">
      <c r="A123" t="s">
        <v>208</v>
      </c>
      <c r="B123">
        <v>10</v>
      </c>
      <c r="C123">
        <v>20</v>
      </c>
      <c r="D123">
        <v>14</v>
      </c>
      <c r="E123">
        <v>28</v>
      </c>
      <c r="F123">
        <v>43</v>
      </c>
      <c r="G123">
        <v>20</v>
      </c>
      <c r="H123">
        <v>83</v>
      </c>
      <c r="I123" s="15">
        <f>SUM(C123:H123)</f>
        <v>208</v>
      </c>
      <c r="J123" s="16">
        <f>AVERAGE(C123:H123)</f>
        <v>34.666666666666664</v>
      </c>
      <c r="K123" s="17">
        <f>RANK(I123,$I$2:$I$237,0)</f>
        <v>229</v>
      </c>
      <c r="L123" s="18">
        <f>_xlfn.RANK.AVG(I123,$I$2:$I$237,0)</f>
        <v>229</v>
      </c>
      <c r="M123" s="4"/>
    </row>
    <row r="124" spans="1:13" x14ac:dyDescent="0.25">
      <c r="A124" t="s">
        <v>209</v>
      </c>
      <c r="B124">
        <v>25</v>
      </c>
      <c r="C124">
        <v>16</v>
      </c>
      <c r="D124">
        <v>56</v>
      </c>
      <c r="E124">
        <v>73</v>
      </c>
      <c r="F124">
        <v>23</v>
      </c>
      <c r="G124">
        <v>97</v>
      </c>
      <c r="H124">
        <v>82</v>
      </c>
      <c r="I124" s="15">
        <f>SUM(C124:H124)</f>
        <v>347</v>
      </c>
      <c r="J124" s="16">
        <f>AVERAGE(C124:H124)</f>
        <v>57.833333333333336</v>
      </c>
      <c r="K124" s="17">
        <f>RANK(I124,$I$2:$I$237,0)</f>
        <v>91</v>
      </c>
      <c r="L124" s="18">
        <f>_xlfn.RANK.AVG(I124,$I$2:$I$237,0)</f>
        <v>91</v>
      </c>
      <c r="M124" s="4"/>
    </row>
    <row r="125" spans="1:13" x14ac:dyDescent="0.25">
      <c r="A125" t="s">
        <v>21</v>
      </c>
      <c r="B125">
        <v>23</v>
      </c>
      <c r="C125">
        <v>78</v>
      </c>
      <c r="D125">
        <v>85</v>
      </c>
      <c r="E125">
        <v>71</v>
      </c>
      <c r="F125">
        <v>31</v>
      </c>
      <c r="G125">
        <v>99</v>
      </c>
      <c r="H125">
        <v>69</v>
      </c>
      <c r="I125" s="15">
        <f>SUM(C125:H125)</f>
        <v>433</v>
      </c>
      <c r="J125" s="16">
        <f>AVERAGE(C125:H125)</f>
        <v>72.166666666666671</v>
      </c>
      <c r="K125" s="17">
        <f>RANK(I125,$I$2:$I$237,0)</f>
        <v>13</v>
      </c>
      <c r="L125" s="18">
        <f>_xlfn.RANK.AVG(I125,$I$2:$I$237,0)</f>
        <v>13.5</v>
      </c>
      <c r="M125" s="4"/>
    </row>
    <row r="126" spans="1:13" x14ac:dyDescent="0.25">
      <c r="A126" t="s">
        <v>210</v>
      </c>
      <c r="B126">
        <v>3</v>
      </c>
      <c r="C126">
        <v>38</v>
      </c>
      <c r="D126">
        <v>69</v>
      </c>
      <c r="E126">
        <v>40</v>
      </c>
      <c r="F126">
        <v>71</v>
      </c>
      <c r="G126">
        <v>81</v>
      </c>
      <c r="H126">
        <v>94</v>
      </c>
      <c r="I126" s="15">
        <f>SUM(C126:H126)</f>
        <v>393</v>
      </c>
      <c r="J126" s="16">
        <f>AVERAGE(C126:H126)</f>
        <v>65.5</v>
      </c>
      <c r="K126" s="17">
        <f>RANK(I126,$I$2:$I$237,0)</f>
        <v>33</v>
      </c>
      <c r="L126" s="18">
        <f>_xlfn.RANK.AVG(I126,$I$2:$I$237,0)</f>
        <v>33</v>
      </c>
      <c r="M126" s="4"/>
    </row>
    <row r="127" spans="1:13" x14ac:dyDescent="0.25">
      <c r="A127" t="s">
        <v>211</v>
      </c>
      <c r="B127">
        <v>8</v>
      </c>
      <c r="C127">
        <v>35</v>
      </c>
      <c r="D127">
        <v>89</v>
      </c>
      <c r="E127">
        <v>17</v>
      </c>
      <c r="F127">
        <v>67</v>
      </c>
      <c r="G127">
        <v>82</v>
      </c>
      <c r="H127">
        <v>65</v>
      </c>
      <c r="I127" s="15">
        <f>SUM(C127:H127)</f>
        <v>355</v>
      </c>
      <c r="J127" s="16">
        <f>AVERAGE(C127:H127)</f>
        <v>59.166666666666664</v>
      </c>
      <c r="K127" s="17">
        <f>RANK(I127,$I$2:$I$237,0)</f>
        <v>81</v>
      </c>
      <c r="L127" s="18">
        <f>_xlfn.RANK.AVG(I127,$I$2:$I$237,0)</f>
        <v>82</v>
      </c>
      <c r="M127" s="4"/>
    </row>
    <row r="128" spans="1:13" x14ac:dyDescent="0.25">
      <c r="A128" t="s">
        <v>212</v>
      </c>
      <c r="B128">
        <v>34</v>
      </c>
      <c r="C128">
        <v>14</v>
      </c>
      <c r="D128">
        <v>77</v>
      </c>
      <c r="E128">
        <v>92</v>
      </c>
      <c r="F128">
        <v>49</v>
      </c>
      <c r="G128">
        <v>48</v>
      </c>
      <c r="H128">
        <v>63</v>
      </c>
      <c r="I128" s="15">
        <f>SUM(C128:H128)</f>
        <v>343</v>
      </c>
      <c r="J128" s="16">
        <f>AVERAGE(C128:H128)</f>
        <v>57.166666666666664</v>
      </c>
      <c r="K128" s="17">
        <f>RANK(I128,$I$2:$I$237,0)</f>
        <v>97</v>
      </c>
      <c r="L128" s="18">
        <f>_xlfn.RANK.AVG(I128,$I$2:$I$237,0)</f>
        <v>97.5</v>
      </c>
      <c r="M128" s="4"/>
    </row>
    <row r="129" spans="1:13" x14ac:dyDescent="0.25">
      <c r="A129" t="s">
        <v>213</v>
      </c>
      <c r="B129">
        <v>23</v>
      </c>
      <c r="C129">
        <v>76</v>
      </c>
      <c r="D129">
        <v>22</v>
      </c>
      <c r="E129">
        <v>19</v>
      </c>
      <c r="F129">
        <v>27</v>
      </c>
      <c r="G129">
        <v>56</v>
      </c>
      <c r="H129">
        <v>88</v>
      </c>
      <c r="I129" s="15">
        <f>SUM(C129:H129)</f>
        <v>288</v>
      </c>
      <c r="J129" s="16">
        <f>AVERAGE(C129:H129)</f>
        <v>48</v>
      </c>
      <c r="K129" s="17">
        <f>RANK(I129,$I$2:$I$237,0)</f>
        <v>184</v>
      </c>
      <c r="L129" s="18">
        <f>_xlfn.RANK.AVG(I129,$I$2:$I$237,0)</f>
        <v>185</v>
      </c>
      <c r="M129" s="4"/>
    </row>
    <row r="130" spans="1:13" x14ac:dyDescent="0.25">
      <c r="A130" t="s">
        <v>214</v>
      </c>
      <c r="B130">
        <v>37</v>
      </c>
      <c r="C130">
        <v>85</v>
      </c>
      <c r="D130">
        <v>21</v>
      </c>
      <c r="E130">
        <v>48</v>
      </c>
      <c r="F130">
        <v>55</v>
      </c>
      <c r="G130">
        <v>35</v>
      </c>
      <c r="H130">
        <v>80</v>
      </c>
      <c r="I130" s="15">
        <f>SUM(C130:H130)</f>
        <v>324</v>
      </c>
      <c r="J130" s="16">
        <f>AVERAGE(C130:H130)</f>
        <v>54</v>
      </c>
      <c r="K130" s="17">
        <f>RANK(I130,$I$2:$I$237,0)</f>
        <v>136</v>
      </c>
      <c r="L130" s="18">
        <f>_xlfn.RANK.AVG(I130,$I$2:$I$237,0)</f>
        <v>136.5</v>
      </c>
      <c r="M130" s="4"/>
    </row>
    <row r="131" spans="1:13" x14ac:dyDescent="0.25">
      <c r="A131" t="s">
        <v>215</v>
      </c>
      <c r="B131">
        <v>27</v>
      </c>
      <c r="C131">
        <v>37</v>
      </c>
      <c r="D131">
        <v>67</v>
      </c>
      <c r="E131">
        <v>83</v>
      </c>
      <c r="F131">
        <v>62</v>
      </c>
      <c r="G131">
        <v>33</v>
      </c>
      <c r="H131">
        <v>53</v>
      </c>
      <c r="I131" s="15">
        <f>SUM(C131:H131)</f>
        <v>335</v>
      </c>
      <c r="J131" s="16">
        <f>AVERAGE(C131:H131)</f>
        <v>55.833333333333336</v>
      </c>
      <c r="K131" s="17">
        <f>RANK(I131,$I$2:$I$237,0)</f>
        <v>115</v>
      </c>
      <c r="L131" s="18">
        <f>_xlfn.RANK.AVG(I131,$I$2:$I$237,0)</f>
        <v>116</v>
      </c>
      <c r="M131" s="4"/>
    </row>
    <row r="132" spans="1:13" x14ac:dyDescent="0.25">
      <c r="A132" t="s">
        <v>216</v>
      </c>
      <c r="B132">
        <v>30</v>
      </c>
      <c r="C132">
        <v>50</v>
      </c>
      <c r="D132">
        <v>49</v>
      </c>
      <c r="E132">
        <v>72</v>
      </c>
      <c r="F132">
        <v>47</v>
      </c>
      <c r="G132">
        <v>94</v>
      </c>
      <c r="H132">
        <v>61</v>
      </c>
      <c r="I132" s="15">
        <f>SUM(C132:H132)</f>
        <v>373</v>
      </c>
      <c r="J132" s="16">
        <f>AVERAGE(C132:H132)</f>
        <v>62.166666666666664</v>
      </c>
      <c r="K132" s="17">
        <f>RANK(I132,$I$2:$I$237,0)</f>
        <v>48</v>
      </c>
      <c r="L132" s="18">
        <f>_xlfn.RANK.AVG(I132,$I$2:$I$237,0)</f>
        <v>48.5</v>
      </c>
      <c r="M132" s="4"/>
    </row>
    <row r="133" spans="1:13" x14ac:dyDescent="0.25">
      <c r="A133" t="s">
        <v>217</v>
      </c>
      <c r="B133">
        <v>36</v>
      </c>
      <c r="C133">
        <v>92</v>
      </c>
      <c r="D133">
        <v>24</v>
      </c>
      <c r="E133">
        <v>13</v>
      </c>
      <c r="F133">
        <v>57</v>
      </c>
      <c r="G133">
        <v>82</v>
      </c>
      <c r="H133">
        <v>33</v>
      </c>
      <c r="I133" s="15">
        <f>SUM(C133:H133)</f>
        <v>301</v>
      </c>
      <c r="J133" s="16">
        <f>AVERAGE(C133:H133)</f>
        <v>50.166666666666664</v>
      </c>
      <c r="K133" s="17">
        <f>RANK(I133,$I$2:$I$237,0)</f>
        <v>163</v>
      </c>
      <c r="L133" s="18">
        <f>_xlfn.RANK.AVG(I133,$I$2:$I$237,0)</f>
        <v>163.5</v>
      </c>
      <c r="M133" s="4"/>
    </row>
    <row r="134" spans="1:13" x14ac:dyDescent="0.25">
      <c r="A134" t="s">
        <v>218</v>
      </c>
      <c r="B134">
        <v>14</v>
      </c>
      <c r="C134">
        <v>20</v>
      </c>
      <c r="D134">
        <v>85</v>
      </c>
      <c r="E134">
        <v>93</v>
      </c>
      <c r="F134">
        <v>30</v>
      </c>
      <c r="G134">
        <v>84</v>
      </c>
      <c r="H134">
        <v>51</v>
      </c>
      <c r="I134" s="15">
        <f>SUM(C134:H134)</f>
        <v>363</v>
      </c>
      <c r="J134" s="16">
        <f>AVERAGE(C134:H134)</f>
        <v>60.5</v>
      </c>
      <c r="K134" s="17">
        <f>RANK(I134,$I$2:$I$237,0)</f>
        <v>67</v>
      </c>
      <c r="L134" s="18">
        <f>_xlfn.RANK.AVG(I134,$I$2:$I$237,0)</f>
        <v>67.5</v>
      </c>
      <c r="M134" s="4"/>
    </row>
    <row r="135" spans="1:13" x14ac:dyDescent="0.25">
      <c r="A135" t="s">
        <v>219</v>
      </c>
      <c r="B135">
        <v>41</v>
      </c>
      <c r="C135">
        <v>35</v>
      </c>
      <c r="D135">
        <v>45</v>
      </c>
      <c r="E135">
        <v>21</v>
      </c>
      <c r="F135">
        <v>86</v>
      </c>
      <c r="G135">
        <v>29</v>
      </c>
      <c r="H135">
        <v>12</v>
      </c>
      <c r="I135" s="15">
        <f>SUM(C135:H135)</f>
        <v>228</v>
      </c>
      <c r="J135" s="16">
        <f>AVERAGE(C135:H135)</f>
        <v>38</v>
      </c>
      <c r="K135" s="17">
        <f>RANK(I135,$I$2:$I$237,0)</f>
        <v>224</v>
      </c>
      <c r="L135" s="18">
        <f>_xlfn.RANK.AVG(I135,$I$2:$I$237,0)</f>
        <v>224</v>
      </c>
      <c r="M135" s="4"/>
    </row>
    <row r="136" spans="1:13" x14ac:dyDescent="0.25">
      <c r="A136" t="s">
        <v>22</v>
      </c>
      <c r="B136">
        <v>28</v>
      </c>
      <c r="C136">
        <v>65</v>
      </c>
      <c r="D136">
        <v>74</v>
      </c>
      <c r="E136">
        <v>23</v>
      </c>
      <c r="F136">
        <v>49</v>
      </c>
      <c r="G136">
        <v>58</v>
      </c>
      <c r="H136">
        <v>82</v>
      </c>
      <c r="I136" s="15">
        <f>SUM(C136:H136)</f>
        <v>351</v>
      </c>
      <c r="J136" s="16">
        <f>AVERAGE(C136:H136)</f>
        <v>58.5</v>
      </c>
      <c r="K136" s="17">
        <f>RANK(I136,$I$2:$I$237,0)</f>
        <v>86</v>
      </c>
      <c r="L136" s="18">
        <f>_xlfn.RANK.AVG(I136,$I$2:$I$237,0)</f>
        <v>86</v>
      </c>
      <c r="M136" s="4"/>
    </row>
    <row r="137" spans="1:13" x14ac:dyDescent="0.25">
      <c r="A137" t="s">
        <v>220</v>
      </c>
      <c r="B137">
        <v>44</v>
      </c>
      <c r="C137">
        <v>70</v>
      </c>
      <c r="D137">
        <v>93</v>
      </c>
      <c r="E137">
        <v>42</v>
      </c>
      <c r="F137">
        <v>38</v>
      </c>
      <c r="G137">
        <v>70</v>
      </c>
      <c r="H137">
        <v>70</v>
      </c>
      <c r="I137" s="15">
        <f>SUM(C137:H137)</f>
        <v>383</v>
      </c>
      <c r="J137" s="16">
        <f>AVERAGE(C137:H137)</f>
        <v>63.833333333333336</v>
      </c>
      <c r="K137" s="17">
        <f>RANK(I137,$I$2:$I$237,0)</f>
        <v>40</v>
      </c>
      <c r="L137" s="18">
        <f>_xlfn.RANK.AVG(I137,$I$2:$I$237,0)</f>
        <v>40.5</v>
      </c>
      <c r="M137" s="4"/>
    </row>
    <row r="138" spans="1:13" x14ac:dyDescent="0.25">
      <c r="A138" t="s">
        <v>221</v>
      </c>
      <c r="B138">
        <v>28</v>
      </c>
      <c r="C138">
        <v>64</v>
      </c>
      <c r="D138">
        <v>25</v>
      </c>
      <c r="E138">
        <v>18</v>
      </c>
      <c r="F138">
        <v>71</v>
      </c>
      <c r="G138">
        <v>61</v>
      </c>
      <c r="H138">
        <v>28</v>
      </c>
      <c r="I138" s="15">
        <f>SUM(C138:H138)</f>
        <v>267</v>
      </c>
      <c r="J138" s="16">
        <f>AVERAGE(C138:H138)</f>
        <v>44.5</v>
      </c>
      <c r="K138" s="17">
        <f>RANK(I138,$I$2:$I$237,0)</f>
        <v>206</v>
      </c>
      <c r="L138" s="18">
        <f>_xlfn.RANK.AVG(I138,$I$2:$I$237,0)</f>
        <v>206</v>
      </c>
      <c r="M138" s="4"/>
    </row>
    <row r="139" spans="1:13" x14ac:dyDescent="0.25">
      <c r="A139" t="s">
        <v>222</v>
      </c>
      <c r="B139">
        <v>35</v>
      </c>
      <c r="C139">
        <v>98</v>
      </c>
      <c r="D139">
        <v>10</v>
      </c>
      <c r="E139">
        <v>23</v>
      </c>
      <c r="F139">
        <v>43</v>
      </c>
      <c r="G139">
        <v>95</v>
      </c>
      <c r="H139">
        <v>69</v>
      </c>
      <c r="I139" s="15">
        <f>SUM(C139:H139)</f>
        <v>338</v>
      </c>
      <c r="J139" s="16">
        <f>AVERAGE(C139:H139)</f>
        <v>56.333333333333336</v>
      </c>
      <c r="K139" s="17">
        <f>RANK(I139,$I$2:$I$237,0)</f>
        <v>105</v>
      </c>
      <c r="L139" s="18">
        <f>_xlfn.RANK.AVG(I139,$I$2:$I$237,0)</f>
        <v>106.5</v>
      </c>
      <c r="M139" s="4"/>
    </row>
    <row r="140" spans="1:13" x14ac:dyDescent="0.25">
      <c r="A140" t="s">
        <v>223</v>
      </c>
      <c r="B140">
        <v>8</v>
      </c>
      <c r="C140">
        <v>84</v>
      </c>
      <c r="D140">
        <v>86</v>
      </c>
      <c r="E140">
        <v>92</v>
      </c>
      <c r="F140">
        <v>91</v>
      </c>
      <c r="G140">
        <v>34</v>
      </c>
      <c r="H140">
        <v>50</v>
      </c>
      <c r="I140" s="15">
        <f>SUM(C140:H140)</f>
        <v>437</v>
      </c>
      <c r="J140" s="16">
        <f>AVERAGE(C140:H140)</f>
        <v>72.833333333333329</v>
      </c>
      <c r="K140" s="17">
        <f>RANK(I140,$I$2:$I$237,0)</f>
        <v>11</v>
      </c>
      <c r="L140" s="18">
        <f>_xlfn.RANK.AVG(I140,$I$2:$I$237,0)</f>
        <v>11</v>
      </c>
      <c r="M140" s="4"/>
    </row>
    <row r="141" spans="1:13" x14ac:dyDescent="0.25">
      <c r="A141" t="s">
        <v>224</v>
      </c>
      <c r="B141">
        <v>10</v>
      </c>
      <c r="C141">
        <v>61</v>
      </c>
      <c r="D141">
        <v>71</v>
      </c>
      <c r="E141">
        <v>15</v>
      </c>
      <c r="F141">
        <v>48</v>
      </c>
      <c r="G141">
        <v>23</v>
      </c>
      <c r="H141">
        <v>97</v>
      </c>
      <c r="I141" s="15">
        <f>SUM(C141:H141)</f>
        <v>315</v>
      </c>
      <c r="J141" s="16">
        <f>AVERAGE(C141:H141)</f>
        <v>52.5</v>
      </c>
      <c r="K141" s="17">
        <f>RANK(I141,$I$2:$I$237,0)</f>
        <v>148</v>
      </c>
      <c r="L141" s="18">
        <f>_xlfn.RANK.AVG(I141,$I$2:$I$237,0)</f>
        <v>148</v>
      </c>
      <c r="M141" s="4"/>
    </row>
    <row r="142" spans="1:13" x14ac:dyDescent="0.25">
      <c r="A142" t="s">
        <v>225</v>
      </c>
      <c r="B142">
        <v>22</v>
      </c>
      <c r="C142">
        <v>49</v>
      </c>
      <c r="D142">
        <v>16</v>
      </c>
      <c r="E142">
        <v>20</v>
      </c>
      <c r="F142">
        <v>99</v>
      </c>
      <c r="G142">
        <v>76</v>
      </c>
      <c r="H142">
        <v>14</v>
      </c>
      <c r="I142" s="15">
        <f>SUM(C142:H142)</f>
        <v>274</v>
      </c>
      <c r="J142" s="16">
        <f>AVERAGE(C142:H142)</f>
        <v>45.666666666666664</v>
      </c>
      <c r="K142" s="17">
        <f>RANK(I142,$I$2:$I$237,0)</f>
        <v>201</v>
      </c>
      <c r="L142" s="18">
        <f>_xlfn.RANK.AVG(I142,$I$2:$I$237,0)</f>
        <v>201.5</v>
      </c>
      <c r="M142" s="4"/>
    </row>
    <row r="143" spans="1:13" x14ac:dyDescent="0.25">
      <c r="A143" t="s">
        <v>226</v>
      </c>
      <c r="B143">
        <v>47</v>
      </c>
      <c r="C143">
        <v>11</v>
      </c>
      <c r="D143">
        <v>43</v>
      </c>
      <c r="E143">
        <v>89</v>
      </c>
      <c r="F143">
        <v>34</v>
      </c>
      <c r="G143">
        <v>66</v>
      </c>
      <c r="H143">
        <v>36</v>
      </c>
      <c r="I143" s="15">
        <f>SUM(C143:H143)</f>
        <v>279</v>
      </c>
      <c r="J143" s="16">
        <f>AVERAGE(C143:H143)</f>
        <v>46.5</v>
      </c>
      <c r="K143" s="17">
        <f>RANK(I143,$I$2:$I$237,0)</f>
        <v>193</v>
      </c>
      <c r="L143" s="18">
        <f>_xlfn.RANK.AVG(I143,$I$2:$I$237,0)</f>
        <v>193</v>
      </c>
      <c r="M143" s="4"/>
    </row>
    <row r="144" spans="1:13" x14ac:dyDescent="0.25">
      <c r="A144" t="s">
        <v>227</v>
      </c>
      <c r="B144">
        <v>15</v>
      </c>
      <c r="C144">
        <v>76</v>
      </c>
      <c r="D144">
        <v>80</v>
      </c>
      <c r="E144">
        <v>54</v>
      </c>
      <c r="F144">
        <v>95</v>
      </c>
      <c r="G144">
        <v>36</v>
      </c>
      <c r="H144">
        <v>88</v>
      </c>
      <c r="I144" s="15">
        <f>SUM(C144:H144)</f>
        <v>429</v>
      </c>
      <c r="J144" s="16">
        <f>AVERAGE(C144:H144)</f>
        <v>71.5</v>
      </c>
      <c r="K144" s="17">
        <f>RANK(I144,$I$2:$I$237,0)</f>
        <v>15</v>
      </c>
      <c r="L144" s="18">
        <f>_xlfn.RANK.AVG(I144,$I$2:$I$237,0)</f>
        <v>15.5</v>
      </c>
      <c r="M144" s="4"/>
    </row>
    <row r="145" spans="1:13" x14ac:dyDescent="0.25">
      <c r="A145" t="s">
        <v>228</v>
      </c>
      <c r="B145">
        <v>29</v>
      </c>
      <c r="C145">
        <v>66</v>
      </c>
      <c r="D145">
        <v>79</v>
      </c>
      <c r="E145">
        <v>10</v>
      </c>
      <c r="F145">
        <v>13</v>
      </c>
      <c r="G145">
        <v>14</v>
      </c>
      <c r="H145">
        <v>93</v>
      </c>
      <c r="I145" s="15">
        <f>SUM(C145:H145)</f>
        <v>275</v>
      </c>
      <c r="J145" s="16">
        <f>AVERAGE(C145:H145)</f>
        <v>45.833333333333336</v>
      </c>
      <c r="K145" s="17">
        <f>RANK(I145,$I$2:$I$237,0)</f>
        <v>198</v>
      </c>
      <c r="L145" s="18">
        <f>_xlfn.RANK.AVG(I145,$I$2:$I$237,0)</f>
        <v>199</v>
      </c>
      <c r="M145" s="4"/>
    </row>
    <row r="146" spans="1:13" x14ac:dyDescent="0.25">
      <c r="A146" t="s">
        <v>229</v>
      </c>
      <c r="B146">
        <v>45</v>
      </c>
      <c r="C146">
        <v>56</v>
      </c>
      <c r="D146">
        <v>85</v>
      </c>
      <c r="E146">
        <v>13</v>
      </c>
      <c r="F146">
        <v>11</v>
      </c>
      <c r="G146">
        <v>79</v>
      </c>
      <c r="H146">
        <v>38</v>
      </c>
      <c r="I146" s="15">
        <f>SUM(C146:H146)</f>
        <v>282</v>
      </c>
      <c r="J146" s="16">
        <f>AVERAGE(C146:H146)</f>
        <v>47</v>
      </c>
      <c r="K146" s="17">
        <f>RANK(I146,$I$2:$I$237,0)</f>
        <v>190</v>
      </c>
      <c r="L146" s="18">
        <f>_xlfn.RANK.AVG(I146,$I$2:$I$237,0)</f>
        <v>190.5</v>
      </c>
      <c r="M146" s="4"/>
    </row>
    <row r="147" spans="1:13" x14ac:dyDescent="0.25">
      <c r="A147" t="s">
        <v>23</v>
      </c>
      <c r="B147">
        <v>38</v>
      </c>
      <c r="C147">
        <v>55</v>
      </c>
      <c r="D147">
        <v>95</v>
      </c>
      <c r="E147">
        <v>73</v>
      </c>
      <c r="F147">
        <v>67</v>
      </c>
      <c r="G147">
        <v>93</v>
      </c>
      <c r="H147">
        <v>82</v>
      </c>
      <c r="I147" s="15">
        <f>SUM(C147:H147)</f>
        <v>465</v>
      </c>
      <c r="J147" s="16">
        <f>AVERAGE(C147:H147)</f>
        <v>77.5</v>
      </c>
      <c r="K147" s="17">
        <f>RANK(I147,$I$2:$I$237,0)</f>
        <v>5</v>
      </c>
      <c r="L147" s="18">
        <f>_xlfn.RANK.AVG(I147,$I$2:$I$237,0)</f>
        <v>5</v>
      </c>
      <c r="M147" s="4"/>
    </row>
    <row r="148" spans="1:13" x14ac:dyDescent="0.25">
      <c r="A148" t="s">
        <v>230</v>
      </c>
      <c r="B148">
        <v>23</v>
      </c>
      <c r="C148">
        <v>71</v>
      </c>
      <c r="D148">
        <v>93</v>
      </c>
      <c r="E148">
        <v>31</v>
      </c>
      <c r="F148">
        <v>78</v>
      </c>
      <c r="G148">
        <v>93</v>
      </c>
      <c r="H148">
        <v>17</v>
      </c>
      <c r="I148" s="15">
        <f>SUM(C148:H148)</f>
        <v>383</v>
      </c>
      <c r="J148" s="16">
        <f>AVERAGE(C148:H148)</f>
        <v>63.833333333333336</v>
      </c>
      <c r="K148" s="17">
        <f>RANK(I148,$I$2:$I$237,0)</f>
        <v>40</v>
      </c>
      <c r="L148" s="18">
        <f>_xlfn.RANK.AVG(I148,$I$2:$I$237,0)</f>
        <v>40.5</v>
      </c>
      <c r="M148" s="4"/>
    </row>
    <row r="149" spans="1:13" x14ac:dyDescent="0.25">
      <c r="A149" t="s">
        <v>231</v>
      </c>
      <c r="B149">
        <v>48</v>
      </c>
      <c r="C149">
        <v>61</v>
      </c>
      <c r="D149">
        <v>87</v>
      </c>
      <c r="E149">
        <v>54</v>
      </c>
      <c r="F149">
        <v>25</v>
      </c>
      <c r="G149">
        <v>70</v>
      </c>
      <c r="H149">
        <v>41</v>
      </c>
      <c r="I149" s="15">
        <f>SUM(C149:H149)</f>
        <v>338</v>
      </c>
      <c r="J149" s="16">
        <f>AVERAGE(C149:H149)</f>
        <v>56.333333333333336</v>
      </c>
      <c r="K149" s="17">
        <f>RANK(I149,$I$2:$I$237,0)</f>
        <v>105</v>
      </c>
      <c r="L149" s="18">
        <f>_xlfn.RANK.AVG(I149,$I$2:$I$237,0)</f>
        <v>106.5</v>
      </c>
      <c r="M149" s="4"/>
    </row>
    <row r="150" spans="1:13" x14ac:dyDescent="0.25">
      <c r="A150" t="s">
        <v>232</v>
      </c>
      <c r="B150">
        <v>31</v>
      </c>
      <c r="C150">
        <v>95</v>
      </c>
      <c r="D150">
        <v>91</v>
      </c>
      <c r="E150">
        <v>80</v>
      </c>
      <c r="F150">
        <v>38</v>
      </c>
      <c r="G150">
        <v>93</v>
      </c>
      <c r="H150">
        <v>59</v>
      </c>
      <c r="I150" s="15">
        <f>SUM(C150:H150)</f>
        <v>456</v>
      </c>
      <c r="J150" s="16">
        <f>AVERAGE(C150:H150)</f>
        <v>76</v>
      </c>
      <c r="K150" s="17">
        <f>RANK(I150,$I$2:$I$237,0)</f>
        <v>7</v>
      </c>
      <c r="L150" s="18">
        <f>_xlfn.RANK.AVG(I150,$I$2:$I$237,0)</f>
        <v>7</v>
      </c>
      <c r="M150" s="4"/>
    </row>
    <row r="151" spans="1:13" x14ac:dyDescent="0.25">
      <c r="A151" t="s">
        <v>233</v>
      </c>
      <c r="B151">
        <v>18</v>
      </c>
      <c r="C151">
        <v>93</v>
      </c>
      <c r="D151">
        <v>50</v>
      </c>
      <c r="E151">
        <v>47</v>
      </c>
      <c r="F151">
        <v>47</v>
      </c>
      <c r="G151">
        <v>41</v>
      </c>
      <c r="H151">
        <v>20</v>
      </c>
      <c r="I151" s="15">
        <f>SUM(C151:H151)</f>
        <v>298</v>
      </c>
      <c r="J151" s="16">
        <f>AVERAGE(C151:H151)</f>
        <v>49.666666666666664</v>
      </c>
      <c r="K151" s="17">
        <f>RANK(I151,$I$2:$I$237,0)</f>
        <v>173</v>
      </c>
      <c r="L151" s="18">
        <f>_xlfn.RANK.AVG(I151,$I$2:$I$237,0)</f>
        <v>173.5</v>
      </c>
      <c r="M151" s="4"/>
    </row>
    <row r="152" spans="1:13" x14ac:dyDescent="0.25">
      <c r="A152" t="s">
        <v>234</v>
      </c>
      <c r="B152">
        <v>10</v>
      </c>
      <c r="C152">
        <v>74</v>
      </c>
      <c r="D152">
        <v>66</v>
      </c>
      <c r="E152">
        <v>70</v>
      </c>
      <c r="F152">
        <v>24</v>
      </c>
      <c r="G152">
        <v>48</v>
      </c>
      <c r="H152">
        <v>35</v>
      </c>
      <c r="I152" s="15">
        <f>SUM(C152:H152)</f>
        <v>317</v>
      </c>
      <c r="J152" s="16">
        <f>AVERAGE(C152:H152)</f>
        <v>52.833333333333336</v>
      </c>
      <c r="K152" s="17">
        <f>RANK(I152,$I$2:$I$237,0)</f>
        <v>145</v>
      </c>
      <c r="L152" s="18">
        <f>_xlfn.RANK.AVG(I152,$I$2:$I$237,0)</f>
        <v>146</v>
      </c>
      <c r="M152" s="4"/>
    </row>
    <row r="153" spans="1:13" x14ac:dyDescent="0.25">
      <c r="A153" t="s">
        <v>235</v>
      </c>
      <c r="B153">
        <v>49</v>
      </c>
      <c r="C153">
        <v>86</v>
      </c>
      <c r="D153">
        <v>27</v>
      </c>
      <c r="E153">
        <v>33</v>
      </c>
      <c r="F153">
        <v>89</v>
      </c>
      <c r="G153">
        <v>88</v>
      </c>
      <c r="H153">
        <v>95</v>
      </c>
      <c r="I153" s="15">
        <f>SUM(C153:H153)</f>
        <v>418</v>
      </c>
      <c r="J153" s="16">
        <f>AVERAGE(C153:H153)</f>
        <v>69.666666666666671</v>
      </c>
      <c r="K153" s="17">
        <f>RANK(I153,$I$2:$I$237,0)</f>
        <v>18</v>
      </c>
      <c r="L153" s="18">
        <f>_xlfn.RANK.AVG(I153,$I$2:$I$237,0)</f>
        <v>18</v>
      </c>
      <c r="M153" s="4"/>
    </row>
    <row r="154" spans="1:13" x14ac:dyDescent="0.25">
      <c r="A154" t="s">
        <v>236</v>
      </c>
      <c r="B154">
        <v>22</v>
      </c>
      <c r="C154">
        <v>58</v>
      </c>
      <c r="D154">
        <v>78</v>
      </c>
      <c r="E154">
        <v>83</v>
      </c>
      <c r="F154">
        <v>29</v>
      </c>
      <c r="G154">
        <v>91</v>
      </c>
      <c r="H154">
        <v>83</v>
      </c>
      <c r="I154" s="15">
        <f>SUM(C154:H154)</f>
        <v>422</v>
      </c>
      <c r="J154" s="16">
        <f>AVERAGE(C154:H154)</f>
        <v>70.333333333333329</v>
      </c>
      <c r="K154" s="17">
        <f>RANK(I154,$I$2:$I$237,0)</f>
        <v>17</v>
      </c>
      <c r="L154" s="18">
        <f>_xlfn.RANK.AVG(I154,$I$2:$I$237,0)</f>
        <v>17</v>
      </c>
      <c r="M154" s="4"/>
    </row>
    <row r="155" spans="1:13" x14ac:dyDescent="0.25">
      <c r="A155" t="s">
        <v>24</v>
      </c>
      <c r="B155">
        <v>21</v>
      </c>
      <c r="C155">
        <v>70</v>
      </c>
      <c r="D155">
        <v>29</v>
      </c>
      <c r="E155">
        <v>27</v>
      </c>
      <c r="F155">
        <v>52</v>
      </c>
      <c r="G155">
        <v>70</v>
      </c>
      <c r="H155">
        <v>28</v>
      </c>
      <c r="I155" s="15">
        <f>SUM(C155:H155)</f>
        <v>276</v>
      </c>
      <c r="J155" s="16">
        <f>AVERAGE(C155:H155)</f>
        <v>46</v>
      </c>
      <c r="K155" s="17">
        <f>RANK(I155,$I$2:$I$237,0)</f>
        <v>196</v>
      </c>
      <c r="L155" s="18">
        <f>_xlfn.RANK.AVG(I155,$I$2:$I$237,0)</f>
        <v>196.5</v>
      </c>
      <c r="M155" s="4"/>
    </row>
    <row r="156" spans="1:13" x14ac:dyDescent="0.25">
      <c r="A156" t="s">
        <v>25</v>
      </c>
      <c r="B156">
        <v>14</v>
      </c>
      <c r="C156">
        <v>62</v>
      </c>
      <c r="D156">
        <v>82</v>
      </c>
      <c r="E156">
        <v>35</v>
      </c>
      <c r="F156">
        <v>12</v>
      </c>
      <c r="G156">
        <v>71</v>
      </c>
      <c r="H156">
        <v>70</v>
      </c>
      <c r="I156" s="15">
        <f>SUM(C156:H156)</f>
        <v>332</v>
      </c>
      <c r="J156" s="16">
        <f>AVERAGE(C156:H156)</f>
        <v>55.333333333333336</v>
      </c>
      <c r="K156" s="17">
        <f>RANK(I156,$I$2:$I$237,0)</f>
        <v>123</v>
      </c>
      <c r="L156" s="18">
        <f>_xlfn.RANK.AVG(I156,$I$2:$I$237,0)</f>
        <v>124</v>
      </c>
      <c r="M156" s="4"/>
    </row>
    <row r="157" spans="1:13" x14ac:dyDescent="0.25">
      <c r="A157" t="s">
        <v>26</v>
      </c>
      <c r="B157">
        <v>49</v>
      </c>
      <c r="C157">
        <v>61</v>
      </c>
      <c r="D157">
        <v>96</v>
      </c>
      <c r="E157">
        <v>85</v>
      </c>
      <c r="F157">
        <v>66</v>
      </c>
      <c r="G157">
        <v>18</v>
      </c>
      <c r="H157">
        <v>30</v>
      </c>
      <c r="I157" s="15">
        <f>SUM(C157:H157)</f>
        <v>356</v>
      </c>
      <c r="J157" s="16">
        <f>AVERAGE(C157:H157)</f>
        <v>59.333333333333336</v>
      </c>
      <c r="K157" s="17">
        <f>RANK(I157,$I$2:$I$237,0)</f>
        <v>79</v>
      </c>
      <c r="L157" s="18">
        <f>_xlfn.RANK.AVG(I157,$I$2:$I$237,0)</f>
        <v>79.5</v>
      </c>
      <c r="M157" s="4"/>
    </row>
    <row r="158" spans="1:13" x14ac:dyDescent="0.25">
      <c r="A158" t="s">
        <v>27</v>
      </c>
      <c r="B158">
        <v>33</v>
      </c>
      <c r="C158">
        <v>49</v>
      </c>
      <c r="D158">
        <v>36</v>
      </c>
      <c r="E158">
        <v>69</v>
      </c>
      <c r="F158">
        <v>81</v>
      </c>
      <c r="G158">
        <v>70</v>
      </c>
      <c r="H158">
        <v>93</v>
      </c>
      <c r="I158" s="15">
        <f>SUM(C158:H158)</f>
        <v>398</v>
      </c>
      <c r="J158" s="16">
        <f>AVERAGE(C158:H158)</f>
        <v>66.333333333333329</v>
      </c>
      <c r="K158" s="17">
        <f>RANK(I158,$I$2:$I$237,0)</f>
        <v>31</v>
      </c>
      <c r="L158" s="18">
        <f>_xlfn.RANK.AVG(I158,$I$2:$I$237,0)</f>
        <v>31.5</v>
      </c>
      <c r="M158" s="4"/>
    </row>
    <row r="159" spans="1:13" x14ac:dyDescent="0.25">
      <c r="A159" t="s">
        <v>28</v>
      </c>
      <c r="B159">
        <v>22</v>
      </c>
      <c r="C159">
        <v>70</v>
      </c>
      <c r="D159">
        <v>61</v>
      </c>
      <c r="E159">
        <v>63</v>
      </c>
      <c r="F159">
        <v>35</v>
      </c>
      <c r="G159">
        <v>18</v>
      </c>
      <c r="H159">
        <v>74</v>
      </c>
      <c r="I159" s="15">
        <f>SUM(C159:H159)</f>
        <v>321</v>
      </c>
      <c r="J159" s="16">
        <f>AVERAGE(C159:H159)</f>
        <v>53.5</v>
      </c>
      <c r="K159" s="17">
        <f>RANK(I159,$I$2:$I$237,0)</f>
        <v>141</v>
      </c>
      <c r="L159" s="18">
        <f>_xlfn.RANK.AVG(I159,$I$2:$I$237,0)</f>
        <v>141.5</v>
      </c>
      <c r="M159" s="4"/>
    </row>
    <row r="160" spans="1:13" x14ac:dyDescent="0.25">
      <c r="A160" t="s">
        <v>29</v>
      </c>
      <c r="B160">
        <v>43</v>
      </c>
      <c r="C160">
        <v>92</v>
      </c>
      <c r="D160">
        <v>48</v>
      </c>
      <c r="E160">
        <v>96</v>
      </c>
      <c r="F160">
        <v>72</v>
      </c>
      <c r="G160">
        <v>75</v>
      </c>
      <c r="H160">
        <v>98</v>
      </c>
      <c r="I160" s="15">
        <f>SUM(C160:H160)</f>
        <v>481</v>
      </c>
      <c r="J160" s="16">
        <f>AVERAGE(C160:H160)</f>
        <v>80.166666666666671</v>
      </c>
      <c r="K160" s="17">
        <f>RANK(I160,$I$2:$I$237,0)</f>
        <v>3</v>
      </c>
      <c r="L160" s="18">
        <f>_xlfn.RANK.AVG(I160,$I$2:$I$237,0)</f>
        <v>3</v>
      </c>
      <c r="M160" s="4"/>
    </row>
    <row r="161" spans="1:13" x14ac:dyDescent="0.25">
      <c r="A161" t="s">
        <v>3</v>
      </c>
      <c r="B161">
        <v>41</v>
      </c>
      <c r="C161">
        <v>35</v>
      </c>
      <c r="D161">
        <v>67</v>
      </c>
      <c r="E161">
        <v>43</v>
      </c>
      <c r="F161">
        <v>16</v>
      </c>
      <c r="G161">
        <v>77</v>
      </c>
      <c r="H161">
        <v>75</v>
      </c>
      <c r="I161" s="15">
        <f>SUM(C161:H161)</f>
        <v>313</v>
      </c>
      <c r="J161" s="16">
        <f>AVERAGE(C161:H161)</f>
        <v>52.166666666666664</v>
      </c>
      <c r="K161" s="17">
        <f>RANK(I161,$I$2:$I$237,0)</f>
        <v>150</v>
      </c>
      <c r="L161" s="18">
        <f>_xlfn.RANK.AVG(I161,$I$2:$I$237,0)</f>
        <v>150</v>
      </c>
      <c r="M161" s="4"/>
    </row>
    <row r="162" spans="1:13" x14ac:dyDescent="0.25">
      <c r="A162" t="s">
        <v>30</v>
      </c>
      <c r="B162">
        <v>28</v>
      </c>
      <c r="C162">
        <v>88</v>
      </c>
      <c r="D162">
        <v>17</v>
      </c>
      <c r="E162">
        <v>41</v>
      </c>
      <c r="F162">
        <v>68</v>
      </c>
      <c r="G162">
        <v>96</v>
      </c>
      <c r="H162">
        <v>55</v>
      </c>
      <c r="I162" s="15">
        <f>SUM(C162:H162)</f>
        <v>365</v>
      </c>
      <c r="J162" s="16">
        <f>AVERAGE(C162:H162)</f>
        <v>60.833333333333336</v>
      </c>
      <c r="K162" s="17">
        <f>RANK(I162,$I$2:$I$237,0)</f>
        <v>64</v>
      </c>
      <c r="L162" s="18">
        <f>_xlfn.RANK.AVG(I162,$I$2:$I$237,0)</f>
        <v>64.5</v>
      </c>
      <c r="M162" s="4"/>
    </row>
    <row r="163" spans="1:13" x14ac:dyDescent="0.25">
      <c r="A163" t="s">
        <v>31</v>
      </c>
      <c r="B163">
        <v>37</v>
      </c>
      <c r="C163">
        <v>82</v>
      </c>
      <c r="D163">
        <v>89</v>
      </c>
      <c r="E163">
        <v>57</v>
      </c>
      <c r="F163">
        <v>56</v>
      </c>
      <c r="G163">
        <v>27</v>
      </c>
      <c r="H163">
        <v>25</v>
      </c>
      <c r="I163" s="15">
        <f>SUM(C163:H163)</f>
        <v>336</v>
      </c>
      <c r="J163" s="16">
        <f>AVERAGE(C163:H163)</f>
        <v>56</v>
      </c>
      <c r="K163" s="17">
        <f>RANK(I163,$I$2:$I$237,0)</f>
        <v>111</v>
      </c>
      <c r="L163" s="18">
        <f>_xlfn.RANK.AVG(I163,$I$2:$I$237,0)</f>
        <v>112.5</v>
      </c>
      <c r="M163" s="4"/>
    </row>
    <row r="164" spans="1:13" x14ac:dyDescent="0.25">
      <c r="A164" t="s">
        <v>32</v>
      </c>
      <c r="B164">
        <v>16</v>
      </c>
      <c r="C164">
        <v>56</v>
      </c>
      <c r="D164">
        <v>64</v>
      </c>
      <c r="E164">
        <v>86</v>
      </c>
      <c r="F164">
        <v>29</v>
      </c>
      <c r="G164">
        <v>36</v>
      </c>
      <c r="H164">
        <v>24</v>
      </c>
      <c r="I164" s="15">
        <f>SUM(C164:H164)</f>
        <v>295</v>
      </c>
      <c r="J164" s="16">
        <f>AVERAGE(C164:H164)</f>
        <v>49.166666666666664</v>
      </c>
      <c r="K164" s="17">
        <f>RANK(I164,$I$2:$I$237,0)</f>
        <v>176</v>
      </c>
      <c r="L164" s="18">
        <f>_xlfn.RANK.AVG(I164,$I$2:$I$237,0)</f>
        <v>177</v>
      </c>
      <c r="M164" s="4"/>
    </row>
    <row r="165" spans="1:13" x14ac:dyDescent="0.25">
      <c r="A165" t="s">
        <v>33</v>
      </c>
      <c r="B165">
        <v>12</v>
      </c>
      <c r="C165">
        <v>44</v>
      </c>
      <c r="D165">
        <v>64</v>
      </c>
      <c r="E165">
        <v>69</v>
      </c>
      <c r="F165">
        <v>98</v>
      </c>
      <c r="G165">
        <v>31</v>
      </c>
      <c r="H165">
        <v>47</v>
      </c>
      <c r="I165" s="15">
        <f>SUM(C165:H165)</f>
        <v>353</v>
      </c>
      <c r="J165" s="16">
        <f>AVERAGE(C165:H165)</f>
        <v>58.833333333333336</v>
      </c>
      <c r="K165" s="17">
        <f>RANK(I165,$I$2:$I$237,0)</f>
        <v>84</v>
      </c>
      <c r="L165" s="18">
        <f>_xlfn.RANK.AVG(I165,$I$2:$I$237,0)</f>
        <v>84.5</v>
      </c>
      <c r="M165" s="4"/>
    </row>
    <row r="166" spans="1:13" x14ac:dyDescent="0.25">
      <c r="A166" t="s">
        <v>34</v>
      </c>
      <c r="B166">
        <v>7</v>
      </c>
      <c r="C166">
        <v>56</v>
      </c>
      <c r="D166">
        <v>27</v>
      </c>
      <c r="E166">
        <v>20</v>
      </c>
      <c r="F166">
        <v>62</v>
      </c>
      <c r="G166">
        <v>18</v>
      </c>
      <c r="H166">
        <v>71</v>
      </c>
      <c r="I166" s="15">
        <f>SUM(C166:H166)</f>
        <v>254</v>
      </c>
      <c r="J166" s="16">
        <f>AVERAGE(C166:H166)</f>
        <v>42.333333333333336</v>
      </c>
      <c r="K166" s="17">
        <f>RANK(I166,$I$2:$I$237,0)</f>
        <v>214</v>
      </c>
      <c r="L166" s="18">
        <f>_xlfn.RANK.AVG(I166,$I$2:$I$237,0)</f>
        <v>214.5</v>
      </c>
      <c r="M166" s="4"/>
    </row>
    <row r="167" spans="1:13" x14ac:dyDescent="0.25">
      <c r="A167" t="s">
        <v>35</v>
      </c>
      <c r="B167">
        <v>9</v>
      </c>
      <c r="C167">
        <v>29</v>
      </c>
      <c r="D167">
        <v>77</v>
      </c>
      <c r="E167">
        <v>66</v>
      </c>
      <c r="F167">
        <v>31</v>
      </c>
      <c r="G167">
        <v>54</v>
      </c>
      <c r="H167">
        <v>91</v>
      </c>
      <c r="I167" s="15">
        <f>SUM(C167:H167)</f>
        <v>348</v>
      </c>
      <c r="J167" s="16">
        <f>AVERAGE(C167:H167)</f>
        <v>58</v>
      </c>
      <c r="K167" s="17">
        <f>RANK(I167,$I$2:$I$237,0)</f>
        <v>90</v>
      </c>
      <c r="L167" s="18">
        <f>_xlfn.RANK.AVG(I167,$I$2:$I$237,0)</f>
        <v>90</v>
      </c>
      <c r="M167" s="4"/>
    </row>
    <row r="168" spans="1:13" x14ac:dyDescent="0.25">
      <c r="A168" t="s">
        <v>36</v>
      </c>
      <c r="B168">
        <v>27</v>
      </c>
      <c r="C168">
        <v>88</v>
      </c>
      <c r="D168">
        <v>39</v>
      </c>
      <c r="E168">
        <v>60</v>
      </c>
      <c r="F168">
        <v>25</v>
      </c>
      <c r="G168">
        <v>15</v>
      </c>
      <c r="H168">
        <v>82</v>
      </c>
      <c r="I168" s="15">
        <f>SUM(C168:H168)</f>
        <v>309</v>
      </c>
      <c r="J168" s="16">
        <f>AVERAGE(C168:H168)</f>
        <v>51.5</v>
      </c>
      <c r="K168" s="17">
        <f>RANK(I168,$I$2:$I$237,0)</f>
        <v>153</v>
      </c>
      <c r="L168" s="18">
        <f>_xlfn.RANK.AVG(I168,$I$2:$I$237,0)</f>
        <v>154.5</v>
      </c>
      <c r="M168" s="4"/>
    </row>
    <row r="169" spans="1:13" x14ac:dyDescent="0.25">
      <c r="A169" t="s">
        <v>37</v>
      </c>
      <c r="B169">
        <v>28</v>
      </c>
      <c r="C169">
        <v>37</v>
      </c>
      <c r="D169">
        <v>15</v>
      </c>
      <c r="E169">
        <v>45</v>
      </c>
      <c r="F169">
        <v>15</v>
      </c>
      <c r="G169">
        <v>66</v>
      </c>
      <c r="H169">
        <v>60</v>
      </c>
      <c r="I169" s="15">
        <f>SUM(C169:H169)</f>
        <v>238</v>
      </c>
      <c r="J169" s="16">
        <f>AVERAGE(C169:H169)</f>
        <v>39.666666666666664</v>
      </c>
      <c r="K169" s="17">
        <f>RANK(I169,$I$2:$I$237,0)</f>
        <v>220</v>
      </c>
      <c r="L169" s="18">
        <f>_xlfn.RANK.AVG(I169,$I$2:$I$237,0)</f>
        <v>220</v>
      </c>
      <c r="M169" s="4"/>
    </row>
    <row r="170" spans="1:13" x14ac:dyDescent="0.25">
      <c r="A170" t="s">
        <v>38</v>
      </c>
      <c r="B170">
        <v>11</v>
      </c>
      <c r="C170">
        <v>51</v>
      </c>
      <c r="D170">
        <v>65</v>
      </c>
      <c r="E170">
        <v>41</v>
      </c>
      <c r="F170">
        <v>10</v>
      </c>
      <c r="G170">
        <v>35</v>
      </c>
      <c r="H170">
        <v>44</v>
      </c>
      <c r="I170" s="15">
        <f>SUM(C170:H170)</f>
        <v>246</v>
      </c>
      <c r="J170" s="16">
        <f>AVERAGE(C170:H170)</f>
        <v>41</v>
      </c>
      <c r="K170" s="17">
        <f>RANK(I170,$I$2:$I$237,0)</f>
        <v>218</v>
      </c>
      <c r="L170" s="18">
        <f>_xlfn.RANK.AVG(I170,$I$2:$I$237,0)</f>
        <v>218.5</v>
      </c>
      <c r="M170" s="4"/>
    </row>
    <row r="171" spans="1:13" x14ac:dyDescent="0.25">
      <c r="A171" t="s">
        <v>39</v>
      </c>
      <c r="B171">
        <v>21</v>
      </c>
      <c r="C171">
        <v>76</v>
      </c>
      <c r="D171">
        <v>78</v>
      </c>
      <c r="E171">
        <v>45</v>
      </c>
      <c r="F171">
        <v>72</v>
      </c>
      <c r="G171">
        <v>49</v>
      </c>
      <c r="H171">
        <v>80</v>
      </c>
      <c r="I171" s="15">
        <f>SUM(C171:H171)</f>
        <v>400</v>
      </c>
      <c r="J171" s="16">
        <f>AVERAGE(C171:H171)</f>
        <v>66.666666666666671</v>
      </c>
      <c r="K171" s="17">
        <f>RANK(I171,$I$2:$I$237,0)</f>
        <v>29</v>
      </c>
      <c r="L171" s="18">
        <f>_xlfn.RANK.AVG(I171,$I$2:$I$237,0)</f>
        <v>29.5</v>
      </c>
      <c r="M171" s="4"/>
    </row>
    <row r="172" spans="1:13" x14ac:dyDescent="0.25">
      <c r="A172" t="s">
        <v>4</v>
      </c>
      <c r="B172">
        <v>16</v>
      </c>
      <c r="C172">
        <v>94</v>
      </c>
      <c r="D172">
        <v>30</v>
      </c>
      <c r="E172">
        <v>36</v>
      </c>
      <c r="F172">
        <v>61</v>
      </c>
      <c r="G172">
        <v>64</v>
      </c>
      <c r="H172">
        <v>57</v>
      </c>
      <c r="I172" s="15">
        <f>SUM(C172:H172)</f>
        <v>342</v>
      </c>
      <c r="J172" s="16">
        <f>AVERAGE(C172:H172)</f>
        <v>57</v>
      </c>
      <c r="K172" s="17">
        <f>RANK(I172,$I$2:$I$237,0)</f>
        <v>99</v>
      </c>
      <c r="L172" s="18">
        <f>_xlfn.RANK.AVG(I172,$I$2:$I$237,0)</f>
        <v>99</v>
      </c>
      <c r="M172" s="4"/>
    </row>
    <row r="173" spans="1:13" x14ac:dyDescent="0.25">
      <c r="A173" t="s">
        <v>40</v>
      </c>
      <c r="B173">
        <v>2</v>
      </c>
      <c r="C173">
        <v>50</v>
      </c>
      <c r="D173">
        <v>10</v>
      </c>
      <c r="E173">
        <v>46</v>
      </c>
      <c r="F173">
        <v>71</v>
      </c>
      <c r="G173">
        <v>44</v>
      </c>
      <c r="H173">
        <v>85</v>
      </c>
      <c r="I173" s="15">
        <f>SUM(C173:H173)</f>
        <v>306</v>
      </c>
      <c r="J173" s="16">
        <f>AVERAGE(C173:H173)</f>
        <v>51</v>
      </c>
      <c r="K173" s="17">
        <f>RANK(I173,$I$2:$I$237,0)</f>
        <v>157</v>
      </c>
      <c r="L173" s="18">
        <f>_xlfn.RANK.AVG(I173,$I$2:$I$237,0)</f>
        <v>157</v>
      </c>
      <c r="M173" s="4"/>
    </row>
    <row r="174" spans="1:13" x14ac:dyDescent="0.25">
      <c r="A174" t="s">
        <v>41</v>
      </c>
      <c r="B174">
        <v>32</v>
      </c>
      <c r="C174">
        <v>90</v>
      </c>
      <c r="D174">
        <v>41</v>
      </c>
      <c r="E174">
        <v>18</v>
      </c>
      <c r="F174">
        <v>92</v>
      </c>
      <c r="G174">
        <v>86</v>
      </c>
      <c r="H174">
        <v>29</v>
      </c>
      <c r="I174" s="15">
        <f>SUM(C174:H174)</f>
        <v>356</v>
      </c>
      <c r="J174" s="16">
        <f>AVERAGE(C174:H174)</f>
        <v>59.333333333333336</v>
      </c>
      <c r="K174" s="17">
        <f>RANK(I174,$I$2:$I$237,0)</f>
        <v>79</v>
      </c>
      <c r="L174" s="18">
        <f>_xlfn.RANK.AVG(I174,$I$2:$I$237,0)</f>
        <v>79.5</v>
      </c>
      <c r="M174" s="4"/>
    </row>
    <row r="175" spans="1:13" x14ac:dyDescent="0.25">
      <c r="A175" t="s">
        <v>42</v>
      </c>
      <c r="B175">
        <v>4</v>
      </c>
      <c r="C175">
        <v>17</v>
      </c>
      <c r="D175">
        <v>60</v>
      </c>
      <c r="E175">
        <v>47</v>
      </c>
      <c r="F175">
        <v>33</v>
      </c>
      <c r="G175">
        <v>64</v>
      </c>
      <c r="H175">
        <v>27</v>
      </c>
      <c r="I175" s="15">
        <f>SUM(C175:H175)</f>
        <v>248</v>
      </c>
      <c r="J175" s="16">
        <f>AVERAGE(C175:H175)</f>
        <v>41.333333333333336</v>
      </c>
      <c r="K175" s="17">
        <f>RANK(I175,$I$2:$I$237,0)</f>
        <v>216</v>
      </c>
      <c r="L175" s="18">
        <f>_xlfn.RANK.AVG(I175,$I$2:$I$237,0)</f>
        <v>216</v>
      </c>
      <c r="M175" s="4"/>
    </row>
    <row r="176" spans="1:13" x14ac:dyDescent="0.25">
      <c r="A176" t="s">
        <v>43</v>
      </c>
      <c r="B176">
        <v>21</v>
      </c>
      <c r="C176">
        <v>80</v>
      </c>
      <c r="D176">
        <v>52</v>
      </c>
      <c r="E176">
        <v>23</v>
      </c>
      <c r="F176">
        <v>74</v>
      </c>
      <c r="G176">
        <v>61</v>
      </c>
      <c r="H176">
        <v>53</v>
      </c>
      <c r="I176" s="15">
        <f>SUM(C176:H176)</f>
        <v>343</v>
      </c>
      <c r="J176" s="16">
        <f>AVERAGE(C176:H176)</f>
        <v>57.166666666666664</v>
      </c>
      <c r="K176" s="17">
        <f>RANK(I176,$I$2:$I$237,0)</f>
        <v>97</v>
      </c>
      <c r="L176" s="18">
        <f>_xlfn.RANK.AVG(I176,$I$2:$I$237,0)</f>
        <v>97.5</v>
      </c>
      <c r="M176" s="4"/>
    </row>
    <row r="177" spans="1:13" x14ac:dyDescent="0.25">
      <c r="A177" t="s">
        <v>44</v>
      </c>
      <c r="B177">
        <v>40</v>
      </c>
      <c r="C177">
        <v>60</v>
      </c>
      <c r="D177">
        <v>94</v>
      </c>
      <c r="E177">
        <v>61</v>
      </c>
      <c r="F177">
        <v>37</v>
      </c>
      <c r="G177">
        <v>91</v>
      </c>
      <c r="H177">
        <v>91</v>
      </c>
      <c r="I177" s="15">
        <f>SUM(C177:H177)</f>
        <v>434</v>
      </c>
      <c r="J177" s="16">
        <f>AVERAGE(C177:H177)</f>
        <v>72.333333333333329</v>
      </c>
      <c r="K177" s="17">
        <f>RANK(I177,$I$2:$I$237,0)</f>
        <v>12</v>
      </c>
      <c r="L177" s="18">
        <f>_xlfn.RANK.AVG(I177,$I$2:$I$237,0)</f>
        <v>12</v>
      </c>
      <c r="M177" s="4"/>
    </row>
    <row r="178" spans="1:13" x14ac:dyDescent="0.25">
      <c r="A178" t="s">
        <v>45</v>
      </c>
      <c r="B178">
        <v>16</v>
      </c>
      <c r="C178">
        <v>31</v>
      </c>
      <c r="D178">
        <v>79</v>
      </c>
      <c r="E178">
        <v>28</v>
      </c>
      <c r="F178">
        <v>83</v>
      </c>
      <c r="G178">
        <v>41</v>
      </c>
      <c r="H178">
        <v>63</v>
      </c>
      <c r="I178" s="15">
        <f>SUM(C178:H178)</f>
        <v>325</v>
      </c>
      <c r="J178" s="16">
        <f>AVERAGE(C178:H178)</f>
        <v>54.166666666666664</v>
      </c>
      <c r="K178" s="17">
        <f>RANK(I178,$I$2:$I$237,0)</f>
        <v>134</v>
      </c>
      <c r="L178" s="18">
        <f>_xlfn.RANK.AVG(I178,$I$2:$I$237,0)</f>
        <v>134.5</v>
      </c>
      <c r="M178" s="4"/>
    </row>
    <row r="179" spans="1:13" x14ac:dyDescent="0.25">
      <c r="A179" t="s">
        <v>46</v>
      </c>
      <c r="B179">
        <v>41</v>
      </c>
      <c r="C179">
        <v>57</v>
      </c>
      <c r="D179">
        <v>46</v>
      </c>
      <c r="E179">
        <v>95</v>
      </c>
      <c r="F179">
        <v>63</v>
      </c>
      <c r="G179">
        <v>17</v>
      </c>
      <c r="H179">
        <v>41</v>
      </c>
      <c r="I179" s="15">
        <f>SUM(C179:H179)</f>
        <v>319</v>
      </c>
      <c r="J179" s="16">
        <f>AVERAGE(C179:H179)</f>
        <v>53.166666666666664</v>
      </c>
      <c r="K179" s="17">
        <f>RANK(I179,$I$2:$I$237,0)</f>
        <v>143</v>
      </c>
      <c r="L179" s="18">
        <f>_xlfn.RANK.AVG(I179,$I$2:$I$237,0)</f>
        <v>143.5</v>
      </c>
      <c r="M179" s="4"/>
    </row>
    <row r="180" spans="1:13" x14ac:dyDescent="0.25">
      <c r="A180" t="s">
        <v>47</v>
      </c>
      <c r="B180">
        <v>27</v>
      </c>
      <c r="C180">
        <v>90</v>
      </c>
      <c r="D180">
        <v>75</v>
      </c>
      <c r="E180">
        <v>30</v>
      </c>
      <c r="F180">
        <v>38</v>
      </c>
      <c r="G180">
        <v>90</v>
      </c>
      <c r="H180">
        <v>94</v>
      </c>
      <c r="I180" s="15">
        <f>SUM(C180:H180)</f>
        <v>417</v>
      </c>
      <c r="J180" s="16">
        <f>AVERAGE(C180:H180)</f>
        <v>69.5</v>
      </c>
      <c r="K180" s="17">
        <f>RANK(I180,$I$2:$I$237,0)</f>
        <v>19</v>
      </c>
      <c r="L180" s="18">
        <f>_xlfn.RANK.AVG(I180,$I$2:$I$237,0)</f>
        <v>19.5</v>
      </c>
      <c r="M180" s="4"/>
    </row>
    <row r="181" spans="1:13" x14ac:dyDescent="0.25">
      <c r="A181" t="s">
        <v>48</v>
      </c>
      <c r="B181">
        <v>15</v>
      </c>
      <c r="C181">
        <v>56</v>
      </c>
      <c r="D181">
        <v>64</v>
      </c>
      <c r="E181">
        <v>79</v>
      </c>
      <c r="F181">
        <v>19</v>
      </c>
      <c r="G181">
        <v>60</v>
      </c>
      <c r="H181">
        <v>21</v>
      </c>
      <c r="I181" s="15">
        <f>SUM(C181:H181)</f>
        <v>299</v>
      </c>
      <c r="J181" s="16">
        <f>AVERAGE(C181:H181)</f>
        <v>49.833333333333336</v>
      </c>
      <c r="K181" s="17">
        <f>RANK(I181,$I$2:$I$237,0)</f>
        <v>169</v>
      </c>
      <c r="L181" s="18">
        <f>_xlfn.RANK.AVG(I181,$I$2:$I$237,0)</f>
        <v>170.5</v>
      </c>
      <c r="M181" s="4"/>
    </row>
    <row r="182" spans="1:13" x14ac:dyDescent="0.25">
      <c r="A182" t="s">
        <v>49</v>
      </c>
      <c r="B182">
        <v>45</v>
      </c>
      <c r="C182">
        <v>58</v>
      </c>
      <c r="D182">
        <v>48</v>
      </c>
      <c r="E182">
        <v>88</v>
      </c>
      <c r="F182">
        <v>93</v>
      </c>
      <c r="G182">
        <v>42</v>
      </c>
      <c r="H182">
        <v>47</v>
      </c>
      <c r="I182" s="15">
        <f>SUM(C182:H182)</f>
        <v>376</v>
      </c>
      <c r="J182" s="16">
        <f>AVERAGE(C182:H182)</f>
        <v>62.666666666666664</v>
      </c>
      <c r="K182" s="17">
        <f>RANK(I182,$I$2:$I$237,0)</f>
        <v>45</v>
      </c>
      <c r="L182" s="18">
        <f>_xlfn.RANK.AVG(I182,$I$2:$I$237,0)</f>
        <v>46</v>
      </c>
      <c r="M182" s="4"/>
    </row>
    <row r="183" spans="1:13" x14ac:dyDescent="0.25">
      <c r="A183" t="s">
        <v>5</v>
      </c>
      <c r="B183">
        <v>25</v>
      </c>
      <c r="C183">
        <v>55</v>
      </c>
      <c r="D183">
        <v>50</v>
      </c>
      <c r="E183">
        <v>23</v>
      </c>
      <c r="F183">
        <v>88</v>
      </c>
      <c r="G183">
        <v>92</v>
      </c>
      <c r="H183">
        <v>82</v>
      </c>
      <c r="I183" s="15">
        <f>SUM(C183:H183)</f>
        <v>390</v>
      </c>
      <c r="J183" s="16">
        <f>AVERAGE(C183:H183)</f>
        <v>65</v>
      </c>
      <c r="K183" s="17">
        <f>RANK(I183,$I$2:$I$237,0)</f>
        <v>35</v>
      </c>
      <c r="L183" s="18">
        <f>_xlfn.RANK.AVG(I183,$I$2:$I$237,0)</f>
        <v>35</v>
      </c>
      <c r="M183" s="4"/>
    </row>
    <row r="184" spans="1:13" x14ac:dyDescent="0.25">
      <c r="A184" t="s">
        <v>50</v>
      </c>
      <c r="B184">
        <v>45</v>
      </c>
      <c r="C184">
        <v>67</v>
      </c>
      <c r="D184">
        <v>42</v>
      </c>
      <c r="E184">
        <v>98</v>
      </c>
      <c r="F184">
        <v>89</v>
      </c>
      <c r="G184">
        <v>90</v>
      </c>
      <c r="H184">
        <v>97</v>
      </c>
      <c r="I184" s="15">
        <f>SUM(C184:H184)</f>
        <v>483</v>
      </c>
      <c r="J184" s="16">
        <f>AVERAGE(C184:H184)</f>
        <v>80.5</v>
      </c>
      <c r="K184" s="17">
        <f>RANK(I184,$I$2:$I$237,0)</f>
        <v>2</v>
      </c>
      <c r="L184" s="18">
        <f>_xlfn.RANK.AVG(I184,$I$2:$I$237,0)</f>
        <v>2</v>
      </c>
      <c r="M184" s="4"/>
    </row>
    <row r="185" spans="1:13" x14ac:dyDescent="0.25">
      <c r="A185" t="s">
        <v>51</v>
      </c>
      <c r="B185">
        <v>47</v>
      </c>
      <c r="C185">
        <v>84</v>
      </c>
      <c r="D185">
        <v>67</v>
      </c>
      <c r="E185">
        <v>38</v>
      </c>
      <c r="F185">
        <v>24</v>
      </c>
      <c r="G185">
        <v>47</v>
      </c>
      <c r="H185">
        <v>28</v>
      </c>
      <c r="I185" s="15">
        <f>SUM(C185:H185)</f>
        <v>288</v>
      </c>
      <c r="J185" s="16">
        <f>AVERAGE(C185:H185)</f>
        <v>48</v>
      </c>
      <c r="K185" s="17">
        <f>RANK(I185,$I$2:$I$237,0)</f>
        <v>184</v>
      </c>
      <c r="L185" s="18">
        <f>_xlfn.RANK.AVG(I185,$I$2:$I$237,0)</f>
        <v>185</v>
      </c>
      <c r="M185" s="4"/>
    </row>
    <row r="186" spans="1:13" x14ac:dyDescent="0.25">
      <c r="A186" t="s">
        <v>52</v>
      </c>
      <c r="B186">
        <v>4</v>
      </c>
      <c r="C186">
        <v>55</v>
      </c>
      <c r="D186">
        <v>97</v>
      </c>
      <c r="E186">
        <v>49</v>
      </c>
      <c r="F186">
        <v>31</v>
      </c>
      <c r="G186">
        <v>79</v>
      </c>
      <c r="H186">
        <v>30</v>
      </c>
      <c r="I186" s="15">
        <f>SUM(C186:H186)</f>
        <v>341</v>
      </c>
      <c r="J186" s="16">
        <f>AVERAGE(C186:H186)</f>
        <v>56.833333333333336</v>
      </c>
      <c r="K186" s="17">
        <f>RANK(I186,$I$2:$I$237,0)</f>
        <v>100</v>
      </c>
      <c r="L186" s="18">
        <f>_xlfn.RANK.AVG(I186,$I$2:$I$237,0)</f>
        <v>100.5</v>
      </c>
      <c r="M186" s="4"/>
    </row>
    <row r="187" spans="1:13" x14ac:dyDescent="0.25">
      <c r="A187" t="s">
        <v>53</v>
      </c>
      <c r="B187">
        <v>17</v>
      </c>
      <c r="C187">
        <v>17</v>
      </c>
      <c r="D187">
        <v>52</v>
      </c>
      <c r="E187">
        <v>44</v>
      </c>
      <c r="F187">
        <v>71</v>
      </c>
      <c r="G187">
        <v>39</v>
      </c>
      <c r="H187">
        <v>86</v>
      </c>
      <c r="I187" s="15">
        <f>SUM(C187:H187)</f>
        <v>309</v>
      </c>
      <c r="J187" s="16">
        <f>AVERAGE(C187:H187)</f>
        <v>51.5</v>
      </c>
      <c r="K187" s="17">
        <f>RANK(I187,$I$2:$I$237,0)</f>
        <v>153</v>
      </c>
      <c r="L187" s="18">
        <f>_xlfn.RANK.AVG(I187,$I$2:$I$237,0)</f>
        <v>154.5</v>
      </c>
      <c r="M187" s="4"/>
    </row>
    <row r="188" spans="1:13" x14ac:dyDescent="0.25">
      <c r="A188" t="s">
        <v>54</v>
      </c>
      <c r="B188">
        <v>32</v>
      </c>
      <c r="C188">
        <v>77</v>
      </c>
      <c r="D188">
        <v>95</v>
      </c>
      <c r="E188">
        <v>98</v>
      </c>
      <c r="F188">
        <v>28</v>
      </c>
      <c r="G188">
        <v>89</v>
      </c>
      <c r="H188">
        <v>42</v>
      </c>
      <c r="I188" s="15">
        <f>SUM(C188:H188)</f>
        <v>429</v>
      </c>
      <c r="J188" s="16">
        <f>AVERAGE(C188:H188)</f>
        <v>71.5</v>
      </c>
      <c r="K188" s="17">
        <f>RANK(I188,$I$2:$I$237,0)</f>
        <v>15</v>
      </c>
      <c r="L188" s="18">
        <f>_xlfn.RANK.AVG(I188,$I$2:$I$237,0)</f>
        <v>15.5</v>
      </c>
      <c r="M188" s="4"/>
    </row>
    <row r="189" spans="1:13" x14ac:dyDescent="0.25">
      <c r="A189" t="s">
        <v>55</v>
      </c>
      <c r="B189">
        <v>18</v>
      </c>
      <c r="C189">
        <v>62</v>
      </c>
      <c r="D189">
        <v>71</v>
      </c>
      <c r="E189">
        <v>84</v>
      </c>
      <c r="F189">
        <v>25</v>
      </c>
      <c r="G189">
        <v>71</v>
      </c>
      <c r="H189">
        <v>23</v>
      </c>
      <c r="I189" s="15">
        <f>SUM(C189:H189)</f>
        <v>336</v>
      </c>
      <c r="J189" s="16">
        <f>AVERAGE(C189:H189)</f>
        <v>56</v>
      </c>
      <c r="K189" s="17">
        <f>RANK(I189,$I$2:$I$237,0)</f>
        <v>111</v>
      </c>
      <c r="L189" s="18">
        <f>_xlfn.RANK.AVG(I189,$I$2:$I$237,0)</f>
        <v>112.5</v>
      </c>
      <c r="M189" s="4"/>
    </row>
    <row r="190" spans="1:13" x14ac:dyDescent="0.25">
      <c r="A190" t="s">
        <v>56</v>
      </c>
      <c r="B190">
        <v>49</v>
      </c>
      <c r="C190">
        <v>68</v>
      </c>
      <c r="D190">
        <v>96</v>
      </c>
      <c r="E190">
        <v>38</v>
      </c>
      <c r="F190">
        <v>51</v>
      </c>
      <c r="G190">
        <v>18</v>
      </c>
      <c r="H190">
        <v>61</v>
      </c>
      <c r="I190" s="15">
        <f>SUM(C190:H190)</f>
        <v>332</v>
      </c>
      <c r="J190" s="16">
        <f>AVERAGE(C190:H190)</f>
        <v>55.333333333333336</v>
      </c>
      <c r="K190" s="17">
        <f>RANK(I190,$I$2:$I$237,0)</f>
        <v>123</v>
      </c>
      <c r="L190" s="18">
        <f>_xlfn.RANK.AVG(I190,$I$2:$I$237,0)</f>
        <v>124</v>
      </c>
      <c r="M190" s="4"/>
    </row>
    <row r="191" spans="1:13" x14ac:dyDescent="0.25">
      <c r="A191" t="s">
        <v>57</v>
      </c>
      <c r="B191">
        <v>3</v>
      </c>
      <c r="C191">
        <v>99</v>
      </c>
      <c r="D191">
        <v>18</v>
      </c>
      <c r="E191">
        <v>98</v>
      </c>
      <c r="F191">
        <v>64</v>
      </c>
      <c r="G191">
        <v>51</v>
      </c>
      <c r="H191">
        <v>32</v>
      </c>
      <c r="I191" s="15">
        <f>SUM(C191:H191)</f>
        <v>362</v>
      </c>
      <c r="J191" s="16">
        <f>AVERAGE(C191:H191)</f>
        <v>60.333333333333336</v>
      </c>
      <c r="K191" s="17">
        <f>RANK(I191,$I$2:$I$237,0)</f>
        <v>69</v>
      </c>
      <c r="L191" s="18">
        <f>_xlfn.RANK.AVG(I191,$I$2:$I$237,0)</f>
        <v>70.5</v>
      </c>
      <c r="M191" s="4"/>
    </row>
    <row r="192" spans="1:13" x14ac:dyDescent="0.25">
      <c r="A192" t="s">
        <v>58</v>
      </c>
      <c r="B192">
        <v>44</v>
      </c>
      <c r="C192">
        <v>47</v>
      </c>
      <c r="D192">
        <v>90</v>
      </c>
      <c r="E192">
        <v>74</v>
      </c>
      <c r="F192">
        <v>20</v>
      </c>
      <c r="G192">
        <v>20</v>
      </c>
      <c r="H192">
        <v>84</v>
      </c>
      <c r="I192" s="15">
        <f>SUM(C192:H192)</f>
        <v>335</v>
      </c>
      <c r="J192" s="16">
        <f>AVERAGE(C192:H192)</f>
        <v>55.833333333333336</v>
      </c>
      <c r="K192" s="17">
        <f>RANK(I192,$I$2:$I$237,0)</f>
        <v>115</v>
      </c>
      <c r="L192" s="18">
        <f>_xlfn.RANK.AVG(I192,$I$2:$I$237,0)</f>
        <v>116</v>
      </c>
      <c r="M192" s="4"/>
    </row>
    <row r="193" spans="1:13" x14ac:dyDescent="0.25">
      <c r="A193" t="s">
        <v>59</v>
      </c>
      <c r="B193">
        <v>36</v>
      </c>
      <c r="C193">
        <v>66</v>
      </c>
      <c r="D193">
        <v>81</v>
      </c>
      <c r="E193">
        <v>63</v>
      </c>
      <c r="F193">
        <v>72</v>
      </c>
      <c r="G193">
        <v>52</v>
      </c>
      <c r="H193">
        <v>76</v>
      </c>
      <c r="I193" s="15">
        <f>SUM(C193:H193)</f>
        <v>410</v>
      </c>
      <c r="J193" s="16">
        <f>AVERAGE(C193:H193)</f>
        <v>68.333333333333329</v>
      </c>
      <c r="K193" s="17">
        <f>RANK(I193,$I$2:$I$237,0)</f>
        <v>22</v>
      </c>
      <c r="L193" s="18">
        <f>_xlfn.RANK.AVG(I193,$I$2:$I$237,0)</f>
        <v>22.5</v>
      </c>
      <c r="M193" s="4"/>
    </row>
    <row r="194" spans="1:13" x14ac:dyDescent="0.25">
      <c r="A194" t="s">
        <v>6</v>
      </c>
      <c r="B194">
        <v>14</v>
      </c>
      <c r="C194">
        <v>21</v>
      </c>
      <c r="D194">
        <v>95</v>
      </c>
      <c r="E194">
        <v>75</v>
      </c>
      <c r="F194">
        <v>20</v>
      </c>
      <c r="G194">
        <v>40</v>
      </c>
      <c r="H194">
        <v>68</v>
      </c>
      <c r="I194" s="15">
        <f>SUM(C194:H194)</f>
        <v>319</v>
      </c>
      <c r="J194" s="16">
        <f>AVERAGE(C194:H194)</f>
        <v>53.166666666666664</v>
      </c>
      <c r="K194" s="17">
        <f>RANK(I194,$I$2:$I$237,0)</f>
        <v>143</v>
      </c>
      <c r="L194" s="18">
        <f>_xlfn.RANK.AVG(I194,$I$2:$I$237,0)</f>
        <v>143.5</v>
      </c>
      <c r="M194" s="4"/>
    </row>
    <row r="195" spans="1:13" x14ac:dyDescent="0.25">
      <c r="A195" t="s">
        <v>60</v>
      </c>
      <c r="B195">
        <v>44</v>
      </c>
      <c r="C195">
        <v>86</v>
      </c>
      <c r="D195">
        <v>17</v>
      </c>
      <c r="E195">
        <v>21</v>
      </c>
      <c r="F195">
        <v>85</v>
      </c>
      <c r="G195">
        <v>76</v>
      </c>
      <c r="H195">
        <v>65</v>
      </c>
      <c r="I195" s="15">
        <f>SUM(C195:H195)</f>
        <v>350</v>
      </c>
      <c r="J195" s="16">
        <f>AVERAGE(C195:H195)</f>
        <v>58.333333333333336</v>
      </c>
      <c r="K195" s="17">
        <f>RANK(I195,$I$2:$I$237,0)</f>
        <v>87</v>
      </c>
      <c r="L195" s="18">
        <f>_xlfn.RANK.AVG(I195,$I$2:$I$237,0)</f>
        <v>87</v>
      </c>
      <c r="M195" s="4"/>
    </row>
    <row r="196" spans="1:13" x14ac:dyDescent="0.25">
      <c r="A196" t="s">
        <v>61</v>
      </c>
      <c r="B196">
        <v>23</v>
      </c>
      <c r="C196">
        <v>29</v>
      </c>
      <c r="D196">
        <v>17</v>
      </c>
      <c r="E196">
        <v>39</v>
      </c>
      <c r="F196">
        <v>39</v>
      </c>
      <c r="G196">
        <v>89</v>
      </c>
      <c r="H196">
        <v>75</v>
      </c>
      <c r="I196" s="15">
        <f>SUM(C196:H196)</f>
        <v>288</v>
      </c>
      <c r="J196" s="16">
        <f>AVERAGE(C196:H196)</f>
        <v>48</v>
      </c>
      <c r="K196" s="17">
        <f>RANK(I196,$I$2:$I$237,0)</f>
        <v>184</v>
      </c>
      <c r="L196" s="18">
        <f>_xlfn.RANK.AVG(I196,$I$2:$I$237,0)</f>
        <v>185</v>
      </c>
      <c r="M196" s="4"/>
    </row>
    <row r="197" spans="1:13" x14ac:dyDescent="0.25">
      <c r="A197" t="s">
        <v>62</v>
      </c>
      <c r="B197">
        <v>43</v>
      </c>
      <c r="C197">
        <v>88</v>
      </c>
      <c r="D197">
        <v>78</v>
      </c>
      <c r="E197">
        <v>50</v>
      </c>
      <c r="F197">
        <v>88</v>
      </c>
      <c r="G197">
        <v>65</v>
      </c>
      <c r="H197">
        <v>99</v>
      </c>
      <c r="I197" s="15">
        <f>SUM(C197:H197)</f>
        <v>468</v>
      </c>
      <c r="J197" s="16">
        <f>AVERAGE(C197:H197)</f>
        <v>78</v>
      </c>
      <c r="K197" s="17">
        <f>RANK(I197,$I$2:$I$237,0)</f>
        <v>4</v>
      </c>
      <c r="L197" s="18">
        <f>_xlfn.RANK.AVG(I197,$I$2:$I$237,0)</f>
        <v>4</v>
      </c>
      <c r="M197" s="4"/>
    </row>
    <row r="198" spans="1:13" x14ac:dyDescent="0.25">
      <c r="A198" t="s">
        <v>63</v>
      </c>
      <c r="B198">
        <v>27</v>
      </c>
      <c r="C198">
        <v>93</v>
      </c>
      <c r="D198">
        <v>21</v>
      </c>
      <c r="E198">
        <v>17</v>
      </c>
      <c r="F198">
        <v>67</v>
      </c>
      <c r="G198">
        <v>91</v>
      </c>
      <c r="H198">
        <v>97</v>
      </c>
      <c r="I198" s="15">
        <f>SUM(C198:H198)</f>
        <v>386</v>
      </c>
      <c r="J198" s="16">
        <f>AVERAGE(C198:H198)</f>
        <v>64.333333333333329</v>
      </c>
      <c r="K198" s="17">
        <f>RANK(I198,$I$2:$I$237,0)</f>
        <v>37</v>
      </c>
      <c r="L198" s="18">
        <f>_xlfn.RANK.AVG(I198,$I$2:$I$237,0)</f>
        <v>37</v>
      </c>
      <c r="M198" s="4"/>
    </row>
    <row r="199" spans="1:13" x14ac:dyDescent="0.25">
      <c r="A199" t="s">
        <v>64</v>
      </c>
      <c r="B199">
        <v>28</v>
      </c>
      <c r="C199">
        <v>15</v>
      </c>
      <c r="D199">
        <v>66</v>
      </c>
      <c r="E199">
        <v>29</v>
      </c>
      <c r="F199">
        <v>59</v>
      </c>
      <c r="G199">
        <v>49</v>
      </c>
      <c r="H199">
        <v>38</v>
      </c>
      <c r="I199" s="15">
        <f>SUM(C199:H199)</f>
        <v>256</v>
      </c>
      <c r="J199" s="16">
        <f>AVERAGE(C199:H199)</f>
        <v>42.666666666666664</v>
      </c>
      <c r="K199" s="17">
        <f>RANK(I199,$I$2:$I$237,0)</f>
        <v>213</v>
      </c>
      <c r="L199" s="18">
        <f>_xlfn.RANK.AVG(I199,$I$2:$I$237,0)</f>
        <v>213</v>
      </c>
      <c r="M199" s="4"/>
    </row>
    <row r="200" spans="1:13" x14ac:dyDescent="0.25">
      <c r="A200" t="s">
        <v>65</v>
      </c>
      <c r="B200">
        <v>35</v>
      </c>
      <c r="C200">
        <v>71</v>
      </c>
      <c r="D200">
        <v>18</v>
      </c>
      <c r="E200">
        <v>47</v>
      </c>
      <c r="F200">
        <v>57</v>
      </c>
      <c r="G200">
        <v>36</v>
      </c>
      <c r="H200">
        <v>51</v>
      </c>
      <c r="I200" s="15">
        <f>SUM(C200:H200)</f>
        <v>280</v>
      </c>
      <c r="J200" s="16">
        <f>AVERAGE(C200:H200)</f>
        <v>46.666666666666664</v>
      </c>
      <c r="K200" s="17">
        <f>RANK(I200,$I$2:$I$237,0)</f>
        <v>192</v>
      </c>
      <c r="L200" s="18">
        <f>_xlfn.RANK.AVG(I200,$I$2:$I$237,0)</f>
        <v>192</v>
      </c>
      <c r="M200" s="4"/>
    </row>
    <row r="201" spans="1:13" x14ac:dyDescent="0.25">
      <c r="A201" t="s">
        <v>66</v>
      </c>
      <c r="B201">
        <v>17</v>
      </c>
      <c r="C201">
        <v>22</v>
      </c>
      <c r="D201">
        <v>53</v>
      </c>
      <c r="E201">
        <v>15</v>
      </c>
      <c r="F201">
        <v>22</v>
      </c>
      <c r="G201">
        <v>20</v>
      </c>
      <c r="H201">
        <v>67</v>
      </c>
      <c r="I201" s="15">
        <f>SUM(C201:H201)</f>
        <v>199</v>
      </c>
      <c r="J201" s="16">
        <f>AVERAGE(C201:H201)</f>
        <v>33.166666666666664</v>
      </c>
      <c r="K201" s="17">
        <f>RANK(I201,$I$2:$I$237,0)</f>
        <v>231</v>
      </c>
      <c r="L201" s="18">
        <f>_xlfn.RANK.AVG(I201,$I$2:$I$237,0)</f>
        <v>231</v>
      </c>
      <c r="M201" s="4"/>
    </row>
    <row r="202" spans="1:13" x14ac:dyDescent="0.25">
      <c r="A202" t="s">
        <v>67</v>
      </c>
      <c r="B202">
        <v>46</v>
      </c>
      <c r="C202">
        <v>90</v>
      </c>
      <c r="D202">
        <v>36</v>
      </c>
      <c r="E202">
        <v>89</v>
      </c>
      <c r="F202">
        <v>52</v>
      </c>
      <c r="G202">
        <v>16</v>
      </c>
      <c r="H202">
        <v>88</v>
      </c>
      <c r="I202" s="15">
        <f>SUM(C202:H202)</f>
        <v>371</v>
      </c>
      <c r="J202" s="16">
        <f>AVERAGE(C202:H202)</f>
        <v>61.833333333333336</v>
      </c>
      <c r="K202" s="17">
        <f>RANK(I202,$I$2:$I$237,0)</f>
        <v>53</v>
      </c>
      <c r="L202" s="18">
        <f>_xlfn.RANK.AVG(I202,$I$2:$I$237,0)</f>
        <v>55</v>
      </c>
      <c r="M202" s="4"/>
    </row>
    <row r="203" spans="1:13" x14ac:dyDescent="0.25">
      <c r="A203" t="s">
        <v>68</v>
      </c>
      <c r="B203">
        <v>49</v>
      </c>
      <c r="C203">
        <v>66</v>
      </c>
      <c r="D203">
        <v>48</v>
      </c>
      <c r="E203">
        <v>53</v>
      </c>
      <c r="F203">
        <v>44</v>
      </c>
      <c r="G203">
        <v>85</v>
      </c>
      <c r="H203">
        <v>48</v>
      </c>
      <c r="I203" s="15">
        <f>SUM(C203:H203)</f>
        <v>344</v>
      </c>
      <c r="J203" s="16">
        <f>AVERAGE(C203:H203)</f>
        <v>57.333333333333336</v>
      </c>
      <c r="K203" s="17">
        <f>RANK(I203,$I$2:$I$237,0)</f>
        <v>94</v>
      </c>
      <c r="L203" s="18">
        <f>_xlfn.RANK.AVG(I203,$I$2:$I$237,0)</f>
        <v>95</v>
      </c>
      <c r="M203" s="4"/>
    </row>
    <row r="204" spans="1:13" x14ac:dyDescent="0.25">
      <c r="A204" t="s">
        <v>69</v>
      </c>
      <c r="B204">
        <v>47</v>
      </c>
      <c r="C204">
        <v>29</v>
      </c>
      <c r="D204">
        <v>19</v>
      </c>
      <c r="E204">
        <v>52</v>
      </c>
      <c r="F204">
        <v>83</v>
      </c>
      <c r="G204">
        <v>80</v>
      </c>
      <c r="H204">
        <v>69</v>
      </c>
      <c r="I204" s="15">
        <f>SUM(C204:H204)</f>
        <v>332</v>
      </c>
      <c r="J204" s="16">
        <f>AVERAGE(C204:H204)</f>
        <v>55.333333333333336</v>
      </c>
      <c r="K204" s="17">
        <f>RANK(I204,$I$2:$I$237,0)</f>
        <v>123</v>
      </c>
      <c r="L204" s="18">
        <f>_xlfn.RANK.AVG(I204,$I$2:$I$237,0)</f>
        <v>124</v>
      </c>
      <c r="M204" s="4"/>
    </row>
    <row r="205" spans="1:13" x14ac:dyDescent="0.25">
      <c r="A205" t="s">
        <v>7</v>
      </c>
      <c r="B205">
        <v>37</v>
      </c>
      <c r="C205">
        <v>32</v>
      </c>
      <c r="D205">
        <v>78</v>
      </c>
      <c r="E205">
        <v>98</v>
      </c>
      <c r="F205">
        <v>38</v>
      </c>
      <c r="G205">
        <v>77</v>
      </c>
      <c r="H205">
        <v>48</v>
      </c>
      <c r="I205" s="15">
        <f>SUM(C205:H205)</f>
        <v>371</v>
      </c>
      <c r="J205" s="16">
        <f>AVERAGE(C205:H205)</f>
        <v>61.833333333333336</v>
      </c>
      <c r="K205" s="17">
        <f>RANK(I205,$I$2:$I$237,0)</f>
        <v>53</v>
      </c>
      <c r="L205" s="18">
        <f>_xlfn.RANK.AVG(I205,$I$2:$I$237,0)</f>
        <v>55</v>
      </c>
      <c r="M205" s="4"/>
    </row>
    <row r="206" spans="1:13" x14ac:dyDescent="0.25">
      <c r="A206" t="s">
        <v>70</v>
      </c>
      <c r="B206">
        <v>30</v>
      </c>
      <c r="C206">
        <v>58</v>
      </c>
      <c r="D206">
        <v>34</v>
      </c>
      <c r="E206">
        <v>94</v>
      </c>
      <c r="F206">
        <v>29</v>
      </c>
      <c r="G206">
        <v>22</v>
      </c>
      <c r="H206">
        <v>25</v>
      </c>
      <c r="I206" s="15">
        <f>SUM(C206:H206)</f>
        <v>262</v>
      </c>
      <c r="J206" s="16">
        <f>AVERAGE(C206:H206)</f>
        <v>43.666666666666664</v>
      </c>
      <c r="K206" s="17">
        <f>RANK(I206,$I$2:$I$237,0)</f>
        <v>209</v>
      </c>
      <c r="L206" s="18">
        <f>_xlfn.RANK.AVG(I206,$I$2:$I$237,0)</f>
        <v>209</v>
      </c>
      <c r="M206" s="4"/>
    </row>
    <row r="207" spans="1:13" x14ac:dyDescent="0.25">
      <c r="A207" t="s">
        <v>71</v>
      </c>
      <c r="B207">
        <v>42</v>
      </c>
      <c r="C207">
        <v>68</v>
      </c>
      <c r="D207">
        <v>57</v>
      </c>
      <c r="E207">
        <v>86</v>
      </c>
      <c r="F207">
        <v>84</v>
      </c>
      <c r="G207">
        <v>70</v>
      </c>
      <c r="H207">
        <v>33</v>
      </c>
      <c r="I207" s="15">
        <f>SUM(C207:H207)</f>
        <v>398</v>
      </c>
      <c r="J207" s="16">
        <f>AVERAGE(C207:H207)</f>
        <v>66.333333333333329</v>
      </c>
      <c r="K207" s="17">
        <f>RANK(I207,$I$2:$I$237,0)</f>
        <v>31</v>
      </c>
      <c r="L207" s="18">
        <f>_xlfn.RANK.AVG(I207,$I$2:$I$237,0)</f>
        <v>31.5</v>
      </c>
      <c r="M207" s="4"/>
    </row>
    <row r="208" spans="1:13" x14ac:dyDescent="0.25">
      <c r="A208" t="s">
        <v>72</v>
      </c>
      <c r="B208">
        <v>28</v>
      </c>
      <c r="C208">
        <v>66</v>
      </c>
      <c r="D208">
        <v>67</v>
      </c>
      <c r="E208">
        <v>88</v>
      </c>
      <c r="F208">
        <v>12</v>
      </c>
      <c r="G208">
        <v>55</v>
      </c>
      <c r="H208">
        <v>74</v>
      </c>
      <c r="I208" s="15">
        <f>SUM(C208:H208)</f>
        <v>362</v>
      </c>
      <c r="J208" s="16">
        <f>AVERAGE(C208:H208)</f>
        <v>60.333333333333336</v>
      </c>
      <c r="K208" s="17">
        <f>RANK(I208,$I$2:$I$237,0)</f>
        <v>69</v>
      </c>
      <c r="L208" s="18">
        <f>_xlfn.RANK.AVG(I208,$I$2:$I$237,0)</f>
        <v>70.5</v>
      </c>
      <c r="M208" s="4"/>
    </row>
    <row r="209" spans="1:13" x14ac:dyDescent="0.25">
      <c r="A209" t="s">
        <v>73</v>
      </c>
      <c r="B209">
        <v>26</v>
      </c>
      <c r="C209">
        <v>79</v>
      </c>
      <c r="D209">
        <v>40</v>
      </c>
      <c r="E209">
        <v>97</v>
      </c>
      <c r="F209">
        <v>86</v>
      </c>
      <c r="G209">
        <v>84</v>
      </c>
      <c r="H209">
        <v>18</v>
      </c>
      <c r="I209" s="15">
        <f>SUM(C209:H209)</f>
        <v>404</v>
      </c>
      <c r="J209" s="16">
        <f>AVERAGE(C209:H209)</f>
        <v>67.333333333333329</v>
      </c>
      <c r="K209" s="17">
        <f>RANK(I209,$I$2:$I$237,0)</f>
        <v>26</v>
      </c>
      <c r="L209" s="18">
        <f>_xlfn.RANK.AVG(I209,$I$2:$I$237,0)</f>
        <v>26</v>
      </c>
      <c r="M209" s="4"/>
    </row>
    <row r="210" spans="1:13" x14ac:dyDescent="0.25">
      <c r="A210" t="s">
        <v>74</v>
      </c>
      <c r="B210">
        <v>31</v>
      </c>
      <c r="C210">
        <v>45</v>
      </c>
      <c r="D210">
        <v>14</v>
      </c>
      <c r="E210">
        <v>92</v>
      </c>
      <c r="F210">
        <v>52</v>
      </c>
      <c r="G210">
        <v>92</v>
      </c>
      <c r="H210">
        <v>35</v>
      </c>
      <c r="I210" s="15">
        <f>SUM(C210:H210)</f>
        <v>330</v>
      </c>
      <c r="J210" s="16">
        <f>AVERAGE(C210:H210)</f>
        <v>55</v>
      </c>
      <c r="K210" s="17">
        <f>RANK(I210,$I$2:$I$237,0)</f>
        <v>128</v>
      </c>
      <c r="L210" s="18">
        <f>_xlfn.RANK.AVG(I210,$I$2:$I$237,0)</f>
        <v>128.5</v>
      </c>
      <c r="M210" s="4"/>
    </row>
    <row r="211" spans="1:13" x14ac:dyDescent="0.25">
      <c r="A211" t="s">
        <v>75</v>
      </c>
      <c r="B211">
        <v>45</v>
      </c>
      <c r="C211">
        <v>17</v>
      </c>
      <c r="D211">
        <v>97</v>
      </c>
      <c r="E211">
        <v>16</v>
      </c>
      <c r="F211">
        <v>61</v>
      </c>
      <c r="G211">
        <v>72</v>
      </c>
      <c r="H211">
        <v>76</v>
      </c>
      <c r="I211" s="15">
        <f>SUM(C211:H211)</f>
        <v>339</v>
      </c>
      <c r="J211" s="16">
        <f>AVERAGE(C211:H211)</f>
        <v>56.5</v>
      </c>
      <c r="K211" s="17">
        <f>RANK(I211,$I$2:$I$237,0)</f>
        <v>104</v>
      </c>
      <c r="L211" s="18">
        <f>_xlfn.RANK.AVG(I211,$I$2:$I$237,0)</f>
        <v>104</v>
      </c>
      <c r="M211" s="4"/>
    </row>
    <row r="212" spans="1:13" x14ac:dyDescent="0.25">
      <c r="A212" t="s">
        <v>76</v>
      </c>
      <c r="B212">
        <v>36</v>
      </c>
      <c r="C212">
        <v>44</v>
      </c>
      <c r="D212">
        <v>81</v>
      </c>
      <c r="E212">
        <v>87</v>
      </c>
      <c r="F212">
        <v>52</v>
      </c>
      <c r="G212">
        <v>31</v>
      </c>
      <c r="H212">
        <v>41</v>
      </c>
      <c r="I212" s="15">
        <f>SUM(C212:H212)</f>
        <v>336</v>
      </c>
      <c r="J212" s="16">
        <f>AVERAGE(C212:H212)</f>
        <v>56</v>
      </c>
      <c r="K212" s="17">
        <f>RANK(I212,$I$2:$I$237,0)</f>
        <v>111</v>
      </c>
      <c r="L212" s="18">
        <f>_xlfn.RANK.AVG(I212,$I$2:$I$237,0)</f>
        <v>112.5</v>
      </c>
      <c r="M212" s="4"/>
    </row>
    <row r="213" spans="1:13" x14ac:dyDescent="0.25">
      <c r="A213" t="s">
        <v>77</v>
      </c>
      <c r="B213">
        <v>4</v>
      </c>
      <c r="C213">
        <v>47</v>
      </c>
      <c r="D213">
        <v>86</v>
      </c>
      <c r="E213">
        <v>38</v>
      </c>
      <c r="F213">
        <v>61</v>
      </c>
      <c r="G213">
        <v>10</v>
      </c>
      <c r="H213">
        <v>49</v>
      </c>
      <c r="I213" s="15">
        <f>SUM(C213:H213)</f>
        <v>291</v>
      </c>
      <c r="J213" s="16">
        <f>AVERAGE(C213:H213)</f>
        <v>48.5</v>
      </c>
      <c r="K213" s="17">
        <f>RANK(I213,$I$2:$I$237,0)</f>
        <v>182</v>
      </c>
      <c r="L213" s="18">
        <f>_xlfn.RANK.AVG(I213,$I$2:$I$237,0)</f>
        <v>182</v>
      </c>
      <c r="M213" s="4"/>
    </row>
    <row r="214" spans="1:13" x14ac:dyDescent="0.25">
      <c r="A214" t="s">
        <v>78</v>
      </c>
      <c r="B214">
        <v>45</v>
      </c>
      <c r="C214">
        <v>99</v>
      </c>
      <c r="D214">
        <v>44</v>
      </c>
      <c r="E214">
        <v>62</v>
      </c>
      <c r="F214">
        <v>38</v>
      </c>
      <c r="G214">
        <v>86</v>
      </c>
      <c r="H214">
        <v>34</v>
      </c>
      <c r="I214" s="15">
        <f>SUM(C214:H214)</f>
        <v>363</v>
      </c>
      <c r="J214" s="16">
        <f>AVERAGE(C214:H214)</f>
        <v>60.5</v>
      </c>
      <c r="K214" s="17">
        <f>RANK(I214,$I$2:$I$237,0)</f>
        <v>67</v>
      </c>
      <c r="L214" s="18">
        <f>_xlfn.RANK.AVG(I214,$I$2:$I$237,0)</f>
        <v>67.5</v>
      </c>
      <c r="M214" s="4"/>
    </row>
    <row r="215" spans="1:13" x14ac:dyDescent="0.25">
      <c r="A215" t="s">
        <v>79</v>
      </c>
      <c r="B215">
        <v>2</v>
      </c>
      <c r="C215">
        <v>37</v>
      </c>
      <c r="D215">
        <v>70</v>
      </c>
      <c r="E215">
        <v>24</v>
      </c>
      <c r="F215">
        <v>94</v>
      </c>
      <c r="G215">
        <v>60</v>
      </c>
      <c r="H215">
        <v>49</v>
      </c>
      <c r="I215" s="15">
        <f>SUM(C215:H215)</f>
        <v>334</v>
      </c>
      <c r="J215" s="16">
        <f>AVERAGE(C215:H215)</f>
        <v>55.666666666666664</v>
      </c>
      <c r="K215" s="17">
        <f>RANK(I215,$I$2:$I$237,0)</f>
        <v>118</v>
      </c>
      <c r="L215" s="18">
        <f>_xlfn.RANK.AVG(I215,$I$2:$I$237,0)</f>
        <v>119</v>
      </c>
      <c r="M215" s="4"/>
    </row>
    <row r="216" spans="1:13" x14ac:dyDescent="0.25">
      <c r="A216" t="s">
        <v>8</v>
      </c>
      <c r="B216">
        <v>21</v>
      </c>
      <c r="C216">
        <v>74</v>
      </c>
      <c r="D216">
        <v>98</v>
      </c>
      <c r="E216">
        <v>66</v>
      </c>
      <c r="F216">
        <v>57</v>
      </c>
      <c r="G216">
        <v>17</v>
      </c>
      <c r="H216">
        <v>94</v>
      </c>
      <c r="I216" s="15">
        <f>SUM(C216:H216)</f>
        <v>406</v>
      </c>
      <c r="J216" s="16">
        <f>AVERAGE(C216:H216)</f>
        <v>67.666666666666671</v>
      </c>
      <c r="K216" s="17">
        <f>RANK(I216,$I$2:$I$237,0)</f>
        <v>25</v>
      </c>
      <c r="L216" s="18">
        <f>_xlfn.RANK.AVG(I216,$I$2:$I$237,0)</f>
        <v>25</v>
      </c>
      <c r="M216" s="4"/>
    </row>
    <row r="217" spans="1:13" x14ac:dyDescent="0.25">
      <c r="A217" t="s">
        <v>80</v>
      </c>
      <c r="B217">
        <v>45</v>
      </c>
      <c r="C217">
        <v>55</v>
      </c>
      <c r="D217">
        <v>45</v>
      </c>
      <c r="E217">
        <v>60</v>
      </c>
      <c r="F217">
        <v>98</v>
      </c>
      <c r="G217">
        <v>59</v>
      </c>
      <c r="H217">
        <v>19</v>
      </c>
      <c r="I217" s="15">
        <f>SUM(C217:H217)</f>
        <v>336</v>
      </c>
      <c r="J217" s="16">
        <f>AVERAGE(C217:H217)</f>
        <v>56</v>
      </c>
      <c r="K217" s="17">
        <f>RANK(I217,$I$2:$I$237,0)</f>
        <v>111</v>
      </c>
      <c r="L217" s="18">
        <f>_xlfn.RANK.AVG(I217,$I$2:$I$237,0)</f>
        <v>112.5</v>
      </c>
      <c r="M217" s="4"/>
    </row>
    <row r="218" spans="1:13" x14ac:dyDescent="0.25">
      <c r="A218" t="s">
        <v>81</v>
      </c>
      <c r="B218">
        <v>6</v>
      </c>
      <c r="C218">
        <v>91</v>
      </c>
      <c r="D218">
        <v>42</v>
      </c>
      <c r="E218">
        <v>24</v>
      </c>
      <c r="F218">
        <v>13</v>
      </c>
      <c r="G218">
        <v>76</v>
      </c>
      <c r="H218">
        <v>79</v>
      </c>
      <c r="I218" s="15">
        <f>SUM(C218:H218)</f>
        <v>325</v>
      </c>
      <c r="J218" s="16">
        <f>AVERAGE(C218:H218)</f>
        <v>54.166666666666664</v>
      </c>
      <c r="K218" s="17">
        <f>RANK(I218,$I$2:$I$237,0)</f>
        <v>134</v>
      </c>
      <c r="L218" s="18">
        <f>_xlfn.RANK.AVG(I218,$I$2:$I$237,0)</f>
        <v>134.5</v>
      </c>
      <c r="M218" s="4"/>
    </row>
    <row r="219" spans="1:13" x14ac:dyDescent="0.25">
      <c r="A219" t="s">
        <v>82</v>
      </c>
      <c r="B219">
        <v>31</v>
      </c>
      <c r="C219">
        <v>98</v>
      </c>
      <c r="D219">
        <v>18</v>
      </c>
      <c r="E219">
        <v>80</v>
      </c>
      <c r="F219">
        <v>76</v>
      </c>
      <c r="G219">
        <v>62</v>
      </c>
      <c r="H219">
        <v>46</v>
      </c>
      <c r="I219" s="15">
        <f>SUM(C219:H219)</f>
        <v>380</v>
      </c>
      <c r="J219" s="16">
        <f>AVERAGE(C219:H219)</f>
        <v>63.333333333333336</v>
      </c>
      <c r="K219" s="17">
        <f>RANK(I219,$I$2:$I$237,0)</f>
        <v>43</v>
      </c>
      <c r="L219" s="18">
        <f>_xlfn.RANK.AVG(I219,$I$2:$I$237,0)</f>
        <v>43</v>
      </c>
      <c r="M219" s="4"/>
    </row>
    <row r="220" spans="1:13" x14ac:dyDescent="0.25">
      <c r="A220" t="s">
        <v>83</v>
      </c>
      <c r="B220">
        <v>30</v>
      </c>
      <c r="C220">
        <v>85</v>
      </c>
      <c r="D220">
        <v>39</v>
      </c>
      <c r="E220">
        <v>63</v>
      </c>
      <c r="F220">
        <v>76</v>
      </c>
      <c r="G220">
        <v>45</v>
      </c>
      <c r="H220">
        <v>94</v>
      </c>
      <c r="I220" s="15">
        <f>SUM(C220:H220)</f>
        <v>402</v>
      </c>
      <c r="J220" s="16">
        <f>AVERAGE(C220:H220)</f>
        <v>67</v>
      </c>
      <c r="K220" s="17">
        <f>RANK(I220,$I$2:$I$237,0)</f>
        <v>27</v>
      </c>
      <c r="L220" s="18">
        <f>_xlfn.RANK.AVG(I220,$I$2:$I$237,0)</f>
        <v>27</v>
      </c>
      <c r="M220" s="4"/>
    </row>
    <row r="221" spans="1:13" x14ac:dyDescent="0.25">
      <c r="A221" t="s">
        <v>84</v>
      </c>
      <c r="B221">
        <v>16</v>
      </c>
      <c r="C221">
        <v>12</v>
      </c>
      <c r="D221">
        <v>61</v>
      </c>
      <c r="E221">
        <v>11</v>
      </c>
      <c r="F221">
        <v>61</v>
      </c>
      <c r="G221">
        <v>38</v>
      </c>
      <c r="H221">
        <v>34</v>
      </c>
      <c r="I221" s="15">
        <f>SUM(C221:H221)</f>
        <v>217</v>
      </c>
      <c r="J221" s="16">
        <f>AVERAGE(C221:H221)</f>
        <v>36.166666666666664</v>
      </c>
      <c r="K221" s="17">
        <f>RANK(I221,$I$2:$I$237,0)</f>
        <v>227</v>
      </c>
      <c r="L221" s="18">
        <f>_xlfn.RANK.AVG(I221,$I$2:$I$237,0)</f>
        <v>227</v>
      </c>
      <c r="M221" s="4"/>
    </row>
    <row r="222" spans="1:13" x14ac:dyDescent="0.25">
      <c r="A222" t="s">
        <v>85</v>
      </c>
      <c r="B222">
        <v>37</v>
      </c>
      <c r="C222">
        <v>51</v>
      </c>
      <c r="D222">
        <v>66</v>
      </c>
      <c r="E222">
        <v>79</v>
      </c>
      <c r="F222">
        <v>18</v>
      </c>
      <c r="G222">
        <v>61</v>
      </c>
      <c r="H222">
        <v>63</v>
      </c>
      <c r="I222" s="15">
        <f>SUM(C222:H222)</f>
        <v>338</v>
      </c>
      <c r="J222" s="16">
        <f>AVERAGE(C222:H222)</f>
        <v>56.333333333333336</v>
      </c>
      <c r="K222" s="17">
        <f>RANK(I222,$I$2:$I$237,0)</f>
        <v>105</v>
      </c>
      <c r="L222" s="18">
        <f>_xlfn.RANK.AVG(I222,$I$2:$I$237,0)</f>
        <v>106.5</v>
      </c>
      <c r="M222" s="4"/>
    </row>
    <row r="223" spans="1:13" x14ac:dyDescent="0.25">
      <c r="A223" t="s">
        <v>86</v>
      </c>
      <c r="B223">
        <v>24</v>
      </c>
      <c r="C223">
        <v>85</v>
      </c>
      <c r="D223">
        <v>28</v>
      </c>
      <c r="E223">
        <v>84</v>
      </c>
      <c r="F223">
        <v>47</v>
      </c>
      <c r="G223">
        <v>96</v>
      </c>
      <c r="H223">
        <v>27</v>
      </c>
      <c r="I223" s="15">
        <f>SUM(C223:H223)</f>
        <v>367</v>
      </c>
      <c r="J223" s="16">
        <f>AVERAGE(C223:H223)</f>
        <v>61.166666666666664</v>
      </c>
      <c r="K223" s="17">
        <f>RANK(I223,$I$2:$I$237,0)</f>
        <v>60</v>
      </c>
      <c r="L223" s="18">
        <f>_xlfn.RANK.AVG(I223,$I$2:$I$237,0)</f>
        <v>61</v>
      </c>
      <c r="M223" s="4"/>
    </row>
    <row r="224" spans="1:13" x14ac:dyDescent="0.25">
      <c r="A224" t="s">
        <v>87</v>
      </c>
      <c r="B224">
        <v>8</v>
      </c>
      <c r="C224">
        <v>50</v>
      </c>
      <c r="D224">
        <v>29</v>
      </c>
      <c r="E224">
        <v>29</v>
      </c>
      <c r="F224">
        <v>64</v>
      </c>
      <c r="G224">
        <v>91</v>
      </c>
      <c r="H224">
        <v>77</v>
      </c>
      <c r="I224" s="15">
        <f>SUM(C224:H224)</f>
        <v>340</v>
      </c>
      <c r="J224" s="16">
        <f>AVERAGE(C224:H224)</f>
        <v>56.666666666666664</v>
      </c>
      <c r="K224" s="17">
        <f>RANK(I224,$I$2:$I$237,0)</f>
        <v>102</v>
      </c>
      <c r="L224" s="18">
        <f>_xlfn.RANK.AVG(I224,$I$2:$I$237,0)</f>
        <v>102.5</v>
      </c>
      <c r="M224" s="4"/>
    </row>
    <row r="225" spans="1:13" x14ac:dyDescent="0.25">
      <c r="A225" t="s">
        <v>88</v>
      </c>
      <c r="B225">
        <v>21</v>
      </c>
      <c r="C225">
        <v>62</v>
      </c>
      <c r="D225">
        <v>63</v>
      </c>
      <c r="E225">
        <v>94</v>
      </c>
      <c r="F225">
        <v>62</v>
      </c>
      <c r="G225">
        <v>16</v>
      </c>
      <c r="H225">
        <v>52</v>
      </c>
      <c r="I225" s="15">
        <f>SUM(C225:H225)</f>
        <v>349</v>
      </c>
      <c r="J225" s="16">
        <f>AVERAGE(C225:H225)</f>
        <v>58.166666666666664</v>
      </c>
      <c r="K225" s="17">
        <f>RANK(I225,$I$2:$I$237,0)</f>
        <v>88</v>
      </c>
      <c r="L225" s="18">
        <f>_xlfn.RANK.AVG(I225,$I$2:$I$237,0)</f>
        <v>88.5</v>
      </c>
      <c r="M225" s="4"/>
    </row>
    <row r="226" spans="1:13" x14ac:dyDescent="0.25">
      <c r="A226" t="s">
        <v>89</v>
      </c>
      <c r="B226">
        <v>47</v>
      </c>
      <c r="C226">
        <v>79</v>
      </c>
      <c r="D226">
        <v>43</v>
      </c>
      <c r="E226">
        <v>80</v>
      </c>
      <c r="F226">
        <v>27</v>
      </c>
      <c r="G226">
        <v>95</v>
      </c>
      <c r="H226">
        <v>63</v>
      </c>
      <c r="I226" s="15">
        <f>SUM(C226:H226)</f>
        <v>387</v>
      </c>
      <c r="J226" s="16">
        <f>AVERAGE(C226:H226)</f>
        <v>64.5</v>
      </c>
      <c r="K226" s="17">
        <f>RANK(I226,$I$2:$I$237,0)</f>
        <v>36</v>
      </c>
      <c r="L226" s="18">
        <f>_xlfn.RANK.AVG(I226,$I$2:$I$237,0)</f>
        <v>36</v>
      </c>
      <c r="M226" s="4"/>
    </row>
    <row r="227" spans="1:13" x14ac:dyDescent="0.25">
      <c r="A227" t="s">
        <v>9</v>
      </c>
      <c r="B227">
        <v>17</v>
      </c>
      <c r="C227">
        <v>19</v>
      </c>
      <c r="D227">
        <v>52</v>
      </c>
      <c r="E227">
        <v>41</v>
      </c>
      <c r="F227">
        <v>13</v>
      </c>
      <c r="G227">
        <v>56</v>
      </c>
      <c r="H227">
        <v>73</v>
      </c>
      <c r="I227" s="15">
        <f>SUM(C227:H227)</f>
        <v>254</v>
      </c>
      <c r="J227" s="16">
        <f>AVERAGE(C227:H227)</f>
        <v>42.333333333333336</v>
      </c>
      <c r="K227" s="17">
        <f>RANK(I227,$I$2:$I$237,0)</f>
        <v>214</v>
      </c>
      <c r="L227" s="18">
        <f>_xlfn.RANK.AVG(I227,$I$2:$I$237,0)</f>
        <v>214.5</v>
      </c>
      <c r="M227" s="4"/>
    </row>
    <row r="228" spans="1:13" x14ac:dyDescent="0.25">
      <c r="A228" t="s">
        <v>90</v>
      </c>
      <c r="B228">
        <v>40</v>
      </c>
      <c r="C228">
        <v>80</v>
      </c>
      <c r="D228">
        <v>31</v>
      </c>
      <c r="E228">
        <v>93</v>
      </c>
      <c r="F228">
        <v>94</v>
      </c>
      <c r="G228">
        <v>36</v>
      </c>
      <c r="H228">
        <v>58</v>
      </c>
      <c r="I228" s="15">
        <f>SUM(C228:H228)</f>
        <v>392</v>
      </c>
      <c r="J228" s="16">
        <f>AVERAGE(C228:H228)</f>
        <v>65.333333333333329</v>
      </c>
      <c r="K228" s="17">
        <f>RANK(I228,$I$2:$I$237,0)</f>
        <v>34</v>
      </c>
      <c r="L228" s="18">
        <f>_xlfn.RANK.AVG(I228,$I$2:$I$237,0)</f>
        <v>34</v>
      </c>
      <c r="M228" s="4"/>
    </row>
    <row r="229" spans="1:13" x14ac:dyDescent="0.25">
      <c r="A229" t="s">
        <v>91</v>
      </c>
      <c r="B229">
        <v>7</v>
      </c>
      <c r="C229">
        <v>20</v>
      </c>
      <c r="D229">
        <v>89</v>
      </c>
      <c r="E229">
        <v>34</v>
      </c>
      <c r="F229">
        <v>65</v>
      </c>
      <c r="G229">
        <v>64</v>
      </c>
      <c r="H229">
        <v>28</v>
      </c>
      <c r="I229" s="15">
        <f>SUM(C229:H229)</f>
        <v>300</v>
      </c>
      <c r="J229" s="16">
        <f>AVERAGE(C229:H229)</f>
        <v>50</v>
      </c>
      <c r="K229" s="17">
        <f>RANK(I229,$I$2:$I$237,0)</f>
        <v>165</v>
      </c>
      <c r="L229" s="18">
        <f>_xlfn.RANK.AVG(I229,$I$2:$I$237,0)</f>
        <v>166.5</v>
      </c>
      <c r="M229" s="4"/>
    </row>
    <row r="230" spans="1:13" x14ac:dyDescent="0.25">
      <c r="A230" t="s">
        <v>92</v>
      </c>
      <c r="B230">
        <v>8</v>
      </c>
      <c r="C230">
        <v>16</v>
      </c>
      <c r="D230">
        <v>30</v>
      </c>
      <c r="E230">
        <v>11</v>
      </c>
      <c r="F230">
        <v>63</v>
      </c>
      <c r="G230">
        <v>16</v>
      </c>
      <c r="H230">
        <v>16</v>
      </c>
      <c r="I230" s="15">
        <f>SUM(C230:H230)</f>
        <v>152</v>
      </c>
      <c r="J230" s="16">
        <f>AVERAGE(C230:H230)</f>
        <v>25.333333333333332</v>
      </c>
      <c r="K230" s="17">
        <f>RANK(I230,$I$2:$I$237,0)</f>
        <v>235</v>
      </c>
      <c r="L230" s="18">
        <f>_xlfn.RANK.AVG(I230,$I$2:$I$237,0)</f>
        <v>235</v>
      </c>
      <c r="M230" s="4"/>
    </row>
    <row r="231" spans="1:13" x14ac:dyDescent="0.25">
      <c r="A231" t="s">
        <v>93</v>
      </c>
      <c r="B231">
        <v>12</v>
      </c>
      <c r="C231">
        <v>71</v>
      </c>
      <c r="D231">
        <v>21</v>
      </c>
      <c r="E231">
        <v>44</v>
      </c>
      <c r="F231">
        <v>91</v>
      </c>
      <c r="G231">
        <v>35</v>
      </c>
      <c r="H231">
        <v>69</v>
      </c>
      <c r="I231" s="15">
        <f>SUM(C231:H231)</f>
        <v>331</v>
      </c>
      <c r="J231" s="16">
        <f>AVERAGE(C231:H231)</f>
        <v>55.166666666666664</v>
      </c>
      <c r="K231" s="17">
        <f>RANK(I231,$I$2:$I$237,0)</f>
        <v>126</v>
      </c>
      <c r="L231" s="18">
        <f>_xlfn.RANK.AVG(I231,$I$2:$I$237,0)</f>
        <v>126.5</v>
      </c>
      <c r="M231" s="4"/>
    </row>
    <row r="232" spans="1:13" x14ac:dyDescent="0.25">
      <c r="A232" t="s">
        <v>94</v>
      </c>
      <c r="B232">
        <v>99</v>
      </c>
      <c r="C232">
        <v>91</v>
      </c>
      <c r="D232">
        <v>99</v>
      </c>
      <c r="E232">
        <v>69</v>
      </c>
      <c r="F232">
        <v>74</v>
      </c>
      <c r="G232">
        <v>96</v>
      </c>
      <c r="H232">
        <v>83</v>
      </c>
      <c r="I232" s="15">
        <f>SUM(C232:H232)</f>
        <v>512</v>
      </c>
      <c r="J232" s="16">
        <f>AVERAGE(C232:H232)</f>
        <v>85.333333333333329</v>
      </c>
      <c r="K232" s="17">
        <f>RANK(I232,$I$2:$I$237,0)</f>
        <v>1</v>
      </c>
      <c r="L232" s="18">
        <f>_xlfn.RANK.AVG(I232,$I$2:$I$237,0)</f>
        <v>1</v>
      </c>
      <c r="M232" s="4"/>
    </row>
    <row r="233" spans="1:13" x14ac:dyDescent="0.25">
      <c r="A233" t="s">
        <v>95</v>
      </c>
      <c r="B233">
        <v>9</v>
      </c>
      <c r="C233">
        <v>18</v>
      </c>
      <c r="D233">
        <v>13</v>
      </c>
      <c r="E233">
        <v>59</v>
      </c>
      <c r="F233">
        <v>96</v>
      </c>
      <c r="G233">
        <v>24</v>
      </c>
      <c r="H233">
        <v>83</v>
      </c>
      <c r="I233" s="15">
        <f>SUM(C233:H233)</f>
        <v>293</v>
      </c>
      <c r="J233" s="16">
        <f>AVERAGE(C233:H233)</f>
        <v>48.833333333333336</v>
      </c>
      <c r="K233" s="17">
        <f>RANK(I233,$I$2:$I$237,0)</f>
        <v>179</v>
      </c>
      <c r="L233" s="18">
        <f>_xlfn.RANK.AVG(I233,$I$2:$I$237,0)</f>
        <v>179.5</v>
      </c>
      <c r="M233" s="4"/>
    </row>
    <row r="234" spans="1:13" x14ac:dyDescent="0.25">
      <c r="A234" t="s">
        <v>96</v>
      </c>
      <c r="B234">
        <v>16</v>
      </c>
      <c r="C234">
        <v>55</v>
      </c>
      <c r="D234">
        <v>79</v>
      </c>
      <c r="E234">
        <v>17</v>
      </c>
      <c r="F234">
        <v>29</v>
      </c>
      <c r="G234">
        <v>67</v>
      </c>
      <c r="H234">
        <v>46</v>
      </c>
      <c r="I234" s="15">
        <f>SUM(C234:H234)</f>
        <v>293</v>
      </c>
      <c r="J234" s="16">
        <f>AVERAGE(C234:H234)</f>
        <v>48.833333333333336</v>
      </c>
      <c r="K234" s="17">
        <f>RANK(I234,$I$2:$I$237,0)</f>
        <v>179</v>
      </c>
      <c r="L234" s="18">
        <f>_xlfn.RANK.AVG(I234,$I$2:$I$237,0)</f>
        <v>179.5</v>
      </c>
      <c r="M234" s="4"/>
    </row>
    <row r="235" spans="1:13" x14ac:dyDescent="0.25">
      <c r="A235" t="s">
        <v>97</v>
      </c>
      <c r="B235">
        <v>46</v>
      </c>
      <c r="C235">
        <v>43</v>
      </c>
      <c r="D235">
        <v>10</v>
      </c>
      <c r="E235">
        <v>15</v>
      </c>
      <c r="F235">
        <v>59</v>
      </c>
      <c r="G235">
        <v>19</v>
      </c>
      <c r="H235">
        <v>45</v>
      </c>
      <c r="I235" s="15">
        <f>SUM(C235:H235)</f>
        <v>191</v>
      </c>
      <c r="J235" s="16">
        <f>AVERAGE(C235:H235)</f>
        <v>31.833333333333332</v>
      </c>
      <c r="K235" s="17">
        <f>RANK(I235,$I$2:$I$237,0)</f>
        <v>234</v>
      </c>
      <c r="L235" s="18">
        <f>_xlfn.RANK.AVG(I235,$I$2:$I$237,0)</f>
        <v>234</v>
      </c>
      <c r="M235" s="4"/>
    </row>
    <row r="236" spans="1:13" x14ac:dyDescent="0.25">
      <c r="A236" t="s">
        <v>98</v>
      </c>
      <c r="B236">
        <v>13</v>
      </c>
      <c r="C236">
        <v>53</v>
      </c>
      <c r="D236">
        <v>65</v>
      </c>
      <c r="E236">
        <v>61</v>
      </c>
      <c r="F236">
        <v>83</v>
      </c>
      <c r="G236">
        <v>67</v>
      </c>
      <c r="H236">
        <v>15</v>
      </c>
      <c r="I236" s="15">
        <f>SUM(C236:H236)</f>
        <v>344</v>
      </c>
      <c r="J236" s="16">
        <f>AVERAGE(C236:H236)</f>
        <v>57.333333333333336</v>
      </c>
      <c r="K236" s="17">
        <f>RANK(I236,$I$2:$I$237,0)</f>
        <v>94</v>
      </c>
      <c r="L236" s="18">
        <f>_xlfn.RANK.AVG(I236,$I$2:$I$237,0)</f>
        <v>95</v>
      </c>
      <c r="M236" s="4"/>
    </row>
    <row r="237" spans="1:13" x14ac:dyDescent="0.25">
      <c r="A237" t="s">
        <v>99</v>
      </c>
      <c r="B237">
        <v>42</v>
      </c>
      <c r="C237">
        <v>10</v>
      </c>
      <c r="D237">
        <v>82</v>
      </c>
      <c r="E237">
        <v>82</v>
      </c>
      <c r="F237">
        <v>86</v>
      </c>
      <c r="G237">
        <v>10</v>
      </c>
      <c r="H237">
        <v>53</v>
      </c>
      <c r="I237" s="15">
        <f>SUM(C237:H237)</f>
        <v>323</v>
      </c>
      <c r="J237" s="16">
        <f>AVERAGE(C237:H237)</f>
        <v>53.833333333333336</v>
      </c>
      <c r="K237" s="17">
        <f>RANK(I237,$I$2:$I$237,0)</f>
        <v>138</v>
      </c>
      <c r="L237" s="18">
        <f>_xlfn.RANK.AVG(I237,$I$2:$I$237,0)</f>
        <v>138.5</v>
      </c>
      <c r="M237" s="4"/>
    </row>
    <row r="238" spans="1:13" x14ac:dyDescent="0.25">
      <c r="B238" s="24" t="s">
        <v>254</v>
      </c>
      <c r="C238" s="3">
        <f t="shared" ref="C238:H238" si="0">AVERAGE(C$2:C$237)</f>
        <v>56.970338983050844</v>
      </c>
      <c r="D238" s="3">
        <f t="shared" si="0"/>
        <v>54.847457627118644</v>
      </c>
      <c r="E238" s="3">
        <f t="shared" si="0"/>
        <v>53.076271186440678</v>
      </c>
      <c r="F238" s="3">
        <f t="shared" si="0"/>
        <v>54.436440677966104</v>
      </c>
      <c r="G238" s="3">
        <f t="shared" si="0"/>
        <v>55.122881355932201</v>
      </c>
      <c r="H238" s="3">
        <f t="shared" si="0"/>
        <v>56.83050847457627</v>
      </c>
      <c r="L238" s="11"/>
    </row>
    <row r="239" spans="1:13" x14ac:dyDescent="0.25">
      <c r="B239" s="24" t="s">
        <v>253</v>
      </c>
      <c r="C239" s="3">
        <f t="shared" ref="C239:H239" si="1">GEOMEAN(C$2:C$237)</f>
        <v>50.411446614845687</v>
      </c>
      <c r="D239" s="3">
        <f t="shared" si="1"/>
        <v>46.441382511706919</v>
      </c>
      <c r="E239" s="3">
        <f t="shared" si="1"/>
        <v>45.136519412591241</v>
      </c>
      <c r="F239" s="3">
        <f t="shared" si="1"/>
        <v>46.920009909609668</v>
      </c>
      <c r="G239" s="3">
        <f t="shared" si="1"/>
        <v>47.659870397816015</v>
      </c>
      <c r="H239" s="3">
        <f t="shared" si="1"/>
        <v>49.569489530629575</v>
      </c>
      <c r="L239" s="11"/>
    </row>
    <row r="240" spans="1:13" x14ac:dyDescent="0.25">
      <c r="B240" s="24" t="s">
        <v>255</v>
      </c>
      <c r="C240" s="3">
        <f t="shared" ref="C240:H240" si="2">HARMEAN(C$2:C$237)</f>
        <v>42.281743630767153</v>
      </c>
      <c r="D240" s="3">
        <f t="shared" si="2"/>
        <v>36.897162613731645</v>
      </c>
      <c r="E240" s="3">
        <f t="shared" si="2"/>
        <v>36.601882015318921</v>
      </c>
      <c r="F240" s="3">
        <f t="shared" si="2"/>
        <v>38.091514636586801</v>
      </c>
      <c r="G240" s="3">
        <f t="shared" si="2"/>
        <v>39.22554497878216</v>
      </c>
      <c r="H240" s="3">
        <f t="shared" si="2"/>
        <v>41.104763507499101</v>
      </c>
      <c r="L240" s="11"/>
    </row>
    <row r="241" spans="1:12" x14ac:dyDescent="0.25">
      <c r="B241" s="24" t="s">
        <v>247</v>
      </c>
      <c r="C241" s="3">
        <f t="shared" ref="C241:H241" si="3">MEDIAN(C$2:C$237)</f>
        <v>56</v>
      </c>
      <c r="D241" s="3">
        <f t="shared" si="3"/>
        <v>57</v>
      </c>
      <c r="E241" s="3">
        <f t="shared" si="3"/>
        <v>52.5</v>
      </c>
      <c r="F241" s="3">
        <f t="shared" si="3"/>
        <v>57.5</v>
      </c>
      <c r="G241" s="3">
        <f t="shared" si="3"/>
        <v>56</v>
      </c>
      <c r="H241" s="3">
        <f t="shared" si="3"/>
        <v>57.5</v>
      </c>
      <c r="L241" s="11"/>
    </row>
    <row r="242" spans="1:12" x14ac:dyDescent="0.25">
      <c r="B242" s="24" t="s">
        <v>248</v>
      </c>
      <c r="C242" s="3">
        <f t="shared" ref="C242:H242" si="4">MODE(C$2:C$237)</f>
        <v>56</v>
      </c>
      <c r="D242" s="3">
        <f t="shared" si="4"/>
        <v>57</v>
      </c>
      <c r="E242" s="3">
        <f t="shared" si="4"/>
        <v>23</v>
      </c>
      <c r="F242" s="3">
        <f t="shared" si="4"/>
        <v>38</v>
      </c>
      <c r="G242" s="3">
        <f t="shared" si="4"/>
        <v>64</v>
      </c>
      <c r="H242" s="3">
        <f t="shared" si="4"/>
        <v>69</v>
      </c>
      <c r="L242" s="11"/>
    </row>
    <row r="243" spans="1:12" x14ac:dyDescent="0.25">
      <c r="B243" s="24" t="s">
        <v>249</v>
      </c>
      <c r="C243" s="3">
        <f t="shared" ref="C243:H243" si="5">_xlfn.STDEV.S(C$2:C$237)</f>
        <v>24.298917966705563</v>
      </c>
      <c r="D243" s="3">
        <f t="shared" si="5"/>
        <v>26.952954164426696</v>
      </c>
      <c r="E243" s="3">
        <f t="shared" si="5"/>
        <v>26.515240669073908</v>
      </c>
      <c r="F243" s="3">
        <f t="shared" si="5"/>
        <v>25.390234897069792</v>
      </c>
      <c r="G243" s="3">
        <f t="shared" si="5"/>
        <v>26.065338232878819</v>
      </c>
      <c r="H243" s="3">
        <f t="shared" si="5"/>
        <v>25.864065298844775</v>
      </c>
      <c r="L243" s="11"/>
    </row>
    <row r="244" spans="1:12" x14ac:dyDescent="0.25">
      <c r="B244" s="24" t="s">
        <v>250</v>
      </c>
      <c r="C244" s="4">
        <f t="shared" ref="C244:H244" si="6">_xlfn.VAR.S(C$2:C$237)</f>
        <v>590.43741435268646</v>
      </c>
      <c r="D244" s="4">
        <f t="shared" si="6"/>
        <v>726.46173818968634</v>
      </c>
      <c r="E244" s="4">
        <f t="shared" si="6"/>
        <v>703.05798773891092</v>
      </c>
      <c r="F244" s="4">
        <f t="shared" si="6"/>
        <v>644.66402812838066</v>
      </c>
      <c r="G244" s="4">
        <f t="shared" si="6"/>
        <v>679.40185719437432</v>
      </c>
      <c r="H244" s="4">
        <f t="shared" si="6"/>
        <v>668.94987378290637</v>
      </c>
      <c r="L244" s="11"/>
    </row>
    <row r="245" spans="1:12" x14ac:dyDescent="0.25">
      <c r="B245" s="24" t="s">
        <v>251</v>
      </c>
      <c r="C245" s="3">
        <f t="shared" ref="C245:H245" si="7">COVAR($B$2:$B$237,C$2:C$237)</f>
        <v>37.980231973570802</v>
      </c>
      <c r="D245" s="3">
        <f t="shared" si="7"/>
        <v>-15.894642344153956</v>
      </c>
      <c r="E245" s="3">
        <f t="shared" si="7"/>
        <v>39.421897443263433</v>
      </c>
      <c r="F245" s="3">
        <f t="shared" si="7"/>
        <v>48.967627836828505</v>
      </c>
      <c r="G245" s="3">
        <f t="shared" si="7"/>
        <v>27.633348893995979</v>
      </c>
      <c r="H245" s="3">
        <f t="shared" si="7"/>
        <v>-4.3575122091353267</v>
      </c>
      <c r="L245" s="11"/>
    </row>
    <row r="246" spans="1:12" x14ac:dyDescent="0.25">
      <c r="B246" s="24" t="s">
        <v>252</v>
      </c>
      <c r="C246" s="2">
        <f t="shared" ref="C246:H246" si="8">CORREL($B$2:$B$237,C$2:C$237)</f>
        <v>0.10776759897685301</v>
      </c>
      <c r="D246" s="2">
        <f t="shared" si="8"/>
        <v>-4.0659488997419266E-2</v>
      </c>
      <c r="E246" s="2">
        <f t="shared" si="8"/>
        <v>0.1025084057605241</v>
      </c>
      <c r="F246" s="2">
        <f t="shared" si="8"/>
        <v>0.13297190050001026</v>
      </c>
      <c r="G246" s="2">
        <f t="shared" si="8"/>
        <v>7.3095002359260128E-2</v>
      </c>
      <c r="H246" s="2">
        <f t="shared" si="8"/>
        <v>-1.1616073557149657E-2</v>
      </c>
      <c r="L246" s="11"/>
    </row>
    <row r="247" spans="1:12" x14ac:dyDescent="0.25">
      <c r="B247" s="24" t="s">
        <v>257</v>
      </c>
      <c r="C247">
        <f t="shared" ref="C247:H247" si="9">MAX(C2:C237)</f>
        <v>99</v>
      </c>
      <c r="D247">
        <f t="shared" si="9"/>
        <v>99</v>
      </c>
      <c r="E247">
        <f t="shared" si="9"/>
        <v>98</v>
      </c>
      <c r="F247">
        <f t="shared" si="9"/>
        <v>99</v>
      </c>
      <c r="G247">
        <f t="shared" si="9"/>
        <v>99</v>
      </c>
      <c r="H247">
        <f t="shared" si="9"/>
        <v>99</v>
      </c>
      <c r="L247" s="11"/>
    </row>
    <row r="248" spans="1:12" x14ac:dyDescent="0.25">
      <c r="A248" t="s">
        <v>256</v>
      </c>
      <c r="B248" s="24" t="s">
        <v>258</v>
      </c>
      <c r="C248">
        <f t="shared" ref="C248:H248" si="10">MIN(C2:C237)</f>
        <v>10</v>
      </c>
      <c r="D248">
        <f t="shared" si="10"/>
        <v>10</v>
      </c>
      <c r="E248">
        <f t="shared" si="10"/>
        <v>10</v>
      </c>
      <c r="F248">
        <f t="shared" si="10"/>
        <v>10</v>
      </c>
      <c r="G248">
        <f t="shared" si="10"/>
        <v>10</v>
      </c>
      <c r="H248">
        <f t="shared" si="10"/>
        <v>10</v>
      </c>
      <c r="L248" s="11"/>
    </row>
    <row r="249" spans="1:12" x14ac:dyDescent="0.25">
      <c r="A249">
        <v>3</v>
      </c>
      <c r="B249" s="24" t="s">
        <v>259</v>
      </c>
      <c r="C249">
        <f t="shared" ref="C249:H251" si="11">LARGE(C$2:C$237,$A249)</f>
        <v>98</v>
      </c>
      <c r="D249">
        <f t="shared" si="11"/>
        <v>98</v>
      </c>
      <c r="E249">
        <f t="shared" si="11"/>
        <v>98</v>
      </c>
      <c r="F249">
        <f t="shared" si="11"/>
        <v>98</v>
      </c>
      <c r="G249">
        <f t="shared" si="11"/>
        <v>99</v>
      </c>
      <c r="H249">
        <f t="shared" si="11"/>
        <v>99</v>
      </c>
      <c r="L249" s="11"/>
    </row>
    <row r="250" spans="1:12" x14ac:dyDescent="0.25">
      <c r="A250">
        <v>4</v>
      </c>
      <c r="C250">
        <f t="shared" si="11"/>
        <v>98</v>
      </c>
      <c r="D250">
        <f t="shared" si="11"/>
        <v>98</v>
      </c>
      <c r="E250">
        <f t="shared" si="11"/>
        <v>98</v>
      </c>
      <c r="F250">
        <f t="shared" si="11"/>
        <v>98</v>
      </c>
      <c r="G250">
        <f t="shared" si="11"/>
        <v>99</v>
      </c>
      <c r="H250">
        <f t="shared" si="11"/>
        <v>99</v>
      </c>
      <c r="L250" s="11"/>
    </row>
    <row r="251" spans="1:12" x14ac:dyDescent="0.25">
      <c r="A251">
        <v>5</v>
      </c>
      <c r="C251">
        <f t="shared" si="11"/>
        <v>98</v>
      </c>
      <c r="D251">
        <f t="shared" si="11"/>
        <v>97</v>
      </c>
      <c r="E251">
        <f t="shared" si="11"/>
        <v>97</v>
      </c>
      <c r="F251">
        <f t="shared" si="11"/>
        <v>96</v>
      </c>
      <c r="G251">
        <f t="shared" si="11"/>
        <v>98</v>
      </c>
      <c r="H251">
        <f t="shared" si="11"/>
        <v>98</v>
      </c>
      <c r="L251" s="11"/>
    </row>
    <row r="252" spans="1:12" x14ac:dyDescent="0.25">
      <c r="A252">
        <v>5</v>
      </c>
      <c r="B252" t="s">
        <v>260</v>
      </c>
      <c r="C252">
        <f t="shared" ref="C252:H254" si="12">SMALL(C$2:C$237,$A252)</f>
        <v>12</v>
      </c>
      <c r="D252">
        <f t="shared" si="12"/>
        <v>11</v>
      </c>
      <c r="E252">
        <f t="shared" si="12"/>
        <v>12</v>
      </c>
      <c r="F252">
        <f t="shared" si="12"/>
        <v>11</v>
      </c>
      <c r="G252">
        <f t="shared" si="12"/>
        <v>11</v>
      </c>
      <c r="H252">
        <f t="shared" si="12"/>
        <v>11</v>
      </c>
      <c r="L252" s="11"/>
    </row>
    <row r="253" spans="1:12" x14ac:dyDescent="0.25">
      <c r="A253">
        <v>6</v>
      </c>
      <c r="C253">
        <f t="shared" si="12"/>
        <v>12</v>
      </c>
      <c r="D253">
        <f t="shared" si="12"/>
        <v>11</v>
      </c>
      <c r="E253">
        <f t="shared" si="12"/>
        <v>12</v>
      </c>
      <c r="F253">
        <f t="shared" si="12"/>
        <v>12</v>
      </c>
      <c r="G253">
        <f t="shared" si="12"/>
        <v>11</v>
      </c>
      <c r="H253">
        <f t="shared" si="12"/>
        <v>12</v>
      </c>
      <c r="L253" s="11"/>
    </row>
    <row r="254" spans="1:12" x14ac:dyDescent="0.25">
      <c r="A254">
        <v>7</v>
      </c>
      <c r="C254">
        <f t="shared" si="12"/>
        <v>12</v>
      </c>
      <c r="D254">
        <f t="shared" si="12"/>
        <v>11</v>
      </c>
      <c r="E254">
        <f t="shared" si="12"/>
        <v>12</v>
      </c>
      <c r="F254">
        <f t="shared" si="12"/>
        <v>12</v>
      </c>
      <c r="G254">
        <f t="shared" si="12"/>
        <v>12</v>
      </c>
      <c r="H254">
        <f t="shared" si="12"/>
        <v>13</v>
      </c>
      <c r="L254" s="11"/>
    </row>
  </sheetData>
  <sortState ref="A2:L237">
    <sortCondition ref="A2:A237"/>
  </sortState>
  <pageMargins left="0.7" right="0.7" top="0.75" bottom="0.75" header="0.3" footer="0.3"/>
  <ignoredErrors>
    <ignoredError sqref="I2:J237"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T23"/>
  <sheetViews>
    <sheetView topLeftCell="G1" zoomScaleNormal="100" workbookViewId="0"/>
  </sheetViews>
  <sheetFormatPr defaultRowHeight="15" x14ac:dyDescent="0.25"/>
  <cols>
    <col min="1" max="1" width="14" bestFit="1" customWidth="1"/>
    <col min="2" max="16" width="7.85546875" customWidth="1"/>
    <col min="17" max="17" width="8.42578125" bestFit="1" customWidth="1"/>
  </cols>
  <sheetData>
    <row r="1" spans="1:20" x14ac:dyDescent="0.25">
      <c r="A1" s="1" t="s">
        <v>280</v>
      </c>
      <c r="B1" s="1">
        <v>2001</v>
      </c>
      <c r="C1" s="1">
        <v>2002</v>
      </c>
      <c r="D1" s="1">
        <v>2003</v>
      </c>
      <c r="E1" s="1">
        <v>2004</v>
      </c>
      <c r="F1" s="1">
        <v>2005</v>
      </c>
      <c r="G1" s="1">
        <v>2006</v>
      </c>
      <c r="H1" s="1">
        <v>2007</v>
      </c>
      <c r="I1" s="1">
        <v>2008</v>
      </c>
      <c r="J1" s="1">
        <v>2009</v>
      </c>
      <c r="K1" s="1">
        <v>2010</v>
      </c>
      <c r="L1" s="1">
        <v>2011</v>
      </c>
      <c r="M1" s="1">
        <v>2012</v>
      </c>
      <c r="N1" s="1">
        <v>2013</v>
      </c>
      <c r="O1" s="1">
        <v>2014</v>
      </c>
      <c r="P1" s="1">
        <v>2015</v>
      </c>
      <c r="Q1" s="1">
        <v>2016</v>
      </c>
    </row>
    <row r="2" spans="1:20" x14ac:dyDescent="0.25">
      <c r="A2" t="s">
        <v>261</v>
      </c>
      <c r="B2" s="5">
        <v>28492</v>
      </c>
      <c r="C2" s="5">
        <v>49964</v>
      </c>
      <c r="D2" s="5">
        <v>19520</v>
      </c>
      <c r="E2" s="5">
        <v>34325</v>
      </c>
      <c r="F2" s="5">
        <v>53637</v>
      </c>
      <c r="G2" s="5">
        <v>26030</v>
      </c>
      <c r="H2" s="5">
        <v>20878</v>
      </c>
      <c r="I2" s="5">
        <v>17070</v>
      </c>
      <c r="J2" s="5">
        <v>54101</v>
      </c>
      <c r="K2" s="5">
        <v>45134</v>
      </c>
      <c r="L2" s="5">
        <v>46818</v>
      </c>
      <c r="M2" s="5">
        <v>20412</v>
      </c>
      <c r="N2" s="5">
        <v>45172</v>
      </c>
      <c r="O2" s="5">
        <v>50183</v>
      </c>
      <c r="P2" s="5">
        <v>43186</v>
      </c>
      <c r="Q2" s="5">
        <f>FORECAST(Q1,B2:P2,B1:P1)</f>
        <v>43502.057142857229</v>
      </c>
      <c r="R2" s="7"/>
      <c r="S2" s="7"/>
      <c r="T2" s="8"/>
    </row>
    <row r="3" spans="1:20" x14ac:dyDescent="0.25">
      <c r="A3" t="s">
        <v>262</v>
      </c>
      <c r="B3" s="5">
        <v>17456</v>
      </c>
      <c r="C3" s="5">
        <v>28168</v>
      </c>
      <c r="D3" s="5">
        <v>46599</v>
      </c>
      <c r="E3" s="5">
        <v>38276</v>
      </c>
      <c r="F3" s="5">
        <v>13988</v>
      </c>
      <c r="G3" s="5">
        <v>35753</v>
      </c>
      <c r="H3" s="5">
        <v>37201</v>
      </c>
      <c r="I3" s="5">
        <v>51545</v>
      </c>
      <c r="J3" s="5">
        <v>12067</v>
      </c>
      <c r="K3" s="5">
        <v>19105</v>
      </c>
      <c r="L3" s="5">
        <v>28244</v>
      </c>
      <c r="M3" s="5">
        <v>40961</v>
      </c>
      <c r="N3" s="5">
        <v>54021</v>
      </c>
      <c r="O3" s="5">
        <v>32339</v>
      </c>
      <c r="P3" s="5">
        <v>28190</v>
      </c>
      <c r="Q3" s="5">
        <f t="shared" ref="Q3:Q22" si="0">FORECAST(Q2,B3:P3,B2:P2)</f>
        <v>28573.648008674329</v>
      </c>
      <c r="R3" s="7"/>
      <c r="S3" s="7"/>
      <c r="T3" s="8"/>
    </row>
    <row r="4" spans="1:20" x14ac:dyDescent="0.25">
      <c r="A4" t="s">
        <v>263</v>
      </c>
      <c r="B4" s="5">
        <v>43684</v>
      </c>
      <c r="C4" s="5">
        <v>46498</v>
      </c>
      <c r="D4" s="5">
        <v>13762</v>
      </c>
      <c r="E4" s="5">
        <v>23053</v>
      </c>
      <c r="F4" s="5">
        <v>32435</v>
      </c>
      <c r="G4" s="5">
        <v>19595</v>
      </c>
      <c r="H4" s="5">
        <v>26432</v>
      </c>
      <c r="I4" s="5">
        <v>37908</v>
      </c>
      <c r="J4" s="5">
        <v>28490</v>
      </c>
      <c r="K4" s="5">
        <v>47327</v>
      </c>
      <c r="L4" s="5">
        <v>25873</v>
      </c>
      <c r="M4" s="5">
        <v>43089</v>
      </c>
      <c r="N4" s="5">
        <v>42157</v>
      </c>
      <c r="O4" s="5">
        <v>26521</v>
      </c>
      <c r="P4" s="5">
        <v>49836</v>
      </c>
      <c r="Q4" s="5">
        <f t="shared" si="0"/>
        <v>34356.322887233022</v>
      </c>
      <c r="R4" s="7"/>
      <c r="S4" s="7"/>
      <c r="T4" s="8"/>
    </row>
    <row r="5" spans="1:20" x14ac:dyDescent="0.25">
      <c r="A5" t="s">
        <v>264</v>
      </c>
      <c r="B5" s="5">
        <v>17266</v>
      </c>
      <c r="C5" s="5">
        <v>28646</v>
      </c>
      <c r="D5" s="5">
        <v>40127</v>
      </c>
      <c r="E5" s="5">
        <v>27851</v>
      </c>
      <c r="F5" s="5">
        <v>42932</v>
      </c>
      <c r="G5" s="5">
        <v>23084</v>
      </c>
      <c r="H5" s="5">
        <v>29100</v>
      </c>
      <c r="I5" s="5">
        <v>26650</v>
      </c>
      <c r="J5" s="5">
        <v>53589</v>
      </c>
      <c r="K5" s="5">
        <v>54841</v>
      </c>
      <c r="L5" s="5">
        <v>35743</v>
      </c>
      <c r="M5" s="5">
        <v>32756</v>
      </c>
      <c r="N5" s="5">
        <v>21053</v>
      </c>
      <c r="O5" s="5">
        <v>20637</v>
      </c>
      <c r="P5" s="5">
        <v>49587</v>
      </c>
      <c r="Q5" s="5">
        <f t="shared" si="0"/>
        <v>33671.65589427208</v>
      </c>
      <c r="R5" s="7"/>
      <c r="S5" s="7"/>
      <c r="T5" s="8"/>
    </row>
    <row r="6" spans="1:20" x14ac:dyDescent="0.25">
      <c r="A6" t="s">
        <v>265</v>
      </c>
      <c r="B6" s="5">
        <v>40405</v>
      </c>
      <c r="C6" s="5">
        <v>37729</v>
      </c>
      <c r="D6" s="5">
        <v>30531</v>
      </c>
      <c r="E6" s="5">
        <v>35844</v>
      </c>
      <c r="F6" s="5">
        <v>40174</v>
      </c>
      <c r="G6" s="5">
        <v>49424</v>
      </c>
      <c r="H6" s="5">
        <v>36859</v>
      </c>
      <c r="I6" s="5">
        <v>30285</v>
      </c>
      <c r="J6" s="5">
        <v>49394</v>
      </c>
      <c r="K6" s="5">
        <v>54176</v>
      </c>
      <c r="L6" s="5">
        <v>51387</v>
      </c>
      <c r="M6" s="5">
        <v>14089</v>
      </c>
      <c r="N6" s="5">
        <v>48556</v>
      </c>
      <c r="O6" s="5">
        <v>18998</v>
      </c>
      <c r="P6" s="5">
        <v>18116</v>
      </c>
      <c r="Q6" s="5">
        <f t="shared" si="0"/>
        <v>37076.210129312669</v>
      </c>
      <c r="R6" s="7"/>
      <c r="S6" s="7"/>
      <c r="T6" s="8"/>
    </row>
    <row r="7" spans="1:20" x14ac:dyDescent="0.25">
      <c r="A7" t="s">
        <v>266</v>
      </c>
      <c r="B7" s="5">
        <v>45169</v>
      </c>
      <c r="C7" s="5">
        <v>18803</v>
      </c>
      <c r="D7" s="5">
        <v>45563</v>
      </c>
      <c r="E7" s="5">
        <v>35842</v>
      </c>
      <c r="F7" s="5">
        <v>53236</v>
      </c>
      <c r="G7" s="5">
        <v>15051</v>
      </c>
      <c r="H7" s="5">
        <v>35295</v>
      </c>
      <c r="I7" s="5">
        <v>54511</v>
      </c>
      <c r="J7" s="5">
        <v>54351</v>
      </c>
      <c r="K7" s="5">
        <v>31725</v>
      </c>
      <c r="L7" s="5">
        <v>49481</v>
      </c>
      <c r="M7" s="5">
        <v>19438</v>
      </c>
      <c r="N7" s="5">
        <v>13542</v>
      </c>
      <c r="O7" s="5">
        <v>43343</v>
      </c>
      <c r="P7" s="5">
        <v>35604</v>
      </c>
      <c r="Q7" s="5">
        <f t="shared" si="0"/>
        <v>36730.109265232408</v>
      </c>
      <c r="R7" s="7"/>
      <c r="S7" s="7"/>
      <c r="T7" s="8"/>
    </row>
    <row r="8" spans="1:20" x14ac:dyDescent="0.25">
      <c r="A8" t="s">
        <v>267</v>
      </c>
      <c r="B8" s="5">
        <v>17464</v>
      </c>
      <c r="C8" s="5">
        <v>54677</v>
      </c>
      <c r="D8" s="5">
        <v>33164</v>
      </c>
      <c r="E8" s="5">
        <v>16804</v>
      </c>
      <c r="F8" s="5">
        <v>30214</v>
      </c>
      <c r="G8" s="5">
        <v>12574</v>
      </c>
      <c r="H8" s="5">
        <v>45734</v>
      </c>
      <c r="I8" s="5">
        <v>30898</v>
      </c>
      <c r="J8" s="5">
        <v>36773</v>
      </c>
      <c r="K8" s="5">
        <v>41488</v>
      </c>
      <c r="L8" s="5">
        <v>50943</v>
      </c>
      <c r="M8" s="5">
        <v>36739</v>
      </c>
      <c r="N8" s="5">
        <v>23469</v>
      </c>
      <c r="O8" s="5">
        <v>53585</v>
      </c>
      <c r="P8" s="5">
        <v>45091</v>
      </c>
      <c r="Q8" s="5">
        <f t="shared" si="0"/>
        <v>35307.78005665433</v>
      </c>
      <c r="R8" s="7"/>
      <c r="S8" s="7"/>
      <c r="T8" s="8"/>
    </row>
    <row r="9" spans="1:20" x14ac:dyDescent="0.25">
      <c r="A9" t="s">
        <v>268</v>
      </c>
      <c r="B9" s="5">
        <v>54106</v>
      </c>
      <c r="C9" s="5">
        <v>50575</v>
      </c>
      <c r="D9" s="5">
        <v>32206</v>
      </c>
      <c r="E9" s="5">
        <v>48876</v>
      </c>
      <c r="F9" s="5">
        <v>27999</v>
      </c>
      <c r="G9" s="5">
        <v>28991</v>
      </c>
      <c r="H9" s="5">
        <v>38519</v>
      </c>
      <c r="I9" s="5">
        <v>14010</v>
      </c>
      <c r="J9" s="5">
        <v>45339</v>
      </c>
      <c r="K9" s="5">
        <v>45152</v>
      </c>
      <c r="L9" s="5">
        <v>24501</v>
      </c>
      <c r="M9" s="5">
        <v>51083</v>
      </c>
      <c r="N9" s="5">
        <v>38127</v>
      </c>
      <c r="O9" s="5">
        <v>45472</v>
      </c>
      <c r="P9" s="5">
        <v>44661</v>
      </c>
      <c r="Q9" s="5">
        <f t="shared" si="0"/>
        <v>39307.798469049303</v>
      </c>
      <c r="R9" s="7"/>
      <c r="S9" s="7"/>
      <c r="T9" s="8"/>
    </row>
    <row r="10" spans="1:20" x14ac:dyDescent="0.25">
      <c r="A10" t="s">
        <v>269</v>
      </c>
      <c r="B10" s="5">
        <v>25900</v>
      </c>
      <c r="C10" s="5">
        <v>16239</v>
      </c>
      <c r="D10" s="5">
        <v>38525</v>
      </c>
      <c r="E10" s="5">
        <v>22361</v>
      </c>
      <c r="F10" s="5">
        <v>54952</v>
      </c>
      <c r="G10" s="5">
        <v>28427</v>
      </c>
      <c r="H10" s="5">
        <v>37943</v>
      </c>
      <c r="I10" s="5">
        <v>39382</v>
      </c>
      <c r="J10" s="5">
        <v>47322</v>
      </c>
      <c r="K10" s="5">
        <v>41404</v>
      </c>
      <c r="L10" s="5">
        <v>12616</v>
      </c>
      <c r="M10" s="5">
        <v>28745</v>
      </c>
      <c r="N10" s="5">
        <v>30510</v>
      </c>
      <c r="O10" s="5">
        <v>32483</v>
      </c>
      <c r="P10" s="5">
        <v>38296</v>
      </c>
      <c r="Q10" s="5">
        <f t="shared" si="0"/>
        <v>33007.000317875274</v>
      </c>
      <c r="R10" s="7"/>
      <c r="S10" s="7"/>
      <c r="T10" s="8"/>
    </row>
    <row r="11" spans="1:20" x14ac:dyDescent="0.25">
      <c r="A11" t="s">
        <v>270</v>
      </c>
      <c r="B11" s="5">
        <v>17624</v>
      </c>
      <c r="C11" s="5">
        <v>47010</v>
      </c>
      <c r="D11" s="5">
        <v>53413</v>
      </c>
      <c r="E11" s="5">
        <v>28957</v>
      </c>
      <c r="F11" s="5">
        <v>23767</v>
      </c>
      <c r="G11" s="5">
        <v>19920</v>
      </c>
      <c r="H11" s="5">
        <v>53821</v>
      </c>
      <c r="I11" s="5">
        <v>34517</v>
      </c>
      <c r="J11" s="5">
        <v>19428</v>
      </c>
      <c r="K11" s="5">
        <v>33279</v>
      </c>
      <c r="L11" s="5">
        <v>42060</v>
      </c>
      <c r="M11" s="5">
        <v>19084</v>
      </c>
      <c r="N11" s="5">
        <v>46921</v>
      </c>
      <c r="O11" s="5">
        <v>42455</v>
      </c>
      <c r="P11" s="5">
        <v>36971</v>
      </c>
      <c r="Q11" s="5">
        <f t="shared" si="0"/>
        <v>34615.133273505278</v>
      </c>
      <c r="R11" s="7"/>
      <c r="S11" s="7"/>
      <c r="T11" s="8"/>
    </row>
    <row r="12" spans="1:20" x14ac:dyDescent="0.25">
      <c r="A12" t="s">
        <v>271</v>
      </c>
      <c r="B12" s="5">
        <v>48265</v>
      </c>
      <c r="C12" s="5">
        <v>48882</v>
      </c>
      <c r="D12" s="5">
        <v>15215</v>
      </c>
      <c r="E12" s="5">
        <v>15599</v>
      </c>
      <c r="F12" s="5">
        <v>48805</v>
      </c>
      <c r="G12" s="5">
        <v>26631</v>
      </c>
      <c r="H12" s="5">
        <v>47626</v>
      </c>
      <c r="I12" s="5">
        <v>23071</v>
      </c>
      <c r="J12" s="5">
        <v>15919</v>
      </c>
      <c r="K12" s="5">
        <v>23994</v>
      </c>
      <c r="L12" s="5">
        <v>49291</v>
      </c>
      <c r="M12" s="5">
        <v>45715</v>
      </c>
      <c r="N12" s="5">
        <v>13156</v>
      </c>
      <c r="O12" s="5">
        <v>14761</v>
      </c>
      <c r="P12" s="5">
        <v>16009</v>
      </c>
      <c r="Q12" s="5">
        <f t="shared" si="0"/>
        <v>30195.93334190478</v>
      </c>
      <c r="R12" s="7"/>
      <c r="S12" s="7"/>
      <c r="T12" s="8"/>
    </row>
    <row r="13" spans="1:20" x14ac:dyDescent="0.25">
      <c r="A13" t="s">
        <v>272</v>
      </c>
      <c r="B13" s="5">
        <v>31614</v>
      </c>
      <c r="C13" s="5">
        <v>40272</v>
      </c>
      <c r="D13" s="5">
        <v>23376</v>
      </c>
      <c r="E13" s="5">
        <v>31161</v>
      </c>
      <c r="F13" s="5">
        <v>21550</v>
      </c>
      <c r="G13" s="5">
        <v>49091</v>
      </c>
      <c r="H13" s="5">
        <v>45104</v>
      </c>
      <c r="I13" s="5">
        <v>18735</v>
      </c>
      <c r="J13" s="5">
        <v>30209</v>
      </c>
      <c r="K13" s="5">
        <v>23588</v>
      </c>
      <c r="L13" s="5">
        <v>31828</v>
      </c>
      <c r="M13" s="5">
        <v>26184</v>
      </c>
      <c r="N13" s="5">
        <v>27703</v>
      </c>
      <c r="O13" s="5">
        <v>36201</v>
      </c>
      <c r="P13" s="5">
        <v>45716</v>
      </c>
      <c r="Q13" s="5">
        <f t="shared" si="0"/>
        <v>32155.466667055793</v>
      </c>
      <c r="R13" s="7"/>
      <c r="S13" s="7"/>
      <c r="T13" s="8"/>
    </row>
    <row r="14" spans="1:20" x14ac:dyDescent="0.25">
      <c r="A14" t="s">
        <v>273</v>
      </c>
      <c r="B14" s="5">
        <v>33911</v>
      </c>
      <c r="C14" s="5">
        <v>24228</v>
      </c>
      <c r="D14" s="5">
        <v>21202</v>
      </c>
      <c r="E14" s="5">
        <v>45660</v>
      </c>
      <c r="F14" s="5">
        <v>53839</v>
      </c>
      <c r="G14" s="5">
        <v>23969</v>
      </c>
      <c r="H14" s="5">
        <v>33288</v>
      </c>
      <c r="I14" s="5">
        <v>38674</v>
      </c>
      <c r="J14" s="5">
        <v>49763</v>
      </c>
      <c r="K14" s="5">
        <v>40015</v>
      </c>
      <c r="L14" s="5">
        <v>54488</v>
      </c>
      <c r="M14" s="5">
        <v>36596</v>
      </c>
      <c r="N14" s="5">
        <v>45161</v>
      </c>
      <c r="O14" s="5">
        <v>27809</v>
      </c>
      <c r="P14" s="5">
        <v>35975</v>
      </c>
      <c r="Q14" s="5">
        <f t="shared" si="0"/>
        <v>37638.533333148</v>
      </c>
      <c r="R14" s="7"/>
      <c r="S14" s="7"/>
      <c r="T14" s="8"/>
    </row>
    <row r="15" spans="1:20" x14ac:dyDescent="0.25">
      <c r="A15" t="s">
        <v>274</v>
      </c>
      <c r="B15" s="5">
        <v>29702</v>
      </c>
      <c r="C15" s="5">
        <v>42373</v>
      </c>
      <c r="D15" s="5">
        <v>39456</v>
      </c>
      <c r="E15" s="5">
        <v>13988</v>
      </c>
      <c r="F15" s="5">
        <v>32315</v>
      </c>
      <c r="G15" s="5">
        <v>20263</v>
      </c>
      <c r="H15" s="5">
        <v>52811</v>
      </c>
      <c r="I15" s="5">
        <v>29967</v>
      </c>
      <c r="J15" s="5">
        <v>54407</v>
      </c>
      <c r="K15" s="5">
        <v>49622</v>
      </c>
      <c r="L15" s="5">
        <v>21401</v>
      </c>
      <c r="M15" s="5">
        <v>53672</v>
      </c>
      <c r="N15" s="5">
        <v>37832</v>
      </c>
      <c r="O15" s="5">
        <v>20781</v>
      </c>
      <c r="P15" s="5">
        <v>48806</v>
      </c>
      <c r="Q15" s="5">
        <f t="shared" si="0"/>
        <v>36493.066666676699</v>
      </c>
      <c r="R15" s="7"/>
      <c r="S15" s="7"/>
      <c r="T15" s="8"/>
    </row>
    <row r="16" spans="1:20" x14ac:dyDescent="0.25">
      <c r="A16" t="s">
        <v>275</v>
      </c>
      <c r="B16" s="5">
        <v>21412</v>
      </c>
      <c r="C16" s="5">
        <v>12835</v>
      </c>
      <c r="D16" s="5">
        <v>26018</v>
      </c>
      <c r="E16" s="5">
        <v>49725</v>
      </c>
      <c r="F16" s="5">
        <v>23076</v>
      </c>
      <c r="G16" s="5">
        <v>50808</v>
      </c>
      <c r="H16" s="5">
        <v>41708</v>
      </c>
      <c r="I16" s="5">
        <v>41848</v>
      </c>
      <c r="J16" s="5">
        <v>38812</v>
      </c>
      <c r="K16" s="5">
        <v>48364</v>
      </c>
      <c r="L16" s="5">
        <v>28452</v>
      </c>
      <c r="M16" s="5">
        <v>25702</v>
      </c>
      <c r="N16" s="5">
        <v>26150</v>
      </c>
      <c r="O16" s="5">
        <v>42895</v>
      </c>
      <c r="P16" s="5">
        <v>43629</v>
      </c>
      <c r="Q16" s="5">
        <f t="shared" si="0"/>
        <v>34762.266666665186</v>
      </c>
      <c r="R16" s="7"/>
      <c r="S16" s="7"/>
      <c r="T16" s="8"/>
    </row>
    <row r="17" spans="1:20" x14ac:dyDescent="0.25">
      <c r="A17" t="s">
        <v>276</v>
      </c>
      <c r="B17" s="5">
        <v>52116</v>
      </c>
      <c r="C17" s="5">
        <v>34255</v>
      </c>
      <c r="D17" s="5">
        <v>30120</v>
      </c>
      <c r="E17" s="5">
        <v>26032</v>
      </c>
      <c r="F17" s="5">
        <v>22342</v>
      </c>
      <c r="G17" s="5">
        <v>14987</v>
      </c>
      <c r="H17" s="5">
        <v>30818</v>
      </c>
      <c r="I17" s="5">
        <v>36575</v>
      </c>
      <c r="J17" s="5">
        <v>43011</v>
      </c>
      <c r="K17" s="5">
        <v>18919</v>
      </c>
      <c r="L17" s="5">
        <v>22345</v>
      </c>
      <c r="M17" s="5">
        <v>37745</v>
      </c>
      <c r="N17" s="5">
        <v>33035</v>
      </c>
      <c r="O17" s="5">
        <v>30178</v>
      </c>
      <c r="P17" s="5">
        <v>55035</v>
      </c>
      <c r="Q17" s="5">
        <f t="shared" si="0"/>
        <v>32500.866666667014</v>
      </c>
      <c r="R17" s="7"/>
      <c r="S17" s="7"/>
      <c r="T17" s="8"/>
    </row>
    <row r="18" spans="1:20" x14ac:dyDescent="0.25">
      <c r="A18" t="s">
        <v>277</v>
      </c>
      <c r="B18" s="5">
        <v>54893</v>
      </c>
      <c r="C18" s="5">
        <v>33980</v>
      </c>
      <c r="D18" s="5">
        <v>20345</v>
      </c>
      <c r="E18" s="5">
        <v>13149</v>
      </c>
      <c r="F18" s="5">
        <v>14401</v>
      </c>
      <c r="G18" s="5">
        <v>30289</v>
      </c>
      <c r="H18" s="5">
        <v>15481</v>
      </c>
      <c r="I18" s="5">
        <v>51483</v>
      </c>
      <c r="J18" s="5">
        <v>47643</v>
      </c>
      <c r="K18" s="5">
        <v>24508</v>
      </c>
      <c r="L18" s="5">
        <v>23580</v>
      </c>
      <c r="M18" s="5">
        <v>41725</v>
      </c>
      <c r="N18" s="5">
        <v>49818</v>
      </c>
      <c r="O18" s="5">
        <v>18270</v>
      </c>
      <c r="P18" s="5">
        <v>44251</v>
      </c>
      <c r="Q18" s="5">
        <f t="shared" si="0"/>
        <v>32254.400000000318</v>
      </c>
      <c r="R18" s="7"/>
      <c r="S18" s="7"/>
      <c r="T18" s="8"/>
    </row>
    <row r="19" spans="1:20" x14ac:dyDescent="0.25">
      <c r="A19" t="s">
        <v>278</v>
      </c>
      <c r="B19" s="5">
        <v>30588</v>
      </c>
      <c r="C19" s="5">
        <v>35433</v>
      </c>
      <c r="D19" s="5">
        <v>32219</v>
      </c>
      <c r="E19" s="5">
        <v>55911</v>
      </c>
      <c r="F19" s="5">
        <v>25267</v>
      </c>
      <c r="G19" s="5">
        <v>24968</v>
      </c>
      <c r="H19" s="5">
        <v>37890</v>
      </c>
      <c r="I19" s="5">
        <v>23078</v>
      </c>
      <c r="J19" s="5">
        <v>34506</v>
      </c>
      <c r="K19" s="5">
        <v>48619</v>
      </c>
      <c r="L19" s="5">
        <v>13059</v>
      </c>
      <c r="M19" s="5">
        <v>43758</v>
      </c>
      <c r="N19" s="5">
        <v>22574</v>
      </c>
      <c r="O19" s="5">
        <v>52739</v>
      </c>
      <c r="P19" s="5">
        <v>13746</v>
      </c>
      <c r="Q19" s="5">
        <f t="shared" si="0"/>
        <v>32956.999999999884</v>
      </c>
      <c r="R19" s="7"/>
      <c r="S19" s="7"/>
      <c r="T19" s="8"/>
    </row>
    <row r="20" spans="1:20" x14ac:dyDescent="0.25">
      <c r="A20" t="s">
        <v>279</v>
      </c>
      <c r="B20" s="5">
        <v>39053</v>
      </c>
      <c r="C20" s="5">
        <v>27799</v>
      </c>
      <c r="D20" s="5">
        <v>53504</v>
      </c>
      <c r="E20" s="5">
        <v>23393</v>
      </c>
      <c r="F20" s="5">
        <v>25606</v>
      </c>
      <c r="G20" s="5">
        <v>25701</v>
      </c>
      <c r="H20" s="5">
        <v>27636</v>
      </c>
      <c r="I20" s="5">
        <v>31131</v>
      </c>
      <c r="J20" s="5">
        <v>29474</v>
      </c>
      <c r="K20" s="5">
        <v>44219</v>
      </c>
      <c r="L20" s="5">
        <v>40899</v>
      </c>
      <c r="M20" s="5">
        <v>37873</v>
      </c>
      <c r="N20" s="5">
        <v>29143</v>
      </c>
      <c r="O20" s="5">
        <v>14780</v>
      </c>
      <c r="P20" s="5">
        <v>48190</v>
      </c>
      <c r="Q20" s="5">
        <f t="shared" si="0"/>
        <v>33226.733333333366</v>
      </c>
      <c r="R20" s="7"/>
      <c r="S20" s="7"/>
      <c r="T20" s="8"/>
    </row>
    <row r="21" spans="1:20" x14ac:dyDescent="0.25">
      <c r="A21" t="s">
        <v>281</v>
      </c>
      <c r="B21" s="5">
        <v>34332</v>
      </c>
      <c r="C21" s="5">
        <v>32313</v>
      </c>
      <c r="D21" s="5">
        <v>39388</v>
      </c>
      <c r="E21" s="5">
        <v>28638</v>
      </c>
      <c r="F21" s="5">
        <v>45684</v>
      </c>
      <c r="G21" s="5">
        <v>28370</v>
      </c>
      <c r="H21" s="5">
        <v>34241</v>
      </c>
      <c r="I21" s="5">
        <v>54035</v>
      </c>
      <c r="J21" s="5">
        <v>33943</v>
      </c>
      <c r="K21" s="5">
        <v>40565</v>
      </c>
      <c r="L21" s="5">
        <v>45401</v>
      </c>
      <c r="M21" s="5">
        <v>52679</v>
      </c>
      <c r="N21" s="5">
        <v>39867</v>
      </c>
      <c r="O21" s="5">
        <v>14397</v>
      </c>
      <c r="P21" s="5">
        <v>42425</v>
      </c>
      <c r="Q21" s="5">
        <f t="shared" si="0"/>
        <v>37751.866666666683</v>
      </c>
      <c r="R21" s="7"/>
      <c r="S21" s="7"/>
      <c r="T21" s="8"/>
    </row>
    <row r="22" spans="1:20" x14ac:dyDescent="0.25">
      <c r="A22" t="s">
        <v>282</v>
      </c>
      <c r="B22" s="5">
        <v>35851</v>
      </c>
      <c r="C22" s="5">
        <v>49113</v>
      </c>
      <c r="D22" s="5">
        <v>53960</v>
      </c>
      <c r="E22" s="5">
        <v>29452</v>
      </c>
      <c r="F22" s="5">
        <v>50151</v>
      </c>
      <c r="G22" s="5">
        <v>37752</v>
      </c>
      <c r="H22" s="5">
        <v>46681</v>
      </c>
      <c r="I22" s="5">
        <v>35376</v>
      </c>
      <c r="J22" s="5">
        <v>53898</v>
      </c>
      <c r="K22" s="5">
        <v>46200</v>
      </c>
      <c r="L22" s="5">
        <v>15853</v>
      </c>
      <c r="M22" s="5">
        <v>14879</v>
      </c>
      <c r="N22" s="5">
        <v>40354</v>
      </c>
      <c r="O22" s="5">
        <v>48198</v>
      </c>
      <c r="P22" s="5">
        <v>51099</v>
      </c>
      <c r="Q22" s="5">
        <f t="shared" si="0"/>
        <v>40587.800000000003</v>
      </c>
      <c r="R22" s="7"/>
      <c r="S22" s="7"/>
      <c r="T22" s="8"/>
    </row>
    <row r="23" spans="1:20" x14ac:dyDescent="0.25">
      <c r="Q23" t="s">
        <v>283</v>
      </c>
      <c r="R23" s="5" t="s">
        <v>284</v>
      </c>
      <c r="S23" t="s">
        <v>285</v>
      </c>
      <c r="T23" s="6" t="s">
        <v>245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Y25"/>
  <sheetViews>
    <sheetView workbookViewId="0">
      <selection activeCell="B10" sqref="B10"/>
    </sheetView>
  </sheetViews>
  <sheetFormatPr defaultRowHeight="15" x14ac:dyDescent="0.25"/>
  <cols>
    <col min="1" max="3" width="10.42578125" customWidth="1"/>
    <col min="18" max="18" width="9.5703125" customWidth="1"/>
  </cols>
  <sheetData>
    <row r="1" spans="1:25" x14ac:dyDescent="0.25">
      <c r="A1" s="19" t="s">
        <v>239</v>
      </c>
      <c r="B1" s="19" t="s">
        <v>238</v>
      </c>
      <c r="C1" s="19" t="s">
        <v>240</v>
      </c>
      <c r="R1" s="22"/>
      <c r="S1" s="17"/>
      <c r="T1" s="17"/>
      <c r="U1" s="17"/>
      <c r="V1" s="17"/>
      <c r="W1" s="17"/>
      <c r="X1" s="17"/>
      <c r="Y1" s="17"/>
    </row>
    <row r="2" spans="1:25" x14ac:dyDescent="0.25">
      <c r="A2">
        <v>74</v>
      </c>
      <c r="B2">
        <v>75</v>
      </c>
      <c r="C2">
        <v>62</v>
      </c>
      <c r="R2" s="17"/>
      <c r="S2" s="17"/>
      <c r="T2" s="17"/>
      <c r="U2" s="17"/>
      <c r="V2" s="17"/>
      <c r="W2" s="17"/>
      <c r="X2" s="17"/>
      <c r="Y2" s="17"/>
    </row>
    <row r="3" spans="1:25" x14ac:dyDescent="0.25">
      <c r="A3">
        <v>23</v>
      </c>
      <c r="B3">
        <v>66</v>
      </c>
      <c r="C3">
        <v>25</v>
      </c>
      <c r="R3" s="17"/>
      <c r="S3" s="17"/>
      <c r="T3" s="17"/>
      <c r="U3" s="17"/>
      <c r="V3" s="17"/>
      <c r="W3" s="17"/>
      <c r="X3" s="17"/>
      <c r="Y3" s="17"/>
    </row>
    <row r="4" spans="1:25" x14ac:dyDescent="0.25">
      <c r="A4">
        <v>60</v>
      </c>
      <c r="B4">
        <v>72</v>
      </c>
      <c r="C4">
        <v>16</v>
      </c>
      <c r="R4" s="21"/>
      <c r="S4" s="21"/>
      <c r="T4" s="21"/>
      <c r="U4" s="21"/>
      <c r="V4" s="21"/>
      <c r="W4" s="17"/>
      <c r="X4" s="17"/>
      <c r="Y4" s="17"/>
    </row>
    <row r="5" spans="1:25" x14ac:dyDescent="0.25">
      <c r="A5">
        <v>14</v>
      </c>
      <c r="B5">
        <v>76</v>
      </c>
      <c r="C5">
        <v>53</v>
      </c>
      <c r="R5" s="20"/>
      <c r="S5" s="20"/>
      <c r="T5" s="20"/>
      <c r="U5" s="20"/>
      <c r="V5" s="20"/>
      <c r="W5" s="17"/>
      <c r="X5" s="17"/>
      <c r="Y5" s="17"/>
    </row>
    <row r="6" spans="1:25" x14ac:dyDescent="0.25">
      <c r="A6">
        <v>27</v>
      </c>
      <c r="B6">
        <v>42</v>
      </c>
      <c r="C6">
        <v>28</v>
      </c>
      <c r="R6" s="20"/>
      <c r="S6" s="20"/>
      <c r="T6" s="20"/>
      <c r="U6" s="20"/>
      <c r="V6" s="20"/>
      <c r="W6" s="17"/>
      <c r="X6" s="17"/>
      <c r="Y6" s="17"/>
    </row>
    <row r="7" spans="1:25" x14ac:dyDescent="0.25">
      <c r="A7">
        <v>56</v>
      </c>
      <c r="B7">
        <v>84</v>
      </c>
      <c r="C7">
        <v>14</v>
      </c>
      <c r="R7" s="20"/>
      <c r="S7" s="20"/>
      <c r="T7" s="20"/>
      <c r="U7" s="20"/>
      <c r="V7" s="20"/>
      <c r="W7" s="17"/>
      <c r="X7" s="17"/>
      <c r="Y7" s="17"/>
    </row>
    <row r="8" spans="1:25" x14ac:dyDescent="0.25">
      <c r="A8">
        <v>67</v>
      </c>
      <c r="B8">
        <v>60</v>
      </c>
      <c r="C8">
        <v>51</v>
      </c>
      <c r="R8" s="17"/>
      <c r="S8" s="17"/>
      <c r="T8" s="17"/>
      <c r="U8" s="17"/>
      <c r="V8" s="17"/>
      <c r="W8" s="17"/>
      <c r="X8" s="17"/>
      <c r="Y8" s="17"/>
    </row>
    <row r="9" spans="1:25" x14ac:dyDescent="0.25">
      <c r="A9">
        <v>17</v>
      </c>
      <c r="B9">
        <v>88</v>
      </c>
      <c r="C9">
        <v>83</v>
      </c>
      <c r="R9" s="17"/>
      <c r="S9" s="17"/>
      <c r="T9" s="17"/>
      <c r="U9" s="17"/>
      <c r="V9" s="17"/>
      <c r="W9" s="17"/>
      <c r="X9" s="17"/>
      <c r="Y9" s="17"/>
    </row>
    <row r="10" spans="1:25" x14ac:dyDescent="0.25">
      <c r="A10">
        <v>23</v>
      </c>
      <c r="B10">
        <v>94</v>
      </c>
      <c r="C10">
        <v>78</v>
      </c>
      <c r="R10" s="17"/>
      <c r="S10" s="17"/>
      <c r="T10" s="17"/>
      <c r="U10" s="17"/>
      <c r="V10" s="17"/>
      <c r="W10" s="17"/>
      <c r="X10" s="17"/>
      <c r="Y10" s="17"/>
    </row>
    <row r="11" spans="1:25" x14ac:dyDescent="0.25">
      <c r="A11">
        <v>17</v>
      </c>
      <c r="B11">
        <v>93</v>
      </c>
      <c r="C11">
        <v>17</v>
      </c>
      <c r="R11" s="21"/>
      <c r="S11" s="21"/>
      <c r="T11" s="21"/>
      <c r="U11" s="21"/>
      <c r="V11" s="21"/>
      <c r="W11" s="21"/>
      <c r="X11" s="21"/>
      <c r="Y11" s="17"/>
    </row>
    <row r="12" spans="1:25" x14ac:dyDescent="0.25">
      <c r="A12">
        <v>88</v>
      </c>
      <c r="B12">
        <v>55</v>
      </c>
      <c r="C12">
        <v>39</v>
      </c>
      <c r="R12" s="20"/>
      <c r="S12" s="20"/>
      <c r="T12" s="20"/>
      <c r="U12" s="20"/>
      <c r="V12" s="20"/>
      <c r="W12" s="20"/>
      <c r="X12" s="20"/>
      <c r="Y12" s="17"/>
    </row>
    <row r="13" spans="1:25" x14ac:dyDescent="0.25">
      <c r="A13">
        <v>84</v>
      </c>
      <c r="B13">
        <v>32</v>
      </c>
      <c r="C13">
        <v>41</v>
      </c>
      <c r="R13" s="20"/>
      <c r="S13" s="20"/>
      <c r="T13" s="20"/>
      <c r="U13" s="20"/>
      <c r="V13" s="20"/>
      <c r="W13" s="20"/>
      <c r="X13" s="20"/>
      <c r="Y13" s="17"/>
    </row>
    <row r="14" spans="1:25" x14ac:dyDescent="0.25">
      <c r="A14">
        <v>50</v>
      </c>
      <c r="B14">
        <v>52</v>
      </c>
      <c r="C14">
        <v>54</v>
      </c>
      <c r="R14" s="20"/>
      <c r="S14" s="20"/>
      <c r="T14" s="20"/>
      <c r="U14" s="20"/>
      <c r="V14" s="20"/>
      <c r="W14" s="20"/>
      <c r="X14" s="20"/>
      <c r="Y14" s="17"/>
    </row>
    <row r="15" spans="1:25" x14ac:dyDescent="0.25">
      <c r="A15">
        <v>99</v>
      </c>
      <c r="B15">
        <v>41</v>
      </c>
      <c r="C15">
        <v>35</v>
      </c>
      <c r="R15" s="20"/>
      <c r="S15" s="20"/>
      <c r="T15" s="20"/>
      <c r="U15" s="20"/>
      <c r="V15" s="20"/>
      <c r="W15" s="20"/>
      <c r="X15" s="20"/>
      <c r="Y15" s="17"/>
    </row>
    <row r="16" spans="1:25" x14ac:dyDescent="0.25">
      <c r="A16">
        <v>82</v>
      </c>
      <c r="B16">
        <v>27</v>
      </c>
      <c r="C16">
        <v>67</v>
      </c>
      <c r="R16" s="17"/>
      <c r="S16" s="17"/>
      <c r="T16" s="17"/>
      <c r="U16" s="17"/>
      <c r="V16" s="17"/>
      <c r="W16" s="17"/>
      <c r="X16" s="17"/>
      <c r="Y16" s="17"/>
    </row>
    <row r="17" spans="1:25" x14ac:dyDescent="0.25">
      <c r="A17">
        <v>47</v>
      </c>
      <c r="B17">
        <v>75</v>
      </c>
      <c r="C17">
        <v>12</v>
      </c>
      <c r="R17" s="17"/>
      <c r="S17" s="17"/>
      <c r="T17" s="17"/>
      <c r="U17" s="17"/>
      <c r="V17" s="17"/>
      <c r="W17" s="17"/>
      <c r="X17" s="17"/>
      <c r="Y17" s="17"/>
    </row>
    <row r="18" spans="1:25" x14ac:dyDescent="0.25">
      <c r="A18">
        <v>91</v>
      </c>
      <c r="B18">
        <v>99</v>
      </c>
      <c r="C18">
        <v>15</v>
      </c>
      <c r="R18" s="17"/>
      <c r="S18" s="17"/>
      <c r="T18" s="17"/>
      <c r="U18" s="17"/>
      <c r="V18" s="17"/>
      <c r="W18" s="17"/>
      <c r="X18" s="17"/>
      <c r="Y18" s="17"/>
    </row>
    <row r="19" spans="1:25" x14ac:dyDescent="0.25">
      <c r="A19">
        <v>77</v>
      </c>
      <c r="B19">
        <v>35</v>
      </c>
      <c r="C19">
        <v>32</v>
      </c>
      <c r="R19" s="17"/>
      <c r="S19" s="17"/>
      <c r="T19" s="17"/>
      <c r="U19" s="17"/>
      <c r="V19" s="17"/>
      <c r="W19" s="17"/>
      <c r="X19" s="17"/>
      <c r="Y19" s="17"/>
    </row>
    <row r="20" spans="1:25" x14ac:dyDescent="0.25">
      <c r="A20">
        <v>92</v>
      </c>
      <c r="B20">
        <v>13</v>
      </c>
      <c r="C20">
        <v>40</v>
      </c>
    </row>
    <row r="21" spans="1:25" x14ac:dyDescent="0.25">
      <c r="A21">
        <v>98</v>
      </c>
      <c r="B21">
        <v>38</v>
      </c>
      <c r="C21">
        <v>80</v>
      </c>
    </row>
    <row r="22" spans="1:25" x14ac:dyDescent="0.25">
      <c r="A22">
        <v>89</v>
      </c>
      <c r="B22">
        <v>23</v>
      </c>
      <c r="C22">
        <v>27</v>
      </c>
    </row>
    <row r="23" spans="1:25" x14ac:dyDescent="0.25">
      <c r="A23">
        <v>63</v>
      </c>
      <c r="B23">
        <v>72</v>
      </c>
      <c r="C23">
        <v>45</v>
      </c>
    </row>
    <row r="24" spans="1:25" x14ac:dyDescent="0.25">
      <c r="A24">
        <v>47</v>
      </c>
      <c r="B24">
        <v>37</v>
      </c>
      <c r="C24">
        <v>88</v>
      </c>
    </row>
    <row r="25" spans="1:25" x14ac:dyDescent="0.25">
      <c r="A25">
        <v>77</v>
      </c>
      <c r="B25">
        <v>63</v>
      </c>
      <c r="C25">
        <v>47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T21"/>
  <sheetViews>
    <sheetView topLeftCell="D7" workbookViewId="0">
      <selection activeCell="R19" sqref="R19"/>
    </sheetView>
  </sheetViews>
  <sheetFormatPr defaultRowHeight="15" x14ac:dyDescent="0.25"/>
  <cols>
    <col min="18" max="18" width="25.28515625" customWidth="1"/>
    <col min="19" max="19" width="12.7109375" bestFit="1" customWidth="1"/>
    <col min="20" max="20" width="12" bestFit="1" customWidth="1"/>
  </cols>
  <sheetData>
    <row r="1" spans="1:20" x14ac:dyDescent="0.25">
      <c r="A1" s="19" t="s">
        <v>290</v>
      </c>
      <c r="B1" s="19" t="s">
        <v>291</v>
      </c>
      <c r="R1" t="s">
        <v>292</v>
      </c>
    </row>
    <row r="2" spans="1:20" ht="15.75" thickBot="1" x14ac:dyDescent="0.3">
      <c r="A2">
        <v>1</v>
      </c>
      <c r="B2">
        <v>87</v>
      </c>
    </row>
    <row r="3" spans="1:20" x14ac:dyDescent="0.25">
      <c r="A3">
        <v>1</v>
      </c>
      <c r="B3">
        <v>75</v>
      </c>
      <c r="R3" s="26"/>
      <c r="S3" s="26" t="s">
        <v>293</v>
      </c>
      <c r="T3" s="26" t="s">
        <v>294</v>
      </c>
    </row>
    <row r="4" spans="1:20" x14ac:dyDescent="0.25">
      <c r="A4">
        <v>1</v>
      </c>
      <c r="B4">
        <v>95</v>
      </c>
      <c r="R4" s="20" t="s">
        <v>295</v>
      </c>
      <c r="S4" s="20">
        <v>1.5</v>
      </c>
      <c r="T4" s="20">
        <v>52.5</v>
      </c>
    </row>
    <row r="5" spans="1:20" x14ac:dyDescent="0.25">
      <c r="A5">
        <v>1</v>
      </c>
      <c r="B5">
        <v>23</v>
      </c>
      <c r="R5" s="20" t="s">
        <v>250</v>
      </c>
      <c r="S5" s="20">
        <v>0.26315789473684209</v>
      </c>
      <c r="T5" s="20">
        <v>756.15789473684208</v>
      </c>
    </row>
    <row r="6" spans="1:20" x14ac:dyDescent="0.25">
      <c r="A6">
        <v>1</v>
      </c>
      <c r="B6">
        <v>59</v>
      </c>
      <c r="R6" s="20" t="s">
        <v>296</v>
      </c>
      <c r="S6" s="20">
        <v>20</v>
      </c>
      <c r="T6" s="20">
        <v>20</v>
      </c>
    </row>
    <row r="7" spans="1:20" x14ac:dyDescent="0.25">
      <c r="A7">
        <v>1</v>
      </c>
      <c r="B7">
        <v>40</v>
      </c>
      <c r="R7" s="20" t="s">
        <v>297</v>
      </c>
      <c r="S7" s="20">
        <v>0</v>
      </c>
      <c r="T7" s="20"/>
    </row>
    <row r="8" spans="1:20" x14ac:dyDescent="0.25">
      <c r="A8">
        <v>1</v>
      </c>
      <c r="B8">
        <v>91</v>
      </c>
      <c r="R8" s="20" t="s">
        <v>298</v>
      </c>
      <c r="S8" s="20">
        <v>19</v>
      </c>
      <c r="T8" s="20"/>
    </row>
    <row r="9" spans="1:20" x14ac:dyDescent="0.25">
      <c r="A9">
        <v>1</v>
      </c>
      <c r="B9">
        <v>94</v>
      </c>
      <c r="R9" s="20" t="s">
        <v>299</v>
      </c>
      <c r="S9" s="27">
        <v>-8.2928416010560557</v>
      </c>
      <c r="T9" s="20"/>
    </row>
    <row r="10" spans="1:20" x14ac:dyDescent="0.25">
      <c r="A10">
        <v>1</v>
      </c>
      <c r="B10">
        <v>17</v>
      </c>
      <c r="R10" s="20" t="s">
        <v>300</v>
      </c>
      <c r="S10" s="20">
        <v>4.892764613401744E-8</v>
      </c>
      <c r="T10" s="20"/>
    </row>
    <row r="11" spans="1:20" x14ac:dyDescent="0.25">
      <c r="A11">
        <v>1</v>
      </c>
      <c r="B11">
        <v>28</v>
      </c>
      <c r="R11" s="20" t="s">
        <v>301</v>
      </c>
      <c r="S11" s="20">
        <v>1.7291328115213698</v>
      </c>
      <c r="T11" s="20"/>
    </row>
    <row r="12" spans="1:20" x14ac:dyDescent="0.25">
      <c r="A12">
        <v>2</v>
      </c>
      <c r="B12">
        <v>25</v>
      </c>
      <c r="R12" s="20" t="s">
        <v>302</v>
      </c>
      <c r="S12" s="20">
        <v>9.785529226803488E-8</v>
      </c>
      <c r="T12" s="20"/>
    </row>
    <row r="13" spans="1:20" ht="15.75" thickBot="1" x14ac:dyDescent="0.3">
      <c r="A13">
        <v>2</v>
      </c>
      <c r="B13">
        <v>26</v>
      </c>
      <c r="R13" s="25" t="s">
        <v>303</v>
      </c>
      <c r="S13" s="28">
        <v>2.0930240544083096</v>
      </c>
      <c r="T13" s="25"/>
    </row>
    <row r="14" spans="1:20" x14ac:dyDescent="0.25">
      <c r="A14">
        <v>2</v>
      </c>
      <c r="B14">
        <v>85</v>
      </c>
    </row>
    <row r="15" spans="1:20" x14ac:dyDescent="0.25">
      <c r="A15">
        <v>2</v>
      </c>
      <c r="B15">
        <v>34</v>
      </c>
    </row>
    <row r="16" spans="1:20" x14ac:dyDescent="0.25">
      <c r="A16">
        <v>2</v>
      </c>
      <c r="B16">
        <v>56</v>
      </c>
    </row>
    <row r="17" spans="1:2" x14ac:dyDescent="0.25">
      <c r="A17">
        <v>2</v>
      </c>
      <c r="B17">
        <v>17</v>
      </c>
    </row>
    <row r="18" spans="1:2" x14ac:dyDescent="0.25">
      <c r="A18">
        <v>2</v>
      </c>
      <c r="B18">
        <v>65</v>
      </c>
    </row>
    <row r="19" spans="1:2" x14ac:dyDescent="0.25">
      <c r="A19">
        <v>2</v>
      </c>
      <c r="B19">
        <v>43</v>
      </c>
    </row>
    <row r="20" spans="1:2" x14ac:dyDescent="0.25">
      <c r="A20">
        <v>2</v>
      </c>
      <c r="B20">
        <v>56</v>
      </c>
    </row>
    <row r="21" spans="1:2" x14ac:dyDescent="0.25">
      <c r="A21">
        <v>2</v>
      </c>
      <c r="B21">
        <v>34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Z48"/>
  <sheetViews>
    <sheetView topLeftCell="A4" workbookViewId="0">
      <selection activeCell="A27" sqref="A27"/>
    </sheetView>
  </sheetViews>
  <sheetFormatPr defaultRowHeight="15" x14ac:dyDescent="0.25"/>
  <cols>
    <col min="1" max="1" width="13.42578125" bestFit="1" customWidth="1"/>
    <col min="18" max="18" width="18" bestFit="1" customWidth="1"/>
    <col min="19" max="19" width="12" bestFit="1" customWidth="1"/>
    <col min="20" max="20" width="14.5703125" bestFit="1" customWidth="1"/>
    <col min="21" max="22" width="12" bestFit="1" customWidth="1"/>
    <col min="23" max="23" width="13.42578125" bestFit="1" customWidth="1"/>
    <col min="24" max="24" width="12" bestFit="1" customWidth="1"/>
    <col min="25" max="25" width="12.7109375" bestFit="1" customWidth="1"/>
    <col min="26" max="26" width="12.5703125" bestFit="1" customWidth="1"/>
  </cols>
  <sheetData>
    <row r="1" spans="1:26" x14ac:dyDescent="0.25">
      <c r="A1" s="19" t="s">
        <v>304</v>
      </c>
      <c r="B1" s="19" t="s">
        <v>291</v>
      </c>
      <c r="C1" s="19"/>
      <c r="R1" t="s">
        <v>305</v>
      </c>
    </row>
    <row r="2" spans="1:26" ht="15.75" thickBot="1" x14ac:dyDescent="0.3">
      <c r="A2">
        <v>10</v>
      </c>
      <c r="B2">
        <v>79</v>
      </c>
    </row>
    <row r="3" spans="1:26" x14ac:dyDescent="0.25">
      <c r="A3">
        <v>4</v>
      </c>
      <c r="B3">
        <v>93</v>
      </c>
      <c r="R3" s="29" t="s">
        <v>306</v>
      </c>
      <c r="S3" s="29"/>
      <c r="U3">
        <v>0.96199999999999997</v>
      </c>
    </row>
    <row r="4" spans="1:26" x14ac:dyDescent="0.25">
      <c r="A4">
        <v>20</v>
      </c>
      <c r="B4">
        <v>14</v>
      </c>
      <c r="R4" s="20" t="s">
        <v>307</v>
      </c>
      <c r="S4" s="20">
        <v>0.12340815449118378</v>
      </c>
    </row>
    <row r="5" spans="1:26" x14ac:dyDescent="0.25">
      <c r="A5">
        <v>14</v>
      </c>
      <c r="B5">
        <v>37</v>
      </c>
      <c r="R5" s="20" t="s">
        <v>308</v>
      </c>
      <c r="S5" s="20">
        <v>1.5229572594919883E-2</v>
      </c>
      <c r="U5">
        <f>S5*100</f>
        <v>1.5229572594919882</v>
      </c>
    </row>
    <row r="6" spans="1:26" x14ac:dyDescent="0.25">
      <c r="A6">
        <v>24</v>
      </c>
      <c r="B6">
        <v>58</v>
      </c>
      <c r="R6" s="20" t="s">
        <v>309</v>
      </c>
      <c r="S6" s="20">
        <v>-2.953271955985649E-2</v>
      </c>
    </row>
    <row r="7" spans="1:26" x14ac:dyDescent="0.25">
      <c r="A7">
        <v>2</v>
      </c>
      <c r="B7">
        <v>52</v>
      </c>
      <c r="R7" s="20" t="s">
        <v>310</v>
      </c>
      <c r="S7" s="20">
        <v>7.3350126158401894</v>
      </c>
    </row>
    <row r="8" spans="1:26" ht="15.75" thickBot="1" x14ac:dyDescent="0.3">
      <c r="A8">
        <v>3</v>
      </c>
      <c r="B8">
        <v>26</v>
      </c>
      <c r="R8" s="25" t="s">
        <v>296</v>
      </c>
      <c r="S8" s="25">
        <v>24</v>
      </c>
    </row>
    <row r="9" spans="1:26" x14ac:dyDescent="0.25">
      <c r="A9">
        <v>18</v>
      </c>
      <c r="B9">
        <v>82</v>
      </c>
    </row>
    <row r="10" spans="1:26" ht="15.75" thickBot="1" x14ac:dyDescent="0.3">
      <c r="A10">
        <v>21</v>
      </c>
      <c r="B10">
        <v>92</v>
      </c>
      <c r="R10" t="s">
        <v>311</v>
      </c>
    </row>
    <row r="11" spans="1:26" x14ac:dyDescent="0.25">
      <c r="A11">
        <v>3</v>
      </c>
      <c r="B11">
        <v>13</v>
      </c>
      <c r="R11" s="26"/>
      <c r="S11" s="26" t="s">
        <v>298</v>
      </c>
      <c r="T11" s="26" t="s">
        <v>315</v>
      </c>
      <c r="U11" s="26" t="s">
        <v>316</v>
      </c>
      <c r="V11" s="26" t="s">
        <v>317</v>
      </c>
      <c r="W11" s="26" t="s">
        <v>318</v>
      </c>
    </row>
    <row r="12" spans="1:26" x14ac:dyDescent="0.25">
      <c r="A12">
        <v>6</v>
      </c>
      <c r="B12">
        <v>39</v>
      </c>
      <c r="R12" s="20" t="s">
        <v>312</v>
      </c>
      <c r="S12" s="20">
        <v>1</v>
      </c>
      <c r="T12" s="20">
        <v>18.30531169356891</v>
      </c>
      <c r="U12" s="20">
        <v>18.30531169356891</v>
      </c>
      <c r="V12" s="20">
        <v>0.34023218789288051</v>
      </c>
      <c r="W12" s="20">
        <v>0.56562747325201801</v>
      </c>
    </row>
    <row r="13" spans="1:26" x14ac:dyDescent="0.25">
      <c r="A13">
        <v>9</v>
      </c>
      <c r="B13">
        <v>46</v>
      </c>
      <c r="R13" s="20" t="s">
        <v>313</v>
      </c>
      <c r="S13" s="20">
        <v>22</v>
      </c>
      <c r="T13" s="20">
        <v>1183.6530216397643</v>
      </c>
      <c r="U13" s="20">
        <v>53.802410074534741</v>
      </c>
      <c r="V13" s="20"/>
      <c r="W13" s="20"/>
    </row>
    <row r="14" spans="1:26" ht="15.75" thickBot="1" x14ac:dyDescent="0.3">
      <c r="A14">
        <v>12</v>
      </c>
      <c r="B14">
        <v>83</v>
      </c>
      <c r="R14" s="25" t="s">
        <v>244</v>
      </c>
      <c r="S14" s="25">
        <v>23</v>
      </c>
      <c r="T14" s="25">
        <v>1201.9583333333333</v>
      </c>
      <c r="U14" s="25"/>
      <c r="V14" s="25"/>
      <c r="W14" s="25"/>
    </row>
    <row r="15" spans="1:26" ht="15.75" thickBot="1" x14ac:dyDescent="0.3">
      <c r="A15">
        <v>3</v>
      </c>
      <c r="B15">
        <v>62</v>
      </c>
    </row>
    <row r="16" spans="1:26" x14ac:dyDescent="0.25">
      <c r="A16">
        <v>24</v>
      </c>
      <c r="B16">
        <v>82</v>
      </c>
      <c r="R16" s="26"/>
      <c r="S16" s="26" t="s">
        <v>319</v>
      </c>
      <c r="T16" s="26" t="s">
        <v>310</v>
      </c>
      <c r="U16" s="26" t="s">
        <v>299</v>
      </c>
      <c r="V16" s="26" t="s">
        <v>320</v>
      </c>
      <c r="W16" s="26" t="s">
        <v>321</v>
      </c>
      <c r="X16" s="26" t="s">
        <v>322</v>
      </c>
      <c r="Y16" s="26" t="s">
        <v>323</v>
      </c>
      <c r="Z16" s="26" t="s">
        <v>324</v>
      </c>
    </row>
    <row r="17" spans="1:26" x14ac:dyDescent="0.25">
      <c r="A17">
        <v>17</v>
      </c>
      <c r="B17">
        <v>29</v>
      </c>
      <c r="R17" s="20" t="s">
        <v>314</v>
      </c>
      <c r="S17" s="20">
        <v>10.390409688137767</v>
      </c>
      <c r="T17" s="20">
        <v>3.4576393814596393</v>
      </c>
      <c r="U17" s="20">
        <v>3.0050588108906444</v>
      </c>
      <c r="V17" s="20">
        <v>6.517739769342017E-3</v>
      </c>
      <c r="W17" s="20">
        <v>3.2197044964042867</v>
      </c>
      <c r="X17" s="20">
        <v>17.561114879871248</v>
      </c>
      <c r="Y17" s="20">
        <v>3.2197044964042867</v>
      </c>
      <c r="Z17" s="20">
        <v>17.561114879871248</v>
      </c>
    </row>
    <row r="18" spans="1:26" ht="15.75" thickBot="1" x14ac:dyDescent="0.3">
      <c r="A18">
        <v>11</v>
      </c>
      <c r="B18">
        <v>98</v>
      </c>
      <c r="R18" s="25" t="s">
        <v>325</v>
      </c>
      <c r="S18" s="25">
        <v>3.2535546222739457E-2</v>
      </c>
      <c r="T18" s="25">
        <v>5.5778958810155328E-2</v>
      </c>
      <c r="U18" s="25">
        <v>0.58329425498017562</v>
      </c>
      <c r="V18" s="25">
        <v>0.56562747325201945</v>
      </c>
      <c r="W18" s="25">
        <v>-8.3142934209369662E-2</v>
      </c>
      <c r="X18" s="25">
        <v>0.14821402665484859</v>
      </c>
      <c r="Y18" s="25">
        <v>-8.3142934209369662E-2</v>
      </c>
      <c r="Z18" s="25">
        <v>0.14821402665484859</v>
      </c>
    </row>
    <row r="19" spans="1:26" x14ac:dyDescent="0.25">
      <c r="A19">
        <v>24</v>
      </c>
      <c r="B19">
        <v>58</v>
      </c>
    </row>
    <row r="20" spans="1:26" x14ac:dyDescent="0.25">
      <c r="A20">
        <v>7</v>
      </c>
      <c r="B20">
        <v>72</v>
      </c>
    </row>
    <row r="21" spans="1:26" x14ac:dyDescent="0.25">
      <c r="A21">
        <v>19</v>
      </c>
      <c r="B21">
        <v>24</v>
      </c>
    </row>
    <row r="22" spans="1:26" x14ac:dyDescent="0.25">
      <c r="A22">
        <v>9</v>
      </c>
      <c r="B22">
        <v>37</v>
      </c>
      <c r="R22" t="s">
        <v>326</v>
      </c>
    </row>
    <row r="23" spans="1:26" ht="15.75" thickBot="1" x14ac:dyDescent="0.3">
      <c r="A23">
        <v>11</v>
      </c>
      <c r="B23">
        <v>93</v>
      </c>
    </row>
    <row r="24" spans="1:26" x14ac:dyDescent="0.25">
      <c r="A24">
        <v>8</v>
      </c>
      <c r="B24">
        <v>22</v>
      </c>
      <c r="R24" s="26" t="s">
        <v>327</v>
      </c>
      <c r="S24" s="26" t="s">
        <v>328</v>
      </c>
      <c r="T24" s="26" t="s">
        <v>329</v>
      </c>
    </row>
    <row r="25" spans="1:26" x14ac:dyDescent="0.25">
      <c r="A25">
        <v>14</v>
      </c>
      <c r="B25">
        <v>50</v>
      </c>
      <c r="R25" s="20">
        <v>1</v>
      </c>
      <c r="S25" s="20">
        <v>12.960717839734183</v>
      </c>
      <c r="T25" s="20">
        <v>-2.9607178397341833</v>
      </c>
    </row>
    <row r="26" spans="1:26" x14ac:dyDescent="0.25">
      <c r="R26" s="20">
        <v>2</v>
      </c>
      <c r="S26" s="20">
        <v>13.416215486852536</v>
      </c>
      <c r="T26" s="20">
        <v>-9.4162154868525363</v>
      </c>
    </row>
    <row r="27" spans="1:26" x14ac:dyDescent="0.25">
      <c r="A27">
        <v>12</v>
      </c>
      <c r="B27">
        <f>0.03253*A27+10</f>
        <v>10.390359999999999</v>
      </c>
      <c r="R27" s="20">
        <v>3</v>
      </c>
      <c r="S27" s="20">
        <v>10.84590733525612</v>
      </c>
      <c r="T27" s="20">
        <v>9.1540926647438798</v>
      </c>
    </row>
    <row r="28" spans="1:26" x14ac:dyDescent="0.25">
      <c r="R28" s="20">
        <v>4</v>
      </c>
      <c r="S28" s="20">
        <v>11.594224898379128</v>
      </c>
      <c r="T28" s="20">
        <v>2.4057751016208719</v>
      </c>
    </row>
    <row r="29" spans="1:26" x14ac:dyDescent="0.25">
      <c r="R29" s="20">
        <v>5</v>
      </c>
      <c r="S29" s="20">
        <v>12.277471369056656</v>
      </c>
      <c r="T29" s="20">
        <v>11.722528630943344</v>
      </c>
    </row>
    <row r="30" spans="1:26" x14ac:dyDescent="0.25">
      <c r="R30" s="20">
        <v>6</v>
      </c>
      <c r="S30" s="20">
        <v>12.082258091720218</v>
      </c>
      <c r="T30" s="20">
        <v>-10.082258091720218</v>
      </c>
    </row>
    <row r="31" spans="1:26" x14ac:dyDescent="0.25">
      <c r="R31" s="20">
        <v>7</v>
      </c>
      <c r="S31" s="20">
        <v>11.236333889928993</v>
      </c>
      <c r="T31" s="20">
        <v>-8.2363338899289928</v>
      </c>
    </row>
    <row r="32" spans="1:26" x14ac:dyDescent="0.25">
      <c r="R32" s="20">
        <v>8</v>
      </c>
      <c r="S32" s="20">
        <v>13.058324478402403</v>
      </c>
      <c r="T32" s="20">
        <v>4.9416755215975972</v>
      </c>
    </row>
    <row r="33" spans="18:20" x14ac:dyDescent="0.25">
      <c r="R33" s="20">
        <v>9</v>
      </c>
      <c r="S33" s="20">
        <v>13.383679940629797</v>
      </c>
      <c r="T33" s="20">
        <v>7.616320059370203</v>
      </c>
    </row>
    <row r="34" spans="18:20" x14ac:dyDescent="0.25">
      <c r="R34" s="20">
        <v>10</v>
      </c>
      <c r="S34" s="20">
        <v>10.813371789033381</v>
      </c>
      <c r="T34" s="20">
        <v>-7.8133717890333809</v>
      </c>
    </row>
    <row r="35" spans="18:20" x14ac:dyDescent="0.25">
      <c r="R35" s="20">
        <v>11</v>
      </c>
      <c r="S35" s="20">
        <v>11.659295990824607</v>
      </c>
      <c r="T35" s="20">
        <v>-5.6592959908246065</v>
      </c>
    </row>
    <row r="36" spans="18:20" x14ac:dyDescent="0.25">
      <c r="R36" s="20">
        <v>12</v>
      </c>
      <c r="S36" s="20">
        <v>11.887044814383783</v>
      </c>
      <c r="T36" s="20">
        <v>-2.887044814383783</v>
      </c>
    </row>
    <row r="37" spans="18:20" x14ac:dyDescent="0.25">
      <c r="R37" s="20">
        <v>13</v>
      </c>
      <c r="S37" s="20">
        <v>13.090860024625142</v>
      </c>
      <c r="T37" s="20">
        <v>-1.0908600246251421</v>
      </c>
    </row>
    <row r="38" spans="18:20" x14ac:dyDescent="0.25">
      <c r="R38" s="20">
        <v>14</v>
      </c>
      <c r="S38" s="20">
        <v>12.407613553947613</v>
      </c>
      <c r="T38" s="20">
        <v>-9.4076135539476127</v>
      </c>
    </row>
    <row r="39" spans="18:20" x14ac:dyDescent="0.25">
      <c r="R39" s="20">
        <v>15</v>
      </c>
      <c r="S39" s="20">
        <v>13.058324478402403</v>
      </c>
      <c r="T39" s="20">
        <v>10.941675521597597</v>
      </c>
    </row>
    <row r="40" spans="18:20" x14ac:dyDescent="0.25">
      <c r="R40" s="20">
        <v>16</v>
      </c>
      <c r="S40" s="20">
        <v>11.333940528597211</v>
      </c>
      <c r="T40" s="20">
        <v>5.6660594714027894</v>
      </c>
    </row>
    <row r="41" spans="18:20" x14ac:dyDescent="0.25">
      <c r="R41" s="20">
        <v>17</v>
      </c>
      <c r="S41" s="20">
        <v>13.578893217966234</v>
      </c>
      <c r="T41" s="20">
        <v>-2.5788932179662343</v>
      </c>
    </row>
    <row r="42" spans="18:20" x14ac:dyDescent="0.25">
      <c r="R42" s="20">
        <v>18</v>
      </c>
      <c r="S42" s="20">
        <v>12.277471369056656</v>
      </c>
      <c r="T42" s="20">
        <v>11.722528630943344</v>
      </c>
    </row>
    <row r="43" spans="18:20" x14ac:dyDescent="0.25">
      <c r="R43" s="20">
        <v>19</v>
      </c>
      <c r="S43" s="20">
        <v>12.732969016175009</v>
      </c>
      <c r="T43" s="20">
        <v>-5.7329690161750086</v>
      </c>
    </row>
    <row r="44" spans="18:20" x14ac:dyDescent="0.25">
      <c r="R44" s="20">
        <v>20</v>
      </c>
      <c r="S44" s="20">
        <v>11.171262797483514</v>
      </c>
      <c r="T44" s="20">
        <v>7.8287372025164856</v>
      </c>
    </row>
    <row r="45" spans="18:20" x14ac:dyDescent="0.25">
      <c r="R45" s="20">
        <v>21</v>
      </c>
      <c r="S45" s="20">
        <v>11.594224898379128</v>
      </c>
      <c r="T45" s="20">
        <v>-2.5942248983791281</v>
      </c>
    </row>
    <row r="46" spans="18:20" x14ac:dyDescent="0.25">
      <c r="R46" s="20">
        <v>22</v>
      </c>
      <c r="S46" s="20">
        <v>13.416215486852536</v>
      </c>
      <c r="T46" s="20">
        <v>-2.4162154868525363</v>
      </c>
    </row>
    <row r="47" spans="18:20" x14ac:dyDescent="0.25">
      <c r="R47" s="20">
        <v>23</v>
      </c>
      <c r="S47" s="20">
        <v>11.106191705038036</v>
      </c>
      <c r="T47" s="20">
        <v>-3.1061917050380359</v>
      </c>
    </row>
    <row r="48" spans="18:20" ht="15.75" thickBot="1" x14ac:dyDescent="0.3">
      <c r="R48" s="25">
        <v>24</v>
      </c>
      <c r="S48" s="25">
        <v>12.01718699927474</v>
      </c>
      <c r="T48" s="25">
        <v>1.98281300072526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tabSelected="1" topLeftCell="A4" workbookViewId="0">
      <selection activeCell="B27" sqref="B27"/>
    </sheetView>
  </sheetViews>
  <sheetFormatPr defaultRowHeight="15" x14ac:dyDescent="0.25"/>
  <cols>
    <col min="1" max="1" width="13.42578125" bestFit="1" customWidth="1"/>
    <col min="4" max="4" width="18" bestFit="1" customWidth="1"/>
    <col min="5" max="5" width="12.7109375" bestFit="1" customWidth="1"/>
    <col min="6" max="6" width="14.5703125" bestFit="1" customWidth="1"/>
    <col min="7" max="7" width="12.7109375" bestFit="1" customWidth="1"/>
    <col min="8" max="8" width="12" bestFit="1" customWidth="1"/>
    <col min="9" max="9" width="13.42578125" bestFit="1" customWidth="1"/>
    <col min="10" max="12" width="12.7109375" bestFit="1" customWidth="1"/>
  </cols>
  <sheetData>
    <row r="1" spans="1:12" x14ac:dyDescent="0.25">
      <c r="A1" s="19" t="s">
        <v>304</v>
      </c>
      <c r="B1" s="19" t="s">
        <v>291</v>
      </c>
      <c r="D1" t="s">
        <v>305</v>
      </c>
    </row>
    <row r="2" spans="1:12" ht="15.75" thickBot="1" x14ac:dyDescent="0.3">
      <c r="A2">
        <v>2</v>
      </c>
      <c r="B2">
        <v>12</v>
      </c>
    </row>
    <row r="3" spans="1:12" x14ac:dyDescent="0.25">
      <c r="A3">
        <v>4</v>
      </c>
      <c r="B3">
        <v>14</v>
      </c>
      <c r="D3" s="29" t="s">
        <v>306</v>
      </c>
      <c r="E3" s="29"/>
    </row>
    <row r="4" spans="1:12" x14ac:dyDescent="0.25">
      <c r="A4">
        <v>6</v>
      </c>
      <c r="B4">
        <v>16</v>
      </c>
      <c r="D4" s="20" t="s">
        <v>307</v>
      </c>
      <c r="E4" s="20">
        <v>0.91435437267444242</v>
      </c>
    </row>
    <row r="5" spans="1:12" x14ac:dyDescent="0.25">
      <c r="A5">
        <v>8</v>
      </c>
      <c r="B5">
        <v>18</v>
      </c>
      <c r="D5" s="20" t="s">
        <v>308</v>
      </c>
      <c r="E5" s="20">
        <v>0.83604391882887308</v>
      </c>
    </row>
    <row r="6" spans="1:12" x14ac:dyDescent="0.25">
      <c r="A6">
        <v>10</v>
      </c>
      <c r="B6">
        <v>20</v>
      </c>
      <c r="D6" s="20" t="s">
        <v>309</v>
      </c>
      <c r="E6" s="20">
        <v>0.82859136968473091</v>
      </c>
    </row>
    <row r="7" spans="1:12" x14ac:dyDescent="0.25">
      <c r="A7">
        <v>12</v>
      </c>
      <c r="B7">
        <v>49</v>
      </c>
      <c r="D7" s="20" t="s">
        <v>310</v>
      </c>
      <c r="E7" s="20">
        <v>5.8550598684431749</v>
      </c>
    </row>
    <row r="8" spans="1:12" ht="15.75" thickBot="1" x14ac:dyDescent="0.3">
      <c r="A8">
        <v>14</v>
      </c>
      <c r="B8">
        <v>24</v>
      </c>
      <c r="D8" s="25" t="s">
        <v>296</v>
      </c>
      <c r="E8" s="25">
        <v>24</v>
      </c>
    </row>
    <row r="9" spans="1:12" x14ac:dyDescent="0.25">
      <c r="A9">
        <v>16</v>
      </c>
      <c r="B9">
        <v>26</v>
      </c>
    </row>
    <row r="10" spans="1:12" ht="15.75" thickBot="1" x14ac:dyDescent="0.3">
      <c r="A10">
        <v>18</v>
      </c>
      <c r="B10">
        <v>28</v>
      </c>
      <c r="D10" t="s">
        <v>311</v>
      </c>
    </row>
    <row r="11" spans="1:12" x14ac:dyDescent="0.25">
      <c r="A11">
        <v>20</v>
      </c>
      <c r="B11">
        <v>30</v>
      </c>
      <c r="D11" s="26"/>
      <c r="E11" s="26" t="s">
        <v>298</v>
      </c>
      <c r="F11" s="26" t="s">
        <v>315</v>
      </c>
      <c r="G11" s="26" t="s">
        <v>316</v>
      </c>
      <c r="H11" s="26" t="s">
        <v>317</v>
      </c>
      <c r="I11" s="26" t="s">
        <v>318</v>
      </c>
    </row>
    <row r="12" spans="1:12" x14ac:dyDescent="0.25">
      <c r="A12">
        <v>22</v>
      </c>
      <c r="B12">
        <v>43</v>
      </c>
      <c r="D12" s="20" t="s">
        <v>312</v>
      </c>
      <c r="E12" s="20">
        <v>1</v>
      </c>
      <c r="F12" s="20">
        <v>3845.802026612816</v>
      </c>
      <c r="G12" s="20">
        <v>3845.802026612816</v>
      </c>
      <c r="H12" s="20">
        <v>112.18227517305564</v>
      </c>
      <c r="I12" s="20">
        <v>4.199508603470828E-10</v>
      </c>
    </row>
    <row r="13" spans="1:12" x14ac:dyDescent="0.25">
      <c r="A13">
        <v>24</v>
      </c>
      <c r="B13">
        <v>34</v>
      </c>
      <c r="D13" s="20" t="s">
        <v>313</v>
      </c>
      <c r="E13" s="20">
        <v>22</v>
      </c>
      <c r="F13" s="20">
        <v>754.19797338718377</v>
      </c>
      <c r="G13" s="20">
        <v>34.28172606305381</v>
      </c>
      <c r="H13" s="20"/>
      <c r="I13" s="20"/>
    </row>
    <row r="14" spans="1:12" ht="15.75" thickBot="1" x14ac:dyDescent="0.3">
      <c r="A14">
        <v>26</v>
      </c>
      <c r="B14">
        <v>36</v>
      </c>
      <c r="D14" s="25" t="s">
        <v>244</v>
      </c>
      <c r="E14" s="25">
        <v>23</v>
      </c>
      <c r="F14" s="25">
        <v>4600</v>
      </c>
      <c r="G14" s="25"/>
      <c r="H14" s="25"/>
      <c r="I14" s="25"/>
    </row>
    <row r="15" spans="1:12" ht="15.75" thickBot="1" x14ac:dyDescent="0.3">
      <c r="A15">
        <v>28</v>
      </c>
      <c r="B15">
        <v>38</v>
      </c>
    </row>
    <row r="16" spans="1:12" x14ac:dyDescent="0.25">
      <c r="A16">
        <v>30</v>
      </c>
      <c r="B16">
        <v>40</v>
      </c>
      <c r="D16" s="26"/>
      <c r="E16" s="26" t="s">
        <v>319</v>
      </c>
      <c r="F16" s="26" t="s">
        <v>310</v>
      </c>
      <c r="G16" s="26" t="s">
        <v>299</v>
      </c>
      <c r="H16" s="26" t="s">
        <v>320</v>
      </c>
      <c r="I16" s="26" t="s">
        <v>321</v>
      </c>
      <c r="J16" s="26" t="s">
        <v>322</v>
      </c>
      <c r="K16" s="26" t="s">
        <v>323</v>
      </c>
      <c r="L16" s="26" t="s">
        <v>324</v>
      </c>
    </row>
    <row r="17" spans="1:12" x14ac:dyDescent="0.25">
      <c r="A17">
        <v>32</v>
      </c>
      <c r="B17">
        <v>42</v>
      </c>
      <c r="D17" s="20" t="s">
        <v>314</v>
      </c>
      <c r="E17" s="20">
        <v>-8.3710288125202794</v>
      </c>
      <c r="F17" s="20">
        <v>3.3697677954438396</v>
      </c>
      <c r="G17" s="20">
        <v>-2.4841559777022297</v>
      </c>
      <c r="H17" s="20">
        <v>2.1083346149652352E-2</v>
      </c>
      <c r="I17" s="20">
        <v>-15.35949948858158</v>
      </c>
      <c r="J17" s="20">
        <v>-1.3825581364589778</v>
      </c>
      <c r="K17" s="20">
        <v>-15.35949948858158</v>
      </c>
      <c r="L17" s="20">
        <v>-1.3825581364589778</v>
      </c>
    </row>
    <row r="18" spans="1:12" ht="15.75" thickBot="1" x14ac:dyDescent="0.3">
      <c r="A18">
        <v>34</v>
      </c>
      <c r="B18">
        <v>44</v>
      </c>
      <c r="D18" s="25" t="s">
        <v>325</v>
      </c>
      <c r="E18" s="25">
        <v>0.91219213154952927</v>
      </c>
      <c r="F18" s="25">
        <v>8.6124001511211468E-2</v>
      </c>
      <c r="G18" s="25">
        <v>10.591613435782843</v>
      </c>
      <c r="H18" s="25">
        <v>4.199508603470828E-10</v>
      </c>
      <c r="I18" s="25">
        <v>0.73358188431530214</v>
      </c>
      <c r="J18" s="25">
        <v>1.0908023787837564</v>
      </c>
      <c r="K18" s="25">
        <v>0.73358188431530214</v>
      </c>
      <c r="L18" s="25">
        <v>1.0908023787837564</v>
      </c>
    </row>
    <row r="19" spans="1:12" x14ac:dyDescent="0.25">
      <c r="A19">
        <v>36</v>
      </c>
      <c r="B19">
        <v>46</v>
      </c>
    </row>
    <row r="20" spans="1:12" x14ac:dyDescent="0.25">
      <c r="A20">
        <v>38</v>
      </c>
      <c r="B20">
        <v>48</v>
      </c>
    </row>
    <row r="21" spans="1:12" x14ac:dyDescent="0.25">
      <c r="A21">
        <v>40</v>
      </c>
      <c r="B21">
        <v>50</v>
      </c>
    </row>
    <row r="22" spans="1:12" x14ac:dyDescent="0.25">
      <c r="A22">
        <v>42</v>
      </c>
      <c r="B22">
        <v>52</v>
      </c>
      <c r="D22" t="s">
        <v>326</v>
      </c>
    </row>
    <row r="23" spans="1:12" ht="15.75" thickBot="1" x14ac:dyDescent="0.3">
      <c r="A23">
        <v>44</v>
      </c>
      <c r="B23">
        <v>54</v>
      </c>
    </row>
    <row r="24" spans="1:12" x14ac:dyDescent="0.25">
      <c r="A24">
        <v>46</v>
      </c>
      <c r="B24">
        <v>56</v>
      </c>
      <c r="D24" s="26" t="s">
        <v>327</v>
      </c>
      <c r="E24" s="26" t="s">
        <v>328</v>
      </c>
      <c r="F24" s="26" t="s">
        <v>329</v>
      </c>
    </row>
    <row r="25" spans="1:12" x14ac:dyDescent="0.25">
      <c r="A25">
        <v>48</v>
      </c>
      <c r="B25">
        <v>58</v>
      </c>
      <c r="D25" s="20">
        <v>1</v>
      </c>
      <c r="E25" s="20">
        <v>2.5752767660740723</v>
      </c>
      <c r="F25" s="20">
        <v>-0.5752767660740723</v>
      </c>
    </row>
    <row r="26" spans="1:12" x14ac:dyDescent="0.25">
      <c r="D26" s="20">
        <v>2</v>
      </c>
      <c r="E26" s="20">
        <v>4.3996610291731297</v>
      </c>
      <c r="F26" s="20">
        <v>-0.39966102917312973</v>
      </c>
    </row>
    <row r="27" spans="1:12" x14ac:dyDescent="0.25">
      <c r="A27">
        <v>10</v>
      </c>
      <c r="B27" t="s">
        <v>330</v>
      </c>
      <c r="D27" s="20">
        <v>3</v>
      </c>
      <c r="E27" s="20">
        <v>6.2240452922721889</v>
      </c>
      <c r="F27" s="20">
        <v>-0.22404529227218895</v>
      </c>
    </row>
    <row r="28" spans="1:12" x14ac:dyDescent="0.25">
      <c r="D28" s="20">
        <v>4</v>
      </c>
      <c r="E28" s="20">
        <v>8.0484295553712464</v>
      </c>
      <c r="F28" s="20">
        <v>-4.842955537124638E-2</v>
      </c>
    </row>
    <row r="29" spans="1:12" x14ac:dyDescent="0.25">
      <c r="D29" s="20">
        <v>5</v>
      </c>
      <c r="E29" s="20">
        <v>9.8728138184703056</v>
      </c>
      <c r="F29" s="20">
        <v>0.12718618152969441</v>
      </c>
    </row>
    <row r="30" spans="1:12" x14ac:dyDescent="0.25">
      <c r="D30" s="20">
        <v>6</v>
      </c>
      <c r="E30" s="20">
        <v>36.326385633406652</v>
      </c>
      <c r="F30" s="20">
        <v>-24.326385633406652</v>
      </c>
    </row>
    <row r="31" spans="1:12" x14ac:dyDescent="0.25">
      <c r="D31" s="20">
        <v>7</v>
      </c>
      <c r="E31" s="20">
        <v>13.521582344668424</v>
      </c>
      <c r="F31" s="20">
        <v>0.47841765533157599</v>
      </c>
    </row>
    <row r="32" spans="1:12" x14ac:dyDescent="0.25">
      <c r="D32" s="20">
        <v>8</v>
      </c>
      <c r="E32" s="20">
        <v>15.345966607767483</v>
      </c>
      <c r="F32" s="20">
        <v>0.65403339223251677</v>
      </c>
    </row>
    <row r="33" spans="4:6" x14ac:dyDescent="0.25">
      <c r="D33" s="20">
        <v>9</v>
      </c>
      <c r="E33" s="20">
        <v>17.170350870866539</v>
      </c>
      <c r="F33" s="20">
        <v>0.82964912913346112</v>
      </c>
    </row>
    <row r="34" spans="4:6" x14ac:dyDescent="0.25">
      <c r="D34" s="20">
        <v>10</v>
      </c>
      <c r="E34" s="20">
        <v>18.994735133965598</v>
      </c>
      <c r="F34" s="20">
        <v>1.0052648660344019</v>
      </c>
    </row>
    <row r="35" spans="4:6" x14ac:dyDescent="0.25">
      <c r="D35" s="20">
        <v>11</v>
      </c>
      <c r="E35" s="20">
        <v>30.853232844109478</v>
      </c>
      <c r="F35" s="20">
        <v>-8.8532328441094776</v>
      </c>
    </row>
    <row r="36" spans="4:6" x14ac:dyDescent="0.25">
      <c r="D36" s="20">
        <v>12</v>
      </c>
      <c r="E36" s="20">
        <v>22.643503660163717</v>
      </c>
      <c r="F36" s="20">
        <v>1.3564963398362835</v>
      </c>
    </row>
    <row r="37" spans="4:6" x14ac:dyDescent="0.25">
      <c r="D37" s="20">
        <v>13</v>
      </c>
      <c r="E37" s="20">
        <v>24.467887923262772</v>
      </c>
      <c r="F37" s="20">
        <v>1.5321120767372278</v>
      </c>
    </row>
    <row r="38" spans="4:6" x14ac:dyDescent="0.25">
      <c r="D38" s="20">
        <v>14</v>
      </c>
      <c r="E38" s="20">
        <v>26.292272186361835</v>
      </c>
      <c r="F38" s="20">
        <v>1.7077278136381651</v>
      </c>
    </row>
    <row r="39" spans="4:6" x14ac:dyDescent="0.25">
      <c r="D39" s="20">
        <v>15</v>
      </c>
      <c r="E39" s="20">
        <v>28.116656449460891</v>
      </c>
      <c r="F39" s="20">
        <v>1.8833435505391094</v>
      </c>
    </row>
    <row r="40" spans="4:6" x14ac:dyDescent="0.25">
      <c r="D40" s="20">
        <v>16</v>
      </c>
      <c r="E40" s="20">
        <v>29.941040712559953</v>
      </c>
      <c r="F40" s="20">
        <v>2.0589592874400466</v>
      </c>
    </row>
    <row r="41" spans="4:6" x14ac:dyDescent="0.25">
      <c r="D41" s="20">
        <v>17</v>
      </c>
      <c r="E41" s="20">
        <v>31.765424975659009</v>
      </c>
      <c r="F41" s="20">
        <v>2.234575024340991</v>
      </c>
    </row>
    <row r="42" spans="4:6" x14ac:dyDescent="0.25">
      <c r="D42" s="20">
        <v>18</v>
      </c>
      <c r="E42" s="20">
        <v>33.589809238758065</v>
      </c>
      <c r="F42" s="20">
        <v>2.4101907612419353</v>
      </c>
    </row>
    <row r="43" spans="4:6" x14ac:dyDescent="0.25">
      <c r="D43" s="20">
        <v>19</v>
      </c>
      <c r="E43" s="20">
        <v>35.414193501857127</v>
      </c>
      <c r="F43" s="20">
        <v>2.5858064981428726</v>
      </c>
    </row>
    <row r="44" spans="4:6" x14ac:dyDescent="0.25">
      <c r="D44" s="20">
        <v>20</v>
      </c>
      <c r="E44" s="20">
        <v>37.238577764956183</v>
      </c>
      <c r="F44" s="20">
        <v>2.7614222350438169</v>
      </c>
    </row>
    <row r="45" spans="4:6" x14ac:dyDescent="0.25">
      <c r="D45" s="20">
        <v>21</v>
      </c>
      <c r="E45" s="20">
        <v>39.062962028055246</v>
      </c>
      <c r="F45" s="20">
        <v>2.9370379719447541</v>
      </c>
    </row>
    <row r="46" spans="4:6" x14ac:dyDescent="0.25">
      <c r="D46" s="20">
        <v>22</v>
      </c>
      <c r="E46" s="20">
        <v>40.887346291154302</v>
      </c>
      <c r="F46" s="20">
        <v>3.1126537088456985</v>
      </c>
    </row>
    <row r="47" spans="4:6" x14ac:dyDescent="0.25">
      <c r="D47" s="20">
        <v>23</v>
      </c>
      <c r="E47" s="20">
        <v>42.711730554253357</v>
      </c>
      <c r="F47" s="20">
        <v>3.2882694457466428</v>
      </c>
    </row>
    <row r="48" spans="4:6" ht="15.75" thickBot="1" x14ac:dyDescent="0.3">
      <c r="D48" s="25">
        <v>24</v>
      </c>
      <c r="E48" s="25">
        <v>44.53611481735242</v>
      </c>
      <c r="F48" s="25">
        <v>3.4638851826475801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BasicStatistics</vt:lpstr>
      <vt:lpstr>Forecast</vt:lpstr>
      <vt:lpstr>Anova</vt:lpstr>
      <vt:lpstr>T-test</vt:lpstr>
      <vt:lpstr>Regression</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dc:creator>
  <cp:lastModifiedBy>Ravi</cp:lastModifiedBy>
  <dcterms:created xsi:type="dcterms:W3CDTF">2016-11-07T15:50:05Z</dcterms:created>
  <dcterms:modified xsi:type="dcterms:W3CDTF">2016-12-14T07:09:43Z</dcterms:modified>
</cp:coreProperties>
</file>