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1_{70679095-9D20-4CF5-9A5B-9100FD188478}" xr6:coauthVersionLast="47" xr6:coauthVersionMax="47" xr10:uidLastSave="{00000000-0000-0000-0000-000000000000}"/>
  <bookViews>
    <workbookView xWindow="-28920" yWindow="-120" windowWidth="29040" windowHeight="15840" xr2:uid="{00000000-000D-0000-FFFF-FFFF00000000}"/>
  </bookViews>
  <sheets>
    <sheet name="Schedule" sheetId="11" r:id="rId1"/>
  </sheets>
  <definedNames>
    <definedName name="Display_Week">Schedule!$E$4</definedName>
    <definedName name="_xlnm.Print_Titles" localSheetId="0">Schedule!$4:$6</definedName>
    <definedName name="Project_Start">Schedule!$E$3</definedName>
    <definedName name="task_end" localSheetId="0">Schedule!$F1</definedName>
    <definedName name="task_progress" localSheetId="0">Schedule!$D1</definedName>
    <definedName name="task_start" localSheetId="0">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E5" i="11" l="1"/>
  <c r="EF5" i="11" s="1"/>
  <c r="DX5" i="11"/>
  <c r="DX6" i="11" s="1"/>
  <c r="DQ5" i="11"/>
  <c r="DR5" i="11" s="1"/>
  <c r="DJ5" i="11"/>
  <c r="DK5" i="11" s="1"/>
  <c r="DC5" i="11"/>
  <c r="DC6" i="11" s="1"/>
  <c r="E21" i="11"/>
  <c r="F21" i="11"/>
  <c r="E22" i="11" s="1"/>
  <c r="F22" i="11" s="1"/>
  <c r="F16" i="11"/>
  <c r="E17" i="11"/>
  <c r="F17" i="11" s="1"/>
  <c r="E16" i="11"/>
  <c r="E3" i="11"/>
  <c r="EF6" i="11" l="1"/>
  <c r="EG5" i="11"/>
  <c r="EE6" i="11"/>
  <c r="EE4" i="11"/>
  <c r="DY5" i="11"/>
  <c r="DX4" i="11"/>
  <c r="DR6" i="11"/>
  <c r="DS5" i="11"/>
  <c r="DQ4" i="11"/>
  <c r="DQ6" i="11"/>
  <c r="DK6" i="11"/>
  <c r="DL5" i="11"/>
  <c r="DJ6" i="11"/>
  <c r="DJ4" i="11"/>
  <c r="DD5" i="11"/>
  <c r="DC4" i="11"/>
  <c r="H7" i="11"/>
  <c r="EG6" i="11" l="1"/>
  <c r="EH5" i="11"/>
  <c r="DZ5" i="11"/>
  <c r="DY6" i="11"/>
  <c r="DS6" i="11"/>
  <c r="DT5" i="11"/>
  <c r="DL6" i="11"/>
  <c r="DM5" i="11"/>
  <c r="DD6" i="11"/>
  <c r="DE5" i="11"/>
  <c r="E9" i="11"/>
  <c r="EI5" i="11" l="1"/>
  <c r="EH6" i="11"/>
  <c r="EA5" i="11"/>
  <c r="DZ6" i="11"/>
  <c r="DU5" i="11"/>
  <c r="DT6" i="11"/>
  <c r="DM6" i="11"/>
  <c r="DN5" i="11"/>
  <c r="DF5" i="11"/>
  <c r="DE6" i="11"/>
  <c r="F9" i="11"/>
  <c r="E10" i="11" s="1"/>
  <c r="F10" i="11" s="1"/>
  <c r="I5" i="11"/>
  <c r="I4" i="11" s="1"/>
  <c r="H37" i="11"/>
  <c r="H36" i="11"/>
  <c r="H29" i="11"/>
  <c r="H20" i="11"/>
  <c r="H14" i="11"/>
  <c r="H8" i="11"/>
  <c r="EJ5" i="11" l="1"/>
  <c r="EI6" i="11"/>
  <c r="EA6" i="11"/>
  <c r="EB5" i="11"/>
  <c r="DV5" i="11"/>
  <c r="DU6" i="11"/>
  <c r="DO5" i="11"/>
  <c r="DN6" i="11"/>
  <c r="DG5" i="11"/>
  <c r="DF6" i="11"/>
  <c r="E11" i="11"/>
  <c r="I6" i="11"/>
  <c r="EK5" i="11" l="1"/>
  <c r="EK6" i="11" s="1"/>
  <c r="EJ6" i="11"/>
  <c r="EB6" i="11"/>
  <c r="EC5" i="11"/>
  <c r="DV6" i="11"/>
  <c r="DW5" i="11"/>
  <c r="DW6" i="11" s="1"/>
  <c r="DP5" i="11"/>
  <c r="DP6" i="11" s="1"/>
  <c r="DO6" i="11"/>
  <c r="DG6" i="11"/>
  <c r="DH5" i="11"/>
  <c r="E13" i="11"/>
  <c r="F11" i="11"/>
  <c r="E12" i="11" s="1"/>
  <c r="F12" i="11" s="1"/>
  <c r="E23" i="11"/>
  <c r="F23" i="11" s="1"/>
  <c r="J5" i="11"/>
  <c r="K5" i="11" s="1"/>
  <c r="L5" i="11" s="1"/>
  <c r="M5" i="11" s="1"/>
  <c r="N5" i="11" s="1"/>
  <c r="O5" i="11" s="1"/>
  <c r="P5" i="11" s="1"/>
  <c r="ED5" i="11" l="1"/>
  <c r="ED6" i="11" s="1"/>
  <c r="EC6" i="11"/>
  <c r="DH6" i="11"/>
  <c r="DI5" i="11"/>
  <c r="DI6" i="11" s="1"/>
  <c r="E30" i="11"/>
  <c r="F30" i="11" s="1"/>
  <c r="E31" i="11"/>
  <c r="F31" i="11" s="1"/>
  <c r="F13" i="11"/>
  <c r="E15" i="11"/>
  <c r="P4" i="11"/>
  <c r="Q5" i="11"/>
  <c r="R5" i="11" s="1"/>
  <c r="S5" i="11" s="1"/>
  <c r="T5" i="11" s="1"/>
  <c r="U5" i="11" s="1"/>
  <c r="V5" i="11" s="1"/>
  <c r="W5" i="11" s="1"/>
  <c r="J6" i="11"/>
  <c r="E32" i="11" l="1"/>
  <c r="F32" i="11" s="1"/>
  <c r="E24" i="11"/>
  <c r="F24" i="11" s="1"/>
  <c r="W4" i="11"/>
  <c r="X5" i="11"/>
  <c r="Y5" i="11" s="1"/>
  <c r="Z5" i="11" s="1"/>
  <c r="AA5" i="11" s="1"/>
  <c r="AB5" i="11" s="1"/>
  <c r="AC5" i="11" s="1"/>
  <c r="AD5" i="11" s="1"/>
  <c r="K6" i="11"/>
  <c r="E25" i="11" l="1"/>
  <c r="AE5" i="11"/>
  <c r="AF5" i="11" s="1"/>
  <c r="AG5" i="11" s="1"/>
  <c r="AH5" i="11" s="1"/>
  <c r="AI5" i="11" s="1"/>
  <c r="AJ5" i="11" s="1"/>
  <c r="AD4" i="11"/>
  <c r="L6" i="11"/>
  <c r="F25" i="11" l="1"/>
  <c r="E34" i="11" s="1"/>
  <c r="F34" i="11" s="1"/>
  <c r="E33" i="11"/>
  <c r="F33" i="11" s="1"/>
  <c r="AK5" i="11"/>
  <c r="AL5" i="11" s="1"/>
  <c r="AM5" i="11" s="1"/>
  <c r="AN5" i="11" s="1"/>
  <c r="AO5" i="11" s="1"/>
  <c r="AP5" i="11" s="1"/>
  <c r="AQ5" i="11" s="1"/>
  <c r="M6" i="11"/>
  <c r="E26" i="11" l="1"/>
  <c r="F26" i="11" s="1"/>
  <c r="E27" i="11" s="1"/>
  <c r="F27" i="11" s="1"/>
  <c r="E28" i="11" s="1"/>
  <c r="F28" i="11" s="1"/>
  <c r="E35" i="11"/>
  <c r="F35" i="11" s="1"/>
  <c r="E18" i="11" s="1"/>
  <c r="F18" i="11" s="1"/>
  <c r="AR5" i="11"/>
  <c r="AS5" i="11" s="1"/>
  <c r="AK4" i="11"/>
  <c r="N6" i="11"/>
  <c r="E19" i="11" l="1"/>
  <c r="F19" i="11" s="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R6" i="11" l="1"/>
  <c r="BS5" i="11"/>
  <c r="AL6" i="11"/>
  <c r="BS6" i="11" l="1"/>
  <c r="BT5" i="11"/>
  <c r="AM6" i="11"/>
  <c r="BU5" i="11" l="1"/>
  <c r="BT4" i="11"/>
  <c r="BT6" i="11"/>
  <c r="AN6" i="11"/>
  <c r="BV5" i="11" l="1"/>
  <c r="BU6" i="11"/>
  <c r="AO6" i="11"/>
  <c r="BV6" i="11" l="1"/>
  <c r="BW5"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K5" i="11" l="1"/>
  <c r="CJ6" i="11"/>
  <c r="CK6" i="11" l="1"/>
  <c r="CL5" i="11"/>
  <c r="CL6" i="11" l="1"/>
  <c r="CM5" i="11"/>
  <c r="CN5" i="11" l="1"/>
  <c r="CM6" i="11"/>
  <c r="CN6" i="11" l="1"/>
  <c r="CO5" i="11"/>
  <c r="CP5" i="11" l="1"/>
  <c r="CO6" i="11"/>
  <c r="CO4" i="11"/>
  <c r="CP6" i="11" l="1"/>
  <c r="CQ5" i="11"/>
  <c r="CQ6" i="11" l="1"/>
  <c r="CR5" i="11"/>
  <c r="CS5" i="11" l="1"/>
  <c r="CR6" i="11"/>
  <c r="CS6" i="11" l="1"/>
  <c r="CT5" i="11"/>
  <c r="CT6" i="11" l="1"/>
  <c r="CU5" i="11"/>
  <c r="CU6" i="11" l="1"/>
  <c r="CV5" i="11"/>
  <c r="CW5" i="11" l="1"/>
  <c r="CV4" i="11"/>
  <c r="CV6" i="11"/>
  <c r="CW6" i="11" l="1"/>
  <c r="CX5" i="11"/>
  <c r="CX6" i="11" l="1"/>
  <c r="CY5" i="11"/>
  <c r="CY6" i="11" l="1"/>
  <c r="CZ5" i="11"/>
  <c r="DA5" i="11" l="1"/>
  <c r="CZ6" i="11"/>
  <c r="DB5" i="11" l="1"/>
  <c r="DB6" i="11" s="1"/>
  <c r="DA6" i="11"/>
  <c r="F15" i="11"/>
</calcChain>
</file>

<file path=xl/sharedStrings.xml><?xml version="1.0" encoding="utf-8"?>
<sst xmlns="http://schemas.openxmlformats.org/spreadsheetml/2006/main" count="80" uniqueCount="58">
  <si>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</si>
  <si>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</si>
  <si>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</si>
  <si>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</si>
  <si>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</si>
  <si>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</si>
  <si>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</si>
  <si>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</si>
  <si>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</si>
  <si>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</si>
  <si>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</si>
  <si>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</si>
  <si>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</si>
  <si>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</si>
  <si>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</si>
  <si>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</si>
  <si>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</si>
  <si>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</si>
  <si>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</si>
  <si>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</si>
  <si>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</si>
  <si>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</si>
  <si>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</si>
  <si>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Agile Coursera</t>
  </si>
  <si>
    <t>Ideation</t>
  </si>
  <si>
    <t>Coding</t>
  </si>
  <si>
    <t>QA</t>
  </si>
  <si>
    <t>Proposals</t>
  </si>
  <si>
    <t>Brainstorm</t>
  </si>
  <si>
    <t>Define Scope</t>
  </si>
  <si>
    <t>Develop Surveys</t>
  </si>
  <si>
    <t>Create Gantt Chart</t>
  </si>
  <si>
    <t>Define Sections of Midterm Proposal</t>
  </si>
  <si>
    <t>Rough Draft of Proposal</t>
  </si>
  <si>
    <t>Finalize Proposal</t>
  </si>
  <si>
    <t>Rough Draft of Final Proposal</t>
  </si>
  <si>
    <t>Submission of Final Exam</t>
  </si>
  <si>
    <t>User Dashboard</t>
  </si>
  <si>
    <t>Profile Page</t>
  </si>
  <si>
    <t>Job Listing Page</t>
  </si>
  <si>
    <t>Company Dashboard</t>
  </si>
  <si>
    <t>Company Profile Page</t>
  </si>
  <si>
    <t>Your Job Postings</t>
  </si>
  <si>
    <t>Single JD</t>
  </si>
  <si>
    <t>Feedback of second iteration</t>
  </si>
  <si>
    <t>Feedback of first iteration</t>
  </si>
  <si>
    <t>Feedback of third iteration</t>
  </si>
  <si>
    <t>Unit Testing of first iteration</t>
  </si>
  <si>
    <t>Unit Testing of second iteration</t>
  </si>
  <si>
    <t>Unit Testing of third iteration</t>
  </si>
  <si>
    <t>Everyone</t>
  </si>
  <si>
    <t>Qualitative: Alex, Koki</t>
  </si>
  <si>
    <t>Technical: Hussain, David Manukian, Erik</t>
  </si>
  <si>
    <t>Qual.</t>
  </si>
  <si>
    <t>Tech.</t>
  </si>
  <si>
    <t>Content Creation</t>
  </si>
  <si>
    <t>Team Epicness</t>
  </si>
  <si>
    <t>Develop Wireframes, Establish Technical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</si>
</sst>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6" applyFont="1"/>
    <xf numFmtId="0" fontId="9" fillId="0" borderId="0" xfId="7" applyFont="1">
      <alignment vertical="top"/>
    </xf>
    <xf numFmtId="0" fontId="9" fillId="0" borderId="0" xfId="0"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9">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88"/>
      <tableStyleElement type="headerRow" dxfId="187"/>
      <tableStyleElement type="totalRow" dxfId="186"/>
      <tableStyleElement type="firstColumn" dxfId="185"/>
      <tableStyleElement type="lastColumn" dxfId="184"/>
      <tableStyleElement type="firstRowStripe" dxfId="183"/>
      <tableStyleElement type="secondRowStripe" dxfId="182"/>
      <tableStyleElement type="firstColumnStripe" dxfId="181"/>
      <tableStyleElement type="secondColumnStripe" dxfId="1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40"/>
  <sheetViews>
    <sheetView showGridLines="0" tabSelected="1" showRuler="0" zoomScaleNormal="100" zoomScalePageLayoutView="70" workbookViewId="0">
      <pane ySplit="6" topLeftCell="A7" activePane="bottomLeft" state="frozen"/>
      <selection pane="bottomLeft" activeCell="C13" sqref="C13"/>
    </sheetView>
  </sheetViews>
  <sheetFormatPr defaultRowHeight="30" customHeight="1" x14ac:dyDescent="0.35"/>
  <cols>
    <col min="1" max="1" width="2.7265625" style="48" customWidth="1"/>
    <col min="2" max="2" width="53.54296875" bestFit="1" customWidth="1"/>
    <col min="3" max="3" width="30.7265625" customWidth="1"/>
    <col min="4" max="4" width="10.7265625" customWidth="1"/>
    <col min="5" max="5" width="10.453125" style="5" customWidth="1"/>
    <col min="6" max="6" width="10.453125" customWidth="1"/>
    <col min="7" max="7" width="2.7265625" customWidth="1"/>
    <col min="8" max="8" width="8" customWidth="1"/>
    <col min="9" max="64" width="2.54296875" customWidth="1"/>
    <col min="65" max="65" width="2.1796875" bestFit="1" customWidth="1"/>
    <col min="66" max="66" width="1.7265625" bestFit="1" customWidth="1"/>
    <col min="67" max="67" width="2.26953125" bestFit="1" customWidth="1"/>
    <col min="68" max="71" width="1.7265625" bestFit="1" customWidth="1"/>
    <col min="72" max="93" width="2.54296875" bestFit="1" customWidth="1"/>
    <col min="94" max="94" width="1.7265625" bestFit="1" customWidth="1"/>
    <col min="95" max="95" width="2.26953125" bestFit="1" customWidth="1"/>
    <col min="96" max="99" width="1.7265625" bestFit="1" customWidth="1"/>
    <col min="100" max="100" width="2.1796875" bestFit="1" customWidth="1"/>
    <col min="101" max="101" width="1.7265625" bestFit="1" customWidth="1"/>
    <col min="102" max="102" width="2.26953125" bestFit="1" customWidth="1"/>
    <col min="103" max="121" width="2.54296875" bestFit="1" customWidth="1"/>
    <col min="122" max="122" width="1.7265625" bestFit="1" customWidth="1"/>
    <col min="123" max="123" width="2.26953125" bestFit="1" customWidth="1"/>
    <col min="124" max="127" width="1.7265625" bestFit="1" customWidth="1"/>
    <col min="128" max="128" width="2.1796875" bestFit="1" customWidth="1"/>
    <col min="129" max="129" width="1.7265625" bestFit="1" customWidth="1"/>
    <col min="130" max="130" width="2.26953125" bestFit="1" customWidth="1"/>
    <col min="131" max="141" width="2.54296875" bestFit="1" customWidth="1"/>
  </cols>
  <sheetData>
    <row r="1" spans="1:141" ht="30" customHeight="1" x14ac:dyDescent="0.65">
      <c r="A1" s="49" t="s">
        <v>14</v>
      </c>
      <c r="B1" s="53" t="s">
        <v>23</v>
      </c>
      <c r="C1" s="1"/>
      <c r="D1" s="2"/>
      <c r="E1" s="4"/>
      <c r="F1" s="47"/>
      <c r="H1" s="2"/>
      <c r="I1" s="14"/>
    </row>
    <row r="2" spans="1:141" ht="30" customHeight="1" x14ac:dyDescent="0.35">
      <c r="A2" s="48" t="s">
        <v>9</v>
      </c>
      <c r="B2" s="80" t="s">
        <v>56</v>
      </c>
      <c r="I2" s="51"/>
    </row>
    <row r="3" spans="1:141" ht="30" customHeight="1" x14ac:dyDescent="0.35">
      <c r="A3" s="48" t="s">
        <v>15</v>
      </c>
      <c r="B3" s="81" t="s">
        <v>52</v>
      </c>
      <c r="C3" s="73" t="s">
        <v>1</v>
      </c>
      <c r="D3" s="74"/>
      <c r="E3" s="79">
        <f>DATE(2021,11,8)</f>
        <v>44508</v>
      </c>
      <c r="F3" s="79"/>
    </row>
    <row r="4" spans="1:141" ht="30" customHeight="1" x14ac:dyDescent="0.35">
      <c r="A4" s="49" t="s">
        <v>16</v>
      </c>
      <c r="B4" s="82" t="s">
        <v>51</v>
      </c>
      <c r="C4" s="73" t="s">
        <v>7</v>
      </c>
      <c r="D4" s="74"/>
      <c r="E4" s="7">
        <v>1</v>
      </c>
      <c r="I4" s="76">
        <f>I5</f>
        <v>44508</v>
      </c>
      <c r="J4" s="77"/>
      <c r="K4" s="77"/>
      <c r="L4" s="77"/>
      <c r="M4" s="77"/>
      <c r="N4" s="77"/>
      <c r="O4" s="78"/>
      <c r="P4" s="76">
        <f>P5</f>
        <v>44515</v>
      </c>
      <c r="Q4" s="77"/>
      <c r="R4" s="77"/>
      <c r="S4" s="77"/>
      <c r="T4" s="77"/>
      <c r="U4" s="77"/>
      <c r="V4" s="78"/>
      <c r="W4" s="76">
        <f>W5</f>
        <v>44522</v>
      </c>
      <c r="X4" s="77"/>
      <c r="Y4" s="77"/>
      <c r="Z4" s="77"/>
      <c r="AA4" s="77"/>
      <c r="AB4" s="77"/>
      <c r="AC4" s="78"/>
      <c r="AD4" s="76">
        <f>AD5</f>
        <v>44529</v>
      </c>
      <c r="AE4" s="77"/>
      <c r="AF4" s="77"/>
      <c r="AG4" s="77"/>
      <c r="AH4" s="77"/>
      <c r="AI4" s="77"/>
      <c r="AJ4" s="78"/>
      <c r="AK4" s="76">
        <f>AK5</f>
        <v>44536</v>
      </c>
      <c r="AL4" s="77"/>
      <c r="AM4" s="77"/>
      <c r="AN4" s="77"/>
      <c r="AO4" s="77"/>
      <c r="AP4" s="77"/>
      <c r="AQ4" s="78"/>
      <c r="AR4" s="76">
        <f>AR5</f>
        <v>44543</v>
      </c>
      <c r="AS4" s="77"/>
      <c r="AT4" s="77"/>
      <c r="AU4" s="77"/>
      <c r="AV4" s="77"/>
      <c r="AW4" s="77"/>
      <c r="AX4" s="78"/>
      <c r="AY4" s="76">
        <f>AY5</f>
        <v>44550</v>
      </c>
      <c r="AZ4" s="77"/>
      <c r="BA4" s="77"/>
      <c r="BB4" s="77"/>
      <c r="BC4" s="77"/>
      <c r="BD4" s="77"/>
      <c r="BE4" s="78"/>
      <c r="BF4" s="76">
        <f>BF5</f>
        <v>44557</v>
      </c>
      <c r="BG4" s="77"/>
      <c r="BH4" s="77"/>
      <c r="BI4" s="77"/>
      <c r="BJ4" s="77"/>
      <c r="BK4" s="77"/>
      <c r="BL4" s="78"/>
      <c r="BM4" s="76">
        <f>BM5</f>
        <v>44564</v>
      </c>
      <c r="BN4" s="77"/>
      <c r="BO4" s="77"/>
      <c r="BP4" s="77"/>
      <c r="BQ4" s="77"/>
      <c r="BR4" s="77"/>
      <c r="BS4" s="78"/>
      <c r="BT4" s="76">
        <f>BT5</f>
        <v>44571</v>
      </c>
      <c r="BU4" s="77"/>
      <c r="BV4" s="77"/>
      <c r="BW4" s="77"/>
      <c r="BX4" s="77"/>
      <c r="BY4" s="77"/>
      <c r="BZ4" s="78"/>
      <c r="CA4" s="76">
        <f>CA5</f>
        <v>44578</v>
      </c>
      <c r="CB4" s="77"/>
      <c r="CC4" s="77"/>
      <c r="CD4" s="77"/>
      <c r="CE4" s="77"/>
      <c r="CF4" s="77"/>
      <c r="CG4" s="78"/>
      <c r="CH4" s="76">
        <f>CH5</f>
        <v>44585</v>
      </c>
      <c r="CI4" s="77"/>
      <c r="CJ4" s="77"/>
      <c r="CK4" s="77"/>
      <c r="CL4" s="77"/>
      <c r="CM4" s="77"/>
      <c r="CN4" s="78"/>
      <c r="CO4" s="76">
        <f>CO5</f>
        <v>44592</v>
      </c>
      <c r="CP4" s="77"/>
      <c r="CQ4" s="77"/>
      <c r="CR4" s="77"/>
      <c r="CS4" s="77"/>
      <c r="CT4" s="77"/>
      <c r="CU4" s="78"/>
      <c r="CV4" s="76">
        <f>CV5</f>
        <v>44599</v>
      </c>
      <c r="CW4" s="77"/>
      <c r="CX4" s="77"/>
      <c r="CY4" s="77"/>
      <c r="CZ4" s="77"/>
      <c r="DA4" s="77"/>
      <c r="DB4" s="78"/>
      <c r="DC4" s="76">
        <f>DC5</f>
        <v>44606</v>
      </c>
      <c r="DD4" s="77"/>
      <c r="DE4" s="77"/>
      <c r="DF4" s="77"/>
      <c r="DG4" s="77"/>
      <c r="DH4" s="77"/>
      <c r="DI4" s="78"/>
      <c r="DJ4" s="76">
        <f>DJ5</f>
        <v>44613</v>
      </c>
      <c r="DK4" s="77"/>
      <c r="DL4" s="77"/>
      <c r="DM4" s="77"/>
      <c r="DN4" s="77"/>
      <c r="DO4" s="77"/>
      <c r="DP4" s="78"/>
      <c r="DQ4" s="76">
        <f>DQ5</f>
        <v>44620</v>
      </c>
      <c r="DR4" s="77"/>
      <c r="DS4" s="77"/>
      <c r="DT4" s="77"/>
      <c r="DU4" s="77"/>
      <c r="DV4" s="77"/>
      <c r="DW4" s="78"/>
      <c r="DX4" s="76">
        <f>DX5</f>
        <v>44627</v>
      </c>
      <c r="DY4" s="77"/>
      <c r="DZ4" s="77"/>
      <c r="EA4" s="77"/>
      <c r="EB4" s="77"/>
      <c r="EC4" s="77"/>
      <c r="ED4" s="78"/>
      <c r="EE4" s="76">
        <f>EE5</f>
        <v>44634</v>
      </c>
      <c r="EF4" s="77"/>
      <c r="EG4" s="77"/>
      <c r="EH4" s="77"/>
      <c r="EI4" s="77"/>
      <c r="EJ4" s="77"/>
      <c r="EK4" s="78"/>
    </row>
    <row r="5" spans="1:141" ht="15" customHeight="1" x14ac:dyDescent="0.35">
      <c r="A5" s="49" t="s">
        <v>17</v>
      </c>
      <c r="B5" s="75"/>
      <c r="C5" s="75"/>
      <c r="D5" s="75"/>
      <c r="E5" s="75"/>
      <c r="F5" s="75"/>
      <c r="G5" s="75"/>
      <c r="I5" s="11">
        <f>Project_Start-WEEKDAY(Project_Start,1)+2+7*(Display_Week-1)</f>
        <v>44508</v>
      </c>
      <c r="J5" s="10">
        <f>I5+1</f>
        <v>44509</v>
      </c>
      <c r="K5" s="10">
        <f t="shared" ref="K5:AX5" si="0">J5+1</f>
        <v>44510</v>
      </c>
      <c r="L5" s="10">
        <f t="shared" si="0"/>
        <v>44511</v>
      </c>
      <c r="M5" s="10">
        <f t="shared" si="0"/>
        <v>44512</v>
      </c>
      <c r="N5" s="10">
        <f t="shared" si="0"/>
        <v>44513</v>
      </c>
      <c r="O5" s="12">
        <f t="shared" si="0"/>
        <v>44514</v>
      </c>
      <c r="P5" s="11">
        <f>O5+1</f>
        <v>44515</v>
      </c>
      <c r="Q5" s="10">
        <f>P5+1</f>
        <v>44516</v>
      </c>
      <c r="R5" s="10">
        <f t="shared" si="0"/>
        <v>44517</v>
      </c>
      <c r="S5" s="10">
        <f t="shared" si="0"/>
        <v>44518</v>
      </c>
      <c r="T5" s="10">
        <f t="shared" si="0"/>
        <v>44519</v>
      </c>
      <c r="U5" s="10">
        <f t="shared" si="0"/>
        <v>44520</v>
      </c>
      <c r="V5" s="12">
        <f t="shared" si="0"/>
        <v>44521</v>
      </c>
      <c r="W5" s="11">
        <f>V5+1</f>
        <v>44522</v>
      </c>
      <c r="X5" s="10">
        <f>W5+1</f>
        <v>44523</v>
      </c>
      <c r="Y5" s="10">
        <f t="shared" si="0"/>
        <v>44524</v>
      </c>
      <c r="Z5" s="10">
        <f t="shared" si="0"/>
        <v>44525</v>
      </c>
      <c r="AA5" s="10">
        <f t="shared" si="0"/>
        <v>44526</v>
      </c>
      <c r="AB5" s="10">
        <f t="shared" si="0"/>
        <v>44527</v>
      </c>
      <c r="AC5" s="12">
        <f t="shared" si="0"/>
        <v>44528</v>
      </c>
      <c r="AD5" s="11">
        <f>AC5+1</f>
        <v>44529</v>
      </c>
      <c r="AE5" s="10">
        <f>AD5+1</f>
        <v>44530</v>
      </c>
      <c r="AF5" s="10">
        <f t="shared" si="0"/>
        <v>44531</v>
      </c>
      <c r="AG5" s="10">
        <f t="shared" si="0"/>
        <v>44532</v>
      </c>
      <c r="AH5" s="10">
        <f t="shared" si="0"/>
        <v>44533</v>
      </c>
      <c r="AI5" s="10">
        <f t="shared" si="0"/>
        <v>44534</v>
      </c>
      <c r="AJ5" s="12">
        <f t="shared" si="0"/>
        <v>44535</v>
      </c>
      <c r="AK5" s="11">
        <f>AJ5+1</f>
        <v>44536</v>
      </c>
      <c r="AL5" s="10">
        <f>AK5+1</f>
        <v>44537</v>
      </c>
      <c r="AM5" s="10">
        <f t="shared" si="0"/>
        <v>44538</v>
      </c>
      <c r="AN5" s="10">
        <f t="shared" si="0"/>
        <v>44539</v>
      </c>
      <c r="AO5" s="10">
        <f t="shared" si="0"/>
        <v>44540</v>
      </c>
      <c r="AP5" s="10">
        <f t="shared" si="0"/>
        <v>44541</v>
      </c>
      <c r="AQ5" s="12">
        <f t="shared" si="0"/>
        <v>44542</v>
      </c>
      <c r="AR5" s="11">
        <f>AQ5+1</f>
        <v>44543</v>
      </c>
      <c r="AS5" s="10">
        <f>AR5+1</f>
        <v>44544</v>
      </c>
      <c r="AT5" s="10">
        <f t="shared" si="0"/>
        <v>44545</v>
      </c>
      <c r="AU5" s="10">
        <f t="shared" si="0"/>
        <v>44546</v>
      </c>
      <c r="AV5" s="10">
        <f t="shared" si="0"/>
        <v>44547</v>
      </c>
      <c r="AW5" s="10">
        <f t="shared" si="0"/>
        <v>44548</v>
      </c>
      <c r="AX5" s="12">
        <f t="shared" si="0"/>
        <v>44549</v>
      </c>
      <c r="AY5" s="11">
        <f>AX5+1</f>
        <v>44550</v>
      </c>
      <c r="AZ5" s="10">
        <f>AY5+1</f>
        <v>44551</v>
      </c>
      <c r="BA5" s="10">
        <f t="shared" ref="BA5:BE5" si="1">AZ5+1</f>
        <v>44552</v>
      </c>
      <c r="BB5" s="10">
        <f t="shared" si="1"/>
        <v>44553</v>
      </c>
      <c r="BC5" s="10">
        <f t="shared" si="1"/>
        <v>44554</v>
      </c>
      <c r="BD5" s="10">
        <f t="shared" si="1"/>
        <v>44555</v>
      </c>
      <c r="BE5" s="12">
        <f t="shared" si="1"/>
        <v>44556</v>
      </c>
      <c r="BF5" s="11">
        <f>BE5+1</f>
        <v>44557</v>
      </c>
      <c r="BG5" s="10">
        <f>BF5+1</f>
        <v>44558</v>
      </c>
      <c r="BH5" s="10">
        <f t="shared" ref="BH5:BL5" si="2">BG5+1</f>
        <v>44559</v>
      </c>
      <c r="BI5" s="10">
        <f t="shared" si="2"/>
        <v>44560</v>
      </c>
      <c r="BJ5" s="10">
        <f t="shared" si="2"/>
        <v>44561</v>
      </c>
      <c r="BK5" s="10">
        <f t="shared" si="2"/>
        <v>44562</v>
      </c>
      <c r="BL5" s="12">
        <f t="shared" si="2"/>
        <v>44563</v>
      </c>
      <c r="BM5" s="11">
        <f>BL5+1</f>
        <v>44564</v>
      </c>
      <c r="BN5" s="10">
        <f>BM5+1</f>
        <v>44565</v>
      </c>
      <c r="BO5" s="10">
        <f t="shared" ref="BO5" si="3">BN5+1</f>
        <v>44566</v>
      </c>
      <c r="BP5" s="10">
        <f t="shared" ref="BP5" si="4">BO5+1</f>
        <v>44567</v>
      </c>
      <c r="BQ5" s="10">
        <f t="shared" ref="BQ5" si="5">BP5+1</f>
        <v>44568</v>
      </c>
      <c r="BR5" s="10">
        <f t="shared" ref="BR5" si="6">BQ5+1</f>
        <v>44569</v>
      </c>
      <c r="BS5" s="12">
        <f t="shared" ref="BS5" si="7">BR5+1</f>
        <v>44570</v>
      </c>
      <c r="BT5" s="11">
        <f>BS5+1</f>
        <v>44571</v>
      </c>
      <c r="BU5" s="10">
        <f>BT5+1</f>
        <v>44572</v>
      </c>
      <c r="BV5" s="10">
        <f t="shared" ref="BV5" si="8">BU5+1</f>
        <v>44573</v>
      </c>
      <c r="BW5" s="10">
        <f t="shared" ref="BW5" si="9">BV5+1</f>
        <v>44574</v>
      </c>
      <c r="BX5" s="10">
        <f t="shared" ref="BX5" si="10">BW5+1</f>
        <v>44575</v>
      </c>
      <c r="BY5" s="10">
        <f t="shared" ref="BY5" si="11">BX5+1</f>
        <v>44576</v>
      </c>
      <c r="BZ5" s="12">
        <f t="shared" ref="BZ5" si="12">BY5+1</f>
        <v>44577</v>
      </c>
      <c r="CA5" s="11">
        <f>BZ5+1</f>
        <v>44578</v>
      </c>
      <c r="CB5" s="10">
        <f>CA5+1</f>
        <v>44579</v>
      </c>
      <c r="CC5" s="10">
        <f t="shared" ref="CC5" si="13">CB5+1</f>
        <v>44580</v>
      </c>
      <c r="CD5" s="10">
        <f t="shared" ref="CD5" si="14">CC5+1</f>
        <v>44581</v>
      </c>
      <c r="CE5" s="10">
        <f t="shared" ref="CE5" si="15">CD5+1</f>
        <v>44582</v>
      </c>
      <c r="CF5" s="10">
        <f t="shared" ref="CF5" si="16">CE5+1</f>
        <v>44583</v>
      </c>
      <c r="CG5" s="12">
        <f t="shared" ref="CG5" si="17">CF5+1</f>
        <v>44584</v>
      </c>
      <c r="CH5" s="11">
        <f>CG5+1</f>
        <v>44585</v>
      </c>
      <c r="CI5" s="10">
        <f>CH5+1</f>
        <v>44586</v>
      </c>
      <c r="CJ5" s="10">
        <f t="shared" ref="CJ5" si="18">CI5+1</f>
        <v>44587</v>
      </c>
      <c r="CK5" s="10">
        <f t="shared" ref="CK5" si="19">CJ5+1</f>
        <v>44588</v>
      </c>
      <c r="CL5" s="10">
        <f t="shared" ref="CL5" si="20">CK5+1</f>
        <v>44589</v>
      </c>
      <c r="CM5" s="10">
        <f t="shared" ref="CM5" si="21">CL5+1</f>
        <v>44590</v>
      </c>
      <c r="CN5" s="12">
        <f t="shared" ref="CN5" si="22">CM5+1</f>
        <v>44591</v>
      </c>
      <c r="CO5" s="11">
        <f>CN5+1</f>
        <v>44592</v>
      </c>
      <c r="CP5" s="10">
        <f>CO5+1</f>
        <v>44593</v>
      </c>
      <c r="CQ5" s="10">
        <f t="shared" ref="CQ5" si="23">CP5+1</f>
        <v>44594</v>
      </c>
      <c r="CR5" s="10">
        <f t="shared" ref="CR5" si="24">CQ5+1</f>
        <v>44595</v>
      </c>
      <c r="CS5" s="10">
        <f t="shared" ref="CS5" si="25">CR5+1</f>
        <v>44596</v>
      </c>
      <c r="CT5" s="10">
        <f t="shared" ref="CT5" si="26">CS5+1</f>
        <v>44597</v>
      </c>
      <c r="CU5" s="12">
        <f t="shared" ref="CU5" si="27">CT5+1</f>
        <v>44598</v>
      </c>
      <c r="CV5" s="11">
        <f>CU5+1</f>
        <v>44599</v>
      </c>
      <c r="CW5" s="10">
        <f>CV5+1</f>
        <v>44600</v>
      </c>
      <c r="CX5" s="10">
        <f t="shared" ref="CX5" si="28">CW5+1</f>
        <v>44601</v>
      </c>
      <c r="CY5" s="10">
        <f t="shared" ref="CY5" si="29">CX5+1</f>
        <v>44602</v>
      </c>
      <c r="CZ5" s="10">
        <f t="shared" ref="CZ5" si="30">CY5+1</f>
        <v>44603</v>
      </c>
      <c r="DA5" s="10">
        <f t="shared" ref="DA5" si="31">CZ5+1</f>
        <v>44604</v>
      </c>
      <c r="DB5" s="12">
        <f t="shared" ref="DB5" si="32">DA5+1</f>
        <v>44605</v>
      </c>
      <c r="DC5" s="11">
        <f>DB5+1</f>
        <v>44606</v>
      </c>
      <c r="DD5" s="10">
        <f>DC5+1</f>
        <v>44607</v>
      </c>
      <c r="DE5" s="10">
        <f t="shared" ref="DE5" si="33">DD5+1</f>
        <v>44608</v>
      </c>
      <c r="DF5" s="10">
        <f t="shared" ref="DF5" si="34">DE5+1</f>
        <v>44609</v>
      </c>
      <c r="DG5" s="10">
        <f t="shared" ref="DG5" si="35">DF5+1</f>
        <v>44610</v>
      </c>
      <c r="DH5" s="10">
        <f t="shared" ref="DH5" si="36">DG5+1</f>
        <v>44611</v>
      </c>
      <c r="DI5" s="12">
        <f t="shared" ref="DI5" si="37">DH5+1</f>
        <v>44612</v>
      </c>
      <c r="DJ5" s="11">
        <f>DI5+1</f>
        <v>44613</v>
      </c>
      <c r="DK5" s="10">
        <f>DJ5+1</f>
        <v>44614</v>
      </c>
      <c r="DL5" s="10">
        <f t="shared" ref="DL5" si="38">DK5+1</f>
        <v>44615</v>
      </c>
      <c r="DM5" s="10">
        <f t="shared" ref="DM5" si="39">DL5+1</f>
        <v>44616</v>
      </c>
      <c r="DN5" s="10">
        <f t="shared" ref="DN5" si="40">DM5+1</f>
        <v>44617</v>
      </c>
      <c r="DO5" s="10">
        <f t="shared" ref="DO5" si="41">DN5+1</f>
        <v>44618</v>
      </c>
      <c r="DP5" s="12">
        <f t="shared" ref="DP5" si="42">DO5+1</f>
        <v>44619</v>
      </c>
      <c r="DQ5" s="11">
        <f>DP5+1</f>
        <v>44620</v>
      </c>
      <c r="DR5" s="10">
        <f>DQ5+1</f>
        <v>44621</v>
      </c>
      <c r="DS5" s="10">
        <f t="shared" ref="DS5" si="43">DR5+1</f>
        <v>44622</v>
      </c>
      <c r="DT5" s="10">
        <f t="shared" ref="DT5" si="44">DS5+1</f>
        <v>44623</v>
      </c>
      <c r="DU5" s="10">
        <f t="shared" ref="DU5" si="45">DT5+1</f>
        <v>44624</v>
      </c>
      <c r="DV5" s="10">
        <f t="shared" ref="DV5" si="46">DU5+1</f>
        <v>44625</v>
      </c>
      <c r="DW5" s="12">
        <f t="shared" ref="DW5" si="47">DV5+1</f>
        <v>44626</v>
      </c>
      <c r="DX5" s="11">
        <f>DW5+1</f>
        <v>44627</v>
      </c>
      <c r="DY5" s="10">
        <f>DX5+1</f>
        <v>44628</v>
      </c>
      <c r="DZ5" s="10">
        <f t="shared" ref="DZ5" si="48">DY5+1</f>
        <v>44629</v>
      </c>
      <c r="EA5" s="10">
        <f t="shared" ref="EA5" si="49">DZ5+1</f>
        <v>44630</v>
      </c>
      <c r="EB5" s="10">
        <f t="shared" ref="EB5" si="50">EA5+1</f>
        <v>44631</v>
      </c>
      <c r="EC5" s="10">
        <f t="shared" ref="EC5" si="51">EB5+1</f>
        <v>44632</v>
      </c>
      <c r="ED5" s="12">
        <f t="shared" ref="ED5" si="52">EC5+1</f>
        <v>44633</v>
      </c>
      <c r="EE5" s="11">
        <f>ED5+1</f>
        <v>44634</v>
      </c>
      <c r="EF5" s="10">
        <f>EE5+1</f>
        <v>44635</v>
      </c>
      <c r="EG5" s="10">
        <f t="shared" ref="EG5" si="53">EF5+1</f>
        <v>44636</v>
      </c>
      <c r="EH5" s="10">
        <f t="shared" ref="EH5" si="54">EG5+1</f>
        <v>44637</v>
      </c>
      <c r="EI5" s="10">
        <f t="shared" ref="EI5" si="55">EH5+1</f>
        <v>44638</v>
      </c>
      <c r="EJ5" s="10">
        <f t="shared" ref="EJ5" si="56">EI5+1</f>
        <v>44639</v>
      </c>
      <c r="EK5" s="12">
        <f t="shared" ref="EK5" si="57">EJ5+1</f>
        <v>44640</v>
      </c>
    </row>
    <row r="6" spans="1:141" ht="30" customHeight="1" thickBot="1" x14ac:dyDescent="0.4">
      <c r="A6" s="49" t="s">
        <v>18</v>
      </c>
      <c r="B6" s="8" t="s">
        <v>8</v>
      </c>
      <c r="C6" s="9" t="s">
        <v>3</v>
      </c>
      <c r="D6" s="9" t="s">
        <v>2</v>
      </c>
      <c r="E6" s="9" t="s">
        <v>4</v>
      </c>
      <c r="F6" s="9" t="s">
        <v>5</v>
      </c>
      <c r="G6" s="9"/>
      <c r="H6" s="9" t="s">
        <v>6</v>
      </c>
      <c r="I6" s="13" t="str">
        <f t="shared" ref="I6" si="58">LEFT(TEXT(I5,"ddd"),1)</f>
        <v>M</v>
      </c>
      <c r="J6" s="13" t="str">
        <f t="shared" ref="J6:AR6" si="59">LEFT(TEXT(J5,"ddd"),1)</f>
        <v>T</v>
      </c>
      <c r="K6" s="13" t="str">
        <f t="shared" si="59"/>
        <v>W</v>
      </c>
      <c r="L6" s="13" t="str">
        <f t="shared" si="59"/>
        <v>T</v>
      </c>
      <c r="M6" s="13" t="str">
        <f t="shared" si="59"/>
        <v>F</v>
      </c>
      <c r="N6" s="13" t="str">
        <f t="shared" si="59"/>
        <v>S</v>
      </c>
      <c r="O6" s="13" t="str">
        <f t="shared" si="59"/>
        <v>S</v>
      </c>
      <c r="P6" s="13" t="str">
        <f t="shared" si="59"/>
        <v>M</v>
      </c>
      <c r="Q6" s="13" t="str">
        <f t="shared" si="59"/>
        <v>T</v>
      </c>
      <c r="R6" s="13" t="str">
        <f t="shared" si="59"/>
        <v>W</v>
      </c>
      <c r="S6" s="13" t="str">
        <f t="shared" si="59"/>
        <v>T</v>
      </c>
      <c r="T6" s="13" t="str">
        <f t="shared" si="59"/>
        <v>F</v>
      </c>
      <c r="U6" s="13" t="str">
        <f t="shared" si="59"/>
        <v>S</v>
      </c>
      <c r="V6" s="13" t="str">
        <f t="shared" si="59"/>
        <v>S</v>
      </c>
      <c r="W6" s="13" t="str">
        <f t="shared" si="59"/>
        <v>M</v>
      </c>
      <c r="X6" s="13" t="str">
        <f t="shared" si="59"/>
        <v>T</v>
      </c>
      <c r="Y6" s="13" t="str">
        <f t="shared" si="59"/>
        <v>W</v>
      </c>
      <c r="Z6" s="13" t="str">
        <f t="shared" si="59"/>
        <v>T</v>
      </c>
      <c r="AA6" s="13" t="str">
        <f t="shared" si="59"/>
        <v>F</v>
      </c>
      <c r="AB6" s="13" t="str">
        <f t="shared" si="59"/>
        <v>S</v>
      </c>
      <c r="AC6" s="13" t="str">
        <f t="shared" si="59"/>
        <v>S</v>
      </c>
      <c r="AD6" s="13" t="str">
        <f t="shared" si="59"/>
        <v>M</v>
      </c>
      <c r="AE6" s="13" t="str">
        <f t="shared" si="59"/>
        <v>T</v>
      </c>
      <c r="AF6" s="13" t="str">
        <f t="shared" si="59"/>
        <v>W</v>
      </c>
      <c r="AG6" s="13" t="str">
        <f t="shared" si="59"/>
        <v>T</v>
      </c>
      <c r="AH6" s="13" t="str">
        <f t="shared" si="59"/>
        <v>F</v>
      </c>
      <c r="AI6" s="13" t="str">
        <f t="shared" si="59"/>
        <v>S</v>
      </c>
      <c r="AJ6" s="13" t="str">
        <f t="shared" si="59"/>
        <v>S</v>
      </c>
      <c r="AK6" s="13" t="str">
        <f t="shared" si="59"/>
        <v>M</v>
      </c>
      <c r="AL6" s="13" t="str">
        <f t="shared" si="59"/>
        <v>T</v>
      </c>
      <c r="AM6" s="13" t="str">
        <f t="shared" si="59"/>
        <v>W</v>
      </c>
      <c r="AN6" s="13" t="str">
        <f t="shared" si="59"/>
        <v>T</v>
      </c>
      <c r="AO6" s="13" t="str">
        <f t="shared" si="59"/>
        <v>F</v>
      </c>
      <c r="AP6" s="13" t="str">
        <f t="shared" si="59"/>
        <v>S</v>
      </c>
      <c r="AQ6" s="13" t="str">
        <f t="shared" si="59"/>
        <v>S</v>
      </c>
      <c r="AR6" s="13" t="str">
        <f t="shared" si="59"/>
        <v>M</v>
      </c>
      <c r="AS6" s="13" t="str">
        <f t="shared" ref="AS6:BL6" si="60">LEFT(TEXT(AS5,"ddd"),1)</f>
        <v>T</v>
      </c>
      <c r="AT6" s="13" t="str">
        <f t="shared" si="60"/>
        <v>W</v>
      </c>
      <c r="AU6" s="13" t="str">
        <f t="shared" si="60"/>
        <v>T</v>
      </c>
      <c r="AV6" s="13" t="str">
        <f t="shared" si="60"/>
        <v>F</v>
      </c>
      <c r="AW6" s="13" t="str">
        <f t="shared" si="60"/>
        <v>S</v>
      </c>
      <c r="AX6" s="13" t="str">
        <f t="shared" si="60"/>
        <v>S</v>
      </c>
      <c r="AY6" s="13" t="str">
        <f t="shared" si="60"/>
        <v>M</v>
      </c>
      <c r="AZ6" s="13" t="str">
        <f t="shared" si="60"/>
        <v>T</v>
      </c>
      <c r="BA6" s="13" t="str">
        <f t="shared" si="60"/>
        <v>W</v>
      </c>
      <c r="BB6" s="13" t="str">
        <f t="shared" si="60"/>
        <v>T</v>
      </c>
      <c r="BC6" s="13" t="str">
        <f t="shared" si="60"/>
        <v>F</v>
      </c>
      <c r="BD6" s="13" t="str">
        <f t="shared" si="60"/>
        <v>S</v>
      </c>
      <c r="BE6" s="13" t="str">
        <f t="shared" si="60"/>
        <v>S</v>
      </c>
      <c r="BF6" s="13" t="str">
        <f t="shared" si="60"/>
        <v>M</v>
      </c>
      <c r="BG6" s="13" t="str">
        <f t="shared" si="60"/>
        <v>T</v>
      </c>
      <c r="BH6" s="13" t="str">
        <f t="shared" si="60"/>
        <v>W</v>
      </c>
      <c r="BI6" s="13" t="str">
        <f t="shared" si="60"/>
        <v>T</v>
      </c>
      <c r="BJ6" s="13" t="str">
        <f t="shared" si="60"/>
        <v>F</v>
      </c>
      <c r="BK6" s="13" t="str">
        <f t="shared" si="60"/>
        <v>S</v>
      </c>
      <c r="BL6" s="13" t="str">
        <f t="shared" si="60"/>
        <v>S</v>
      </c>
      <c r="BM6" s="13" t="str">
        <f t="shared" ref="BM6:DB6" si="61">LEFT(TEXT(BM5,"ddd"),1)</f>
        <v>M</v>
      </c>
      <c r="BN6" s="13" t="str">
        <f t="shared" si="61"/>
        <v>T</v>
      </c>
      <c r="BO6" s="13" t="str">
        <f t="shared" si="61"/>
        <v>W</v>
      </c>
      <c r="BP6" s="13" t="str">
        <f t="shared" si="61"/>
        <v>T</v>
      </c>
      <c r="BQ6" s="13" t="str">
        <f t="shared" si="61"/>
        <v>F</v>
      </c>
      <c r="BR6" s="13" t="str">
        <f t="shared" si="61"/>
        <v>S</v>
      </c>
      <c r="BS6" s="13" t="str">
        <f t="shared" si="61"/>
        <v>S</v>
      </c>
      <c r="BT6" s="13" t="str">
        <f t="shared" si="61"/>
        <v>M</v>
      </c>
      <c r="BU6" s="13" t="str">
        <f t="shared" si="61"/>
        <v>T</v>
      </c>
      <c r="BV6" s="13" t="str">
        <f t="shared" si="61"/>
        <v>W</v>
      </c>
      <c r="BW6" s="13" t="str">
        <f t="shared" si="61"/>
        <v>T</v>
      </c>
      <c r="BX6" s="13" t="str">
        <f t="shared" si="61"/>
        <v>F</v>
      </c>
      <c r="BY6" s="13" t="str">
        <f t="shared" si="61"/>
        <v>S</v>
      </c>
      <c r="BZ6" s="13" t="str">
        <f t="shared" si="61"/>
        <v>S</v>
      </c>
      <c r="CA6" s="13" t="str">
        <f t="shared" si="61"/>
        <v>M</v>
      </c>
      <c r="CB6" s="13" t="str">
        <f t="shared" si="61"/>
        <v>T</v>
      </c>
      <c r="CC6" s="13" t="str">
        <f t="shared" si="61"/>
        <v>W</v>
      </c>
      <c r="CD6" s="13" t="str">
        <f t="shared" si="61"/>
        <v>T</v>
      </c>
      <c r="CE6" s="13" t="str">
        <f t="shared" si="61"/>
        <v>F</v>
      </c>
      <c r="CF6" s="13" t="str">
        <f t="shared" si="61"/>
        <v>S</v>
      </c>
      <c r="CG6" s="13" t="str">
        <f t="shared" si="61"/>
        <v>S</v>
      </c>
      <c r="CH6" s="13" t="str">
        <f t="shared" si="61"/>
        <v>M</v>
      </c>
      <c r="CI6" s="13" t="str">
        <f t="shared" si="61"/>
        <v>T</v>
      </c>
      <c r="CJ6" s="13" t="str">
        <f t="shared" si="61"/>
        <v>W</v>
      </c>
      <c r="CK6" s="13" t="str">
        <f t="shared" si="61"/>
        <v>T</v>
      </c>
      <c r="CL6" s="13" t="str">
        <f t="shared" si="61"/>
        <v>F</v>
      </c>
      <c r="CM6" s="13" t="str">
        <f t="shared" si="61"/>
        <v>S</v>
      </c>
      <c r="CN6" s="13" t="str">
        <f t="shared" si="61"/>
        <v>S</v>
      </c>
      <c r="CO6" s="13" t="str">
        <f t="shared" si="61"/>
        <v>M</v>
      </c>
      <c r="CP6" s="13" t="str">
        <f t="shared" si="61"/>
        <v>T</v>
      </c>
      <c r="CQ6" s="13" t="str">
        <f t="shared" si="61"/>
        <v>W</v>
      </c>
      <c r="CR6" s="13" t="str">
        <f t="shared" si="61"/>
        <v>T</v>
      </c>
      <c r="CS6" s="13" t="str">
        <f t="shared" si="61"/>
        <v>F</v>
      </c>
      <c r="CT6" s="13" t="str">
        <f t="shared" si="61"/>
        <v>S</v>
      </c>
      <c r="CU6" s="13" t="str">
        <f t="shared" si="61"/>
        <v>S</v>
      </c>
      <c r="CV6" s="13" t="str">
        <f t="shared" si="61"/>
        <v>M</v>
      </c>
      <c r="CW6" s="13" t="str">
        <f t="shared" si="61"/>
        <v>T</v>
      </c>
      <c r="CX6" s="13" t="str">
        <f t="shared" si="61"/>
        <v>W</v>
      </c>
      <c r="CY6" s="13" t="str">
        <f t="shared" si="61"/>
        <v>T</v>
      </c>
      <c r="CZ6" s="13" t="str">
        <f t="shared" si="61"/>
        <v>F</v>
      </c>
      <c r="DA6" s="13" t="str">
        <f t="shared" si="61"/>
        <v>S</v>
      </c>
      <c r="DB6" s="13" t="str">
        <f t="shared" si="61"/>
        <v>S</v>
      </c>
      <c r="DC6" s="13" t="str">
        <f t="shared" ref="DC6:EK6" si="62">LEFT(TEXT(DC5,"ddd"),1)</f>
        <v>M</v>
      </c>
      <c r="DD6" s="13" t="str">
        <f t="shared" si="62"/>
        <v>T</v>
      </c>
      <c r="DE6" s="13" t="str">
        <f t="shared" si="62"/>
        <v>W</v>
      </c>
      <c r="DF6" s="13" t="str">
        <f t="shared" si="62"/>
        <v>T</v>
      </c>
      <c r="DG6" s="13" t="str">
        <f t="shared" si="62"/>
        <v>F</v>
      </c>
      <c r="DH6" s="13" t="str">
        <f t="shared" si="62"/>
        <v>S</v>
      </c>
      <c r="DI6" s="13" t="str">
        <f t="shared" si="62"/>
        <v>S</v>
      </c>
      <c r="DJ6" s="13" t="str">
        <f t="shared" si="62"/>
        <v>M</v>
      </c>
      <c r="DK6" s="13" t="str">
        <f t="shared" si="62"/>
        <v>T</v>
      </c>
      <c r="DL6" s="13" t="str">
        <f t="shared" si="62"/>
        <v>W</v>
      </c>
      <c r="DM6" s="13" t="str">
        <f t="shared" si="62"/>
        <v>T</v>
      </c>
      <c r="DN6" s="13" t="str">
        <f t="shared" si="62"/>
        <v>F</v>
      </c>
      <c r="DO6" s="13" t="str">
        <f t="shared" si="62"/>
        <v>S</v>
      </c>
      <c r="DP6" s="13" t="str">
        <f t="shared" si="62"/>
        <v>S</v>
      </c>
      <c r="DQ6" s="13" t="str">
        <f t="shared" si="62"/>
        <v>M</v>
      </c>
      <c r="DR6" s="13" t="str">
        <f t="shared" si="62"/>
        <v>T</v>
      </c>
      <c r="DS6" s="13" t="str">
        <f t="shared" si="62"/>
        <v>W</v>
      </c>
      <c r="DT6" s="13" t="str">
        <f t="shared" si="62"/>
        <v>T</v>
      </c>
      <c r="DU6" s="13" t="str">
        <f t="shared" si="62"/>
        <v>F</v>
      </c>
      <c r="DV6" s="13" t="str">
        <f t="shared" si="62"/>
        <v>S</v>
      </c>
      <c r="DW6" s="13" t="str">
        <f t="shared" si="62"/>
        <v>S</v>
      </c>
      <c r="DX6" s="13" t="str">
        <f t="shared" si="62"/>
        <v>M</v>
      </c>
      <c r="DY6" s="13" t="str">
        <f t="shared" si="62"/>
        <v>T</v>
      </c>
      <c r="DZ6" s="13" t="str">
        <f t="shared" si="62"/>
        <v>W</v>
      </c>
      <c r="EA6" s="13" t="str">
        <f t="shared" si="62"/>
        <v>T</v>
      </c>
      <c r="EB6" s="13" t="str">
        <f t="shared" si="62"/>
        <v>F</v>
      </c>
      <c r="EC6" s="13" t="str">
        <f t="shared" si="62"/>
        <v>S</v>
      </c>
      <c r="ED6" s="13" t="str">
        <f t="shared" si="62"/>
        <v>S</v>
      </c>
      <c r="EE6" s="13" t="str">
        <f t="shared" si="62"/>
        <v>M</v>
      </c>
      <c r="EF6" s="13" t="str">
        <f t="shared" si="62"/>
        <v>T</v>
      </c>
      <c r="EG6" s="13" t="str">
        <f t="shared" si="62"/>
        <v>W</v>
      </c>
      <c r="EH6" s="13" t="str">
        <f t="shared" si="62"/>
        <v>T</v>
      </c>
      <c r="EI6" s="13" t="str">
        <f t="shared" si="62"/>
        <v>F</v>
      </c>
      <c r="EJ6" s="13" t="str">
        <f t="shared" si="62"/>
        <v>S</v>
      </c>
      <c r="EK6" s="13" t="str">
        <f t="shared" si="62"/>
        <v>S</v>
      </c>
    </row>
    <row r="7" spans="1:141" ht="30" hidden="1" customHeight="1" thickBot="1" x14ac:dyDescent="0.4">
      <c r="A7" s="48" t="s">
        <v>13</v>
      </c>
      <c r="C7" s="5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row>
    <row r="8" spans="1:141" s="3" customFormat="1" ht="30" customHeight="1" thickBot="1" x14ac:dyDescent="0.4">
      <c r="A8" s="49" t="s">
        <v>19</v>
      </c>
      <c r="B8" s="18" t="s">
        <v>24</v>
      </c>
      <c r="C8" s="59"/>
      <c r="D8" s="19"/>
      <c r="E8" s="20"/>
      <c r="F8" s="21"/>
      <c r="G8" s="17"/>
      <c r="H8" s="17" t="str">
        <f t="shared" ref="H8:H37" si="6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row>
    <row r="9" spans="1:141" s="3" customFormat="1" ht="30" customHeight="1" thickBot="1" x14ac:dyDescent="0.4">
      <c r="A9" s="49" t="s">
        <v>20</v>
      </c>
      <c r="B9" s="68" t="s">
        <v>28</v>
      </c>
      <c r="C9" s="60" t="s">
        <v>50</v>
      </c>
      <c r="D9" s="22">
        <v>1</v>
      </c>
      <c r="E9" s="54">
        <f>Project_Start</f>
        <v>44508</v>
      </c>
      <c r="F9" s="54">
        <f>E9+H9</f>
        <v>44515</v>
      </c>
      <c r="G9" s="17"/>
      <c r="H9" s="17">
        <v>7</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row>
    <row r="10" spans="1:141" s="3" customFormat="1" ht="30" customHeight="1" thickBot="1" x14ac:dyDescent="0.4">
      <c r="A10" s="49" t="s">
        <v>21</v>
      </c>
      <c r="B10" s="68" t="s">
        <v>29</v>
      </c>
      <c r="C10" s="60" t="s">
        <v>50</v>
      </c>
      <c r="D10" s="22">
        <v>1</v>
      </c>
      <c r="E10" s="54">
        <f>F9</f>
        <v>44515</v>
      </c>
      <c r="F10" s="54">
        <f>E10+H10</f>
        <v>44522</v>
      </c>
      <c r="G10" s="17"/>
      <c r="H10" s="17">
        <v>7</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row>
    <row r="11" spans="1:141" s="3" customFormat="1" ht="30" customHeight="1" thickBot="1" x14ac:dyDescent="0.4">
      <c r="A11" s="48"/>
      <c r="B11" s="68" t="s">
        <v>30</v>
      </c>
      <c r="C11" s="60" t="s">
        <v>53</v>
      </c>
      <c r="D11" s="22">
        <v>1</v>
      </c>
      <c r="E11" s="54">
        <f>F10</f>
        <v>44522</v>
      </c>
      <c r="F11" s="54">
        <f>E11+H11</f>
        <v>44529</v>
      </c>
      <c r="G11" s="17"/>
      <c r="H11" s="17">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row>
    <row r="12" spans="1:141" s="3" customFormat="1" ht="30" customHeight="1" thickBot="1" x14ac:dyDescent="0.4">
      <c r="A12" s="48"/>
      <c r="B12" s="68" t="s">
        <v>31</v>
      </c>
      <c r="C12" s="60" t="s">
        <v>53</v>
      </c>
      <c r="D12" s="22">
        <v>0.8</v>
      </c>
      <c r="E12" s="54">
        <f>F11</f>
        <v>44529</v>
      </c>
      <c r="F12" s="54">
        <f>E12+H12</f>
        <v>44550</v>
      </c>
      <c r="G12" s="17"/>
      <c r="H12" s="17">
        <v>21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row>
    <row r="13" spans="1:141" s="3" customFormat="1" ht="30" customHeight="1" thickBot="1" x14ac:dyDescent="0.4">
      <c r="A13" s="48"/>
      <c r="B13" s="68" t="s">
        <v>57</v>
      </c>
      <c r="C13" s="60" t="s">
        <v>54</v>
      </c>
      <c r="D13" s="22">
        <v>0.8</v>
      </c>
      <c r="E13" s="54">
        <f>E11</f>
        <v>44522</v>
      </c>
      <c r="F13" s="54">
        <f>E13+H13</f>
        <v>44550</v>
      </c>
      <c r="G13" s="17"/>
      <c r="H13" s="17">
        <v>28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row>
    <row r="14" spans="1:141" s="3" customFormat="1" ht="30" customHeight="1" thickBot="1" x14ac:dyDescent="0.4">
      <c r="A14" s="49" t="s">
        <v>22</v>
      </c>
      <c r="B14" s="23" t="s">
        <v>27</v>
      </c>
      <c r="C14" s="61"/>
      <c r="D14" s="24"/>
      <c r="E14" s="25"/>
      <c r="F14" s="26"/>
      <c r="G14" s="17"/>
      <c r="H14" s="17" t="str">
        <f t="shared" si="63"/>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row>
    <row r="15" spans="1:141" s="3" customFormat="1" ht="30" customHeight="1" thickBot="1" x14ac:dyDescent="0.4">
      <c r="A15" s="49"/>
      <c r="B15" s="69" t="s">
        <v>32</v>
      </c>
      <c r="C15" s="62" t="s">
        <v>53</v>
      </c>
      <c r="D15" s="27">
        <v>0.5</v>
      </c>
      <c r="E15" s="55">
        <f>E13+1</f>
        <v>44523</v>
      </c>
      <c r="F15" s="55">
        <f>E15+H15</f>
        <v>44530</v>
      </c>
      <c r="G15" s="17"/>
      <c r="H15" s="17">
        <v>7</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row>
    <row r="16" spans="1:141" s="3" customFormat="1" ht="30" customHeight="1" thickBot="1" x14ac:dyDescent="0.4">
      <c r="A16" s="48"/>
      <c r="B16" s="69" t="s">
        <v>33</v>
      </c>
      <c r="C16" s="62" t="s">
        <v>53</v>
      </c>
      <c r="D16" s="27">
        <v>0</v>
      </c>
      <c r="E16" s="55">
        <f>F12</f>
        <v>44550</v>
      </c>
      <c r="F16" s="55">
        <f t="shared" ref="F16:F19" si="64">E16+H16</f>
        <v>44557</v>
      </c>
      <c r="G16" s="17"/>
      <c r="H16" s="17">
        <v>7</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row>
    <row r="17" spans="1:141" s="3" customFormat="1" ht="30" customHeight="1" thickBot="1" x14ac:dyDescent="0.4">
      <c r="A17" s="48"/>
      <c r="B17" s="69" t="s">
        <v>34</v>
      </c>
      <c r="C17" s="62" t="s">
        <v>53</v>
      </c>
      <c r="D17" s="27">
        <v>0</v>
      </c>
      <c r="E17" s="55">
        <f>F16</f>
        <v>44557</v>
      </c>
      <c r="F17" s="55">
        <f t="shared" si="64"/>
        <v>44564</v>
      </c>
      <c r="G17" s="17"/>
      <c r="H17" s="17">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row>
    <row r="18" spans="1:141" s="3" customFormat="1" ht="30" customHeight="1" thickBot="1" x14ac:dyDescent="0.4">
      <c r="A18" s="48"/>
      <c r="B18" s="69" t="s">
        <v>35</v>
      </c>
      <c r="C18" s="62" t="s">
        <v>53</v>
      </c>
      <c r="D18" s="27">
        <v>0</v>
      </c>
      <c r="E18" s="55">
        <f>F35</f>
        <v>44613</v>
      </c>
      <c r="F18" s="55">
        <f t="shared" si="64"/>
        <v>44620</v>
      </c>
      <c r="G18" s="17"/>
      <c r="H18" s="17">
        <v>7</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row>
    <row r="19" spans="1:141" s="3" customFormat="1" ht="30" customHeight="1" thickBot="1" x14ac:dyDescent="0.4">
      <c r="A19" s="48"/>
      <c r="B19" s="69" t="s">
        <v>36</v>
      </c>
      <c r="C19" s="62" t="s">
        <v>53</v>
      </c>
      <c r="D19" s="27">
        <v>0</v>
      </c>
      <c r="E19" s="55">
        <f>E18</f>
        <v>44613</v>
      </c>
      <c r="F19" s="55">
        <f t="shared" si="64"/>
        <v>44620</v>
      </c>
      <c r="G19" s="17"/>
      <c r="H19" s="17">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row>
    <row r="20" spans="1:141" s="3" customFormat="1" ht="30" customHeight="1" thickBot="1" x14ac:dyDescent="0.4">
      <c r="A20" s="48" t="s">
        <v>10</v>
      </c>
      <c r="B20" s="28" t="s">
        <v>25</v>
      </c>
      <c r="C20" s="63"/>
      <c r="D20" s="29"/>
      <c r="E20" s="30"/>
      <c r="F20" s="31"/>
      <c r="G20" s="17"/>
      <c r="H20" s="17" t="str">
        <f t="shared" si="63"/>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row>
    <row r="21" spans="1:141" s="3" customFormat="1" ht="30" customHeight="1" thickBot="1" x14ac:dyDescent="0.4">
      <c r="A21" s="48"/>
      <c r="B21" s="70" t="s">
        <v>37</v>
      </c>
      <c r="C21" s="64" t="s">
        <v>54</v>
      </c>
      <c r="D21" s="32">
        <v>0</v>
      </c>
      <c r="E21" s="56">
        <f>F17</f>
        <v>44564</v>
      </c>
      <c r="F21" s="56">
        <f>E21+H21</f>
        <v>44571</v>
      </c>
      <c r="G21" s="17"/>
      <c r="H21" s="17">
        <v>7</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row>
    <row r="22" spans="1:141" s="3" customFormat="1" ht="30" customHeight="1" thickBot="1" x14ac:dyDescent="0.4">
      <c r="A22" s="48"/>
      <c r="B22" s="70" t="s">
        <v>38</v>
      </c>
      <c r="C22" s="64" t="s">
        <v>54</v>
      </c>
      <c r="D22" s="32">
        <v>0</v>
      </c>
      <c r="E22" s="56">
        <f>F21</f>
        <v>44571</v>
      </c>
      <c r="F22" s="56">
        <f t="shared" ref="F22:F28" si="65">E22+H22</f>
        <v>44578</v>
      </c>
      <c r="G22" s="17"/>
      <c r="H22" s="17">
        <v>7</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row>
    <row r="23" spans="1:141" s="3" customFormat="1" ht="30" customHeight="1" thickBot="1" x14ac:dyDescent="0.4">
      <c r="A23" s="48"/>
      <c r="B23" s="70" t="s">
        <v>39</v>
      </c>
      <c r="C23" s="64" t="s">
        <v>54</v>
      </c>
      <c r="D23" s="32">
        <v>0</v>
      </c>
      <c r="E23" s="56">
        <f t="shared" ref="E23:E28" si="66">F22</f>
        <v>44578</v>
      </c>
      <c r="F23" s="56">
        <f t="shared" si="65"/>
        <v>44585</v>
      </c>
      <c r="G23" s="17"/>
      <c r="H23" s="17">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row>
    <row r="24" spans="1:141" s="3" customFormat="1" ht="30" customHeight="1" thickBot="1" x14ac:dyDescent="0.4">
      <c r="A24" s="48"/>
      <c r="B24" s="70" t="s">
        <v>40</v>
      </c>
      <c r="C24" s="64" t="s">
        <v>54</v>
      </c>
      <c r="D24" s="32">
        <v>0</v>
      </c>
      <c r="E24" s="56">
        <f t="shared" si="66"/>
        <v>44585</v>
      </c>
      <c r="F24" s="56">
        <f t="shared" si="65"/>
        <v>44592</v>
      </c>
      <c r="G24" s="17"/>
      <c r="H24" s="17">
        <v>7</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row>
    <row r="25" spans="1:141" s="3" customFormat="1" ht="30" customHeight="1" thickBot="1" x14ac:dyDescent="0.4">
      <c r="A25" s="48"/>
      <c r="B25" s="70" t="s">
        <v>41</v>
      </c>
      <c r="C25" s="64" t="s">
        <v>54</v>
      </c>
      <c r="D25" s="32">
        <v>0</v>
      </c>
      <c r="E25" s="56">
        <f t="shared" si="66"/>
        <v>44592</v>
      </c>
      <c r="F25" s="56">
        <f t="shared" si="65"/>
        <v>44599</v>
      </c>
      <c r="G25" s="17"/>
      <c r="H25" s="17">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row>
    <row r="26" spans="1:141" s="3" customFormat="1" ht="30" customHeight="1" thickBot="1" x14ac:dyDescent="0.4">
      <c r="A26" s="48"/>
      <c r="B26" s="70" t="s">
        <v>42</v>
      </c>
      <c r="C26" s="64" t="s">
        <v>54</v>
      </c>
      <c r="D26" s="32">
        <v>0</v>
      </c>
      <c r="E26" s="56">
        <f t="shared" si="66"/>
        <v>44599</v>
      </c>
      <c r="F26" s="56">
        <f t="shared" si="65"/>
        <v>44606</v>
      </c>
      <c r="G26" s="17"/>
      <c r="H26" s="17">
        <v>7</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row>
    <row r="27" spans="1:141" s="3" customFormat="1" ht="30" customHeight="1" thickBot="1" x14ac:dyDescent="0.4">
      <c r="A27" s="48"/>
      <c r="B27" s="70" t="s">
        <v>43</v>
      </c>
      <c r="C27" s="64" t="s">
        <v>54</v>
      </c>
      <c r="D27" s="32">
        <v>0</v>
      </c>
      <c r="E27" s="56">
        <f t="shared" si="66"/>
        <v>44606</v>
      </c>
      <c r="F27" s="56">
        <f t="shared" si="65"/>
        <v>44613</v>
      </c>
      <c r="G27" s="17"/>
      <c r="H27" s="17">
        <v>7</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row>
    <row r="28" spans="1:141" s="3" customFormat="1" ht="30" customHeight="1" thickBot="1" x14ac:dyDescent="0.4">
      <c r="A28" s="48"/>
      <c r="B28" s="70" t="s">
        <v>55</v>
      </c>
      <c r="C28" s="64" t="s">
        <v>53</v>
      </c>
      <c r="D28" s="32">
        <v>0</v>
      </c>
      <c r="E28" s="56">
        <f t="shared" si="66"/>
        <v>44613</v>
      </c>
      <c r="F28" s="56">
        <f t="shared" si="65"/>
        <v>44620</v>
      </c>
      <c r="G28" s="17"/>
      <c r="H28" s="17">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row>
    <row r="29" spans="1:141" s="3" customFormat="1" ht="30" customHeight="1" thickBot="1" x14ac:dyDescent="0.4">
      <c r="A29" s="48" t="s">
        <v>10</v>
      </c>
      <c r="B29" s="33" t="s">
        <v>26</v>
      </c>
      <c r="C29" s="65"/>
      <c r="D29" s="34"/>
      <c r="E29" s="35"/>
      <c r="F29" s="36"/>
      <c r="G29" s="17"/>
      <c r="H29" s="17" t="str">
        <f t="shared" si="63"/>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row>
    <row r="30" spans="1:141" s="3" customFormat="1" ht="30" customHeight="1" thickBot="1" x14ac:dyDescent="0.4">
      <c r="A30" s="48"/>
      <c r="B30" s="71" t="s">
        <v>45</v>
      </c>
      <c r="C30" s="66" t="s">
        <v>50</v>
      </c>
      <c r="D30" s="37">
        <v>0</v>
      </c>
      <c r="E30" s="57">
        <f>F22</f>
        <v>44578</v>
      </c>
      <c r="F30" s="57">
        <f>E30+H30</f>
        <v>44585</v>
      </c>
      <c r="G30" s="17"/>
      <c r="H30" s="17">
        <v>7</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row>
    <row r="31" spans="1:141" s="3" customFormat="1" ht="30" customHeight="1" thickBot="1" x14ac:dyDescent="0.4">
      <c r="A31" s="48"/>
      <c r="B31" s="71" t="s">
        <v>44</v>
      </c>
      <c r="C31" s="66" t="s">
        <v>50</v>
      </c>
      <c r="D31" s="37">
        <v>0</v>
      </c>
      <c r="E31" s="57">
        <f t="shared" ref="E31:E35" si="67">F22</f>
        <v>44578</v>
      </c>
      <c r="F31" s="57">
        <f t="shared" ref="F31:F35" si="68">E31+H31</f>
        <v>44585</v>
      </c>
      <c r="G31" s="17"/>
      <c r="H31" s="17">
        <v>7</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row>
    <row r="32" spans="1:141" s="3" customFormat="1" ht="30" customHeight="1" thickBot="1" x14ac:dyDescent="0.4">
      <c r="A32" s="48"/>
      <c r="B32" s="71" t="s">
        <v>46</v>
      </c>
      <c r="C32" s="66" t="s">
        <v>50</v>
      </c>
      <c r="D32" s="37">
        <v>0</v>
      </c>
      <c r="E32" s="57">
        <f t="shared" si="67"/>
        <v>44585</v>
      </c>
      <c r="F32" s="57">
        <f t="shared" si="68"/>
        <v>44592</v>
      </c>
      <c r="G32" s="17"/>
      <c r="H32" s="17">
        <v>7</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row>
    <row r="33" spans="1:141" s="3" customFormat="1" ht="30" customHeight="1" thickBot="1" x14ac:dyDescent="0.4">
      <c r="A33" s="48"/>
      <c r="B33" s="71" t="s">
        <v>47</v>
      </c>
      <c r="C33" s="66" t="s">
        <v>50</v>
      </c>
      <c r="D33" s="37">
        <v>0</v>
      </c>
      <c r="E33" s="57">
        <f t="shared" si="67"/>
        <v>44592</v>
      </c>
      <c r="F33" s="57">
        <f t="shared" si="68"/>
        <v>44599</v>
      </c>
      <c r="G33" s="17"/>
      <c r="H33" s="17">
        <v>7</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row>
    <row r="34" spans="1:141" s="3" customFormat="1" ht="30" customHeight="1" thickBot="1" x14ac:dyDescent="0.4">
      <c r="A34" s="48"/>
      <c r="B34" s="71" t="s">
        <v>48</v>
      </c>
      <c r="C34" s="66" t="s">
        <v>50</v>
      </c>
      <c r="D34" s="37">
        <v>0</v>
      </c>
      <c r="E34" s="57">
        <f t="shared" si="67"/>
        <v>44599</v>
      </c>
      <c r="F34" s="57">
        <f t="shared" si="68"/>
        <v>44606</v>
      </c>
      <c r="G34" s="17"/>
      <c r="H34" s="17">
        <v>7</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row>
    <row r="35" spans="1:141" s="3" customFormat="1" ht="30" customHeight="1" thickBot="1" x14ac:dyDescent="0.4">
      <c r="A35" s="48"/>
      <c r="B35" s="71" t="s">
        <v>49</v>
      </c>
      <c r="C35" s="66" t="s">
        <v>50</v>
      </c>
      <c r="D35" s="37">
        <v>0</v>
      </c>
      <c r="E35" s="57">
        <f t="shared" si="67"/>
        <v>44606</v>
      </c>
      <c r="F35" s="57">
        <f t="shared" si="68"/>
        <v>44613</v>
      </c>
      <c r="G35" s="17"/>
      <c r="H35" s="17">
        <v>7</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row>
    <row r="36" spans="1:141" s="3" customFormat="1" ht="30" customHeight="1" thickBot="1" x14ac:dyDescent="0.4">
      <c r="A36" s="48" t="s">
        <v>12</v>
      </c>
      <c r="B36" s="72"/>
      <c r="C36" s="67"/>
      <c r="D36" s="16"/>
      <c r="E36" s="58"/>
      <c r="F36" s="58"/>
      <c r="G36" s="17"/>
      <c r="H36" s="17" t="str">
        <f t="shared" si="63"/>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row>
    <row r="37" spans="1:141" s="3" customFormat="1" ht="30" customHeight="1" thickBot="1" x14ac:dyDescent="0.4">
      <c r="A37" s="49" t="s">
        <v>11</v>
      </c>
      <c r="B37" s="38" t="s">
        <v>0</v>
      </c>
      <c r="C37" s="39"/>
      <c r="D37" s="40"/>
      <c r="E37" s="41"/>
      <c r="F37" s="42"/>
      <c r="G37" s="43"/>
      <c r="H37" s="43" t="str">
        <f t="shared" si="63"/>
        <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row>
    <row r="38" spans="1:141" ht="30" customHeight="1" x14ac:dyDescent="0.35">
      <c r="G38" s="6"/>
    </row>
    <row r="39" spans="1:141" ht="30" customHeight="1" x14ac:dyDescent="0.35">
      <c r="C39" s="14"/>
      <c r="F39" s="50"/>
    </row>
    <row r="40" spans="1:141" ht="30" customHeight="1" x14ac:dyDescent="0.35">
      <c r="C40" s="15"/>
    </row>
  </sheetData>
  <mergeCells count="23">
    <mergeCell ref="DX4:ED4"/>
    <mergeCell ref="EE4:EK4"/>
    <mergeCell ref="CO4:CU4"/>
    <mergeCell ref="CV4:DB4"/>
    <mergeCell ref="DC4:DI4"/>
    <mergeCell ref="DJ4:DP4"/>
    <mergeCell ref="DQ4:DW4"/>
    <mergeCell ref="BM4:BS4"/>
    <mergeCell ref="BT4:BZ4"/>
    <mergeCell ref="CA4:CG4"/>
    <mergeCell ref="CH4:CN4"/>
    <mergeCell ref="AY4:BE4"/>
    <mergeCell ref="BF4:BL4"/>
    <mergeCell ref="E3:F3"/>
    <mergeCell ref="I4:O4"/>
    <mergeCell ref="P4:V4"/>
    <mergeCell ref="W4:AC4"/>
    <mergeCell ref="AD4:AJ4"/>
    <mergeCell ref="C3:D3"/>
    <mergeCell ref="C4:D4"/>
    <mergeCell ref="B5:G5"/>
    <mergeCell ref="AK4:AQ4"/>
    <mergeCell ref="AR4:AX4"/>
  </mergeCells>
  <conditionalFormatting sqref="D7:D25 D29:D34 D36:D37">
    <cfRule type="dataBar" priority="2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I29:BL34 I36:BL37">
    <cfRule type="expression" dxfId="179" priority="236">
      <formula>AND(TODAY()&gt;=I$5,TODAY()&lt;J$5)</formula>
    </cfRule>
  </conditionalFormatting>
  <conditionalFormatting sqref="I7:BL25 I29:BL34 I36:BL37">
    <cfRule type="expression" dxfId="178" priority="230">
      <formula>AND(task_start&lt;=I$5,ROUNDDOWN((task_end-task_start+1)*task_progress,0)+task_start-1&gt;=I$5)</formula>
    </cfRule>
    <cfRule type="expression" dxfId="177" priority="231" stopIfTrue="1">
      <formula>AND(task_end&gt;=I$5,task_start&lt;J$5)</formula>
    </cfRule>
  </conditionalFormatting>
  <conditionalFormatting sqref="CV7:DB25 CV29:DB34 CV36:DB37">
    <cfRule type="expression" dxfId="176" priority="186">
      <formula>AND(task_start&lt;=CV$5,ROUNDDOWN((task_end-task_start+1)*task_progress,0)+task_start-1&gt;=CV$5)</formula>
    </cfRule>
    <cfRule type="expression" dxfId="175" priority="187" stopIfTrue="1">
      <formula>AND(task_end&gt;=CV$5,task_start&lt;CW$5)</formula>
    </cfRule>
  </conditionalFormatting>
  <conditionalFormatting sqref="BM5:BS25 BM29:BS34 BM36:BS37">
    <cfRule type="expression" dxfId="174" priority="203">
      <formula>AND(TODAY()&gt;=BM$5,TODAY()&lt;BN$5)</formula>
    </cfRule>
  </conditionalFormatting>
  <conditionalFormatting sqref="BM7:BS25 BM29:BS34 BM36:BS37">
    <cfRule type="expression" dxfId="173" priority="201">
      <formula>AND(task_start&lt;=BM$5,ROUNDDOWN((task_end-task_start+1)*task_progress,0)+task_start-1&gt;=BM$5)</formula>
    </cfRule>
    <cfRule type="expression" dxfId="172" priority="202" stopIfTrue="1">
      <formula>AND(task_end&gt;=BM$5,task_start&lt;BN$5)</formula>
    </cfRule>
  </conditionalFormatting>
  <conditionalFormatting sqref="BT5:BZ25 BT29:BZ34 BT36:BZ37">
    <cfRule type="expression" dxfId="171" priority="200">
      <formula>AND(TODAY()&gt;=BT$5,TODAY()&lt;BU$5)</formula>
    </cfRule>
  </conditionalFormatting>
  <conditionalFormatting sqref="BT7:BZ25 BT29:BZ34 BT36:BZ37">
    <cfRule type="expression" dxfId="170" priority="198">
      <formula>AND(task_start&lt;=BT$5,ROUNDDOWN((task_end-task_start+1)*task_progress,0)+task_start-1&gt;=BT$5)</formula>
    </cfRule>
    <cfRule type="expression" dxfId="169" priority="199" stopIfTrue="1">
      <formula>AND(task_end&gt;=BT$5,task_start&lt;BU$5)</formula>
    </cfRule>
  </conditionalFormatting>
  <conditionalFormatting sqref="CA5:CG25 CA29:CG34 CA36:CG37">
    <cfRule type="expression" dxfId="168" priority="197">
      <formula>AND(TODAY()&gt;=CA$5,TODAY()&lt;CB$5)</formula>
    </cfRule>
  </conditionalFormatting>
  <conditionalFormatting sqref="CA7:CG25 CA29:CG34 CA36:CG37">
    <cfRule type="expression" dxfId="167" priority="195">
      <formula>AND(task_start&lt;=CA$5,ROUNDDOWN((task_end-task_start+1)*task_progress,0)+task_start-1&gt;=CA$5)</formula>
    </cfRule>
    <cfRule type="expression" dxfId="166" priority="196" stopIfTrue="1">
      <formula>AND(task_end&gt;=CA$5,task_start&lt;CB$5)</formula>
    </cfRule>
  </conditionalFormatting>
  <conditionalFormatting sqref="CH5:CN25 CH29:CN34 CH36:CN37">
    <cfRule type="expression" dxfId="165" priority="194">
      <formula>AND(TODAY()&gt;=CH$5,TODAY()&lt;CI$5)</formula>
    </cfRule>
  </conditionalFormatting>
  <conditionalFormatting sqref="CH7:CN25 CH29:CN34 CH36:CN37">
    <cfRule type="expression" dxfId="164" priority="192">
      <formula>AND(task_start&lt;=CH$5,ROUNDDOWN((task_end-task_start+1)*task_progress,0)+task_start-1&gt;=CH$5)</formula>
    </cfRule>
    <cfRule type="expression" dxfId="163" priority="193" stopIfTrue="1">
      <formula>AND(task_end&gt;=CH$5,task_start&lt;CI$5)</formula>
    </cfRule>
  </conditionalFormatting>
  <conditionalFormatting sqref="CO5:CU25 CO29:CU34 CO36:CU37">
    <cfRule type="expression" dxfId="162" priority="191">
      <formula>AND(TODAY()&gt;=CO$5,TODAY()&lt;CP$5)</formula>
    </cfRule>
  </conditionalFormatting>
  <conditionalFormatting sqref="CO7:CU25 CO29:CU34 CO36:CU37">
    <cfRule type="expression" dxfId="161" priority="189">
      <formula>AND(task_start&lt;=CO$5,ROUNDDOWN((task_end-task_start+1)*task_progress,0)+task_start-1&gt;=CO$5)</formula>
    </cfRule>
    <cfRule type="expression" dxfId="160" priority="190" stopIfTrue="1">
      <formula>AND(task_end&gt;=CO$5,task_start&lt;CP$5)</formula>
    </cfRule>
  </conditionalFormatting>
  <conditionalFormatting sqref="CV5:DB25 CV29:DB34 CV36:DB37">
    <cfRule type="expression" dxfId="159" priority="188">
      <formula>AND(TODAY()&gt;=CV$5,TODAY()&lt;CW$5)</formula>
    </cfRule>
  </conditionalFormatting>
  <conditionalFormatting sqref="D26">
    <cfRule type="dataBar" priority="163">
      <dataBar>
        <cfvo type="num" val="0"/>
        <cfvo type="num" val="1"/>
        <color theme="0" tint="-0.249977111117893"/>
      </dataBar>
      <extLst>
        <ext xmlns:x14="http://schemas.microsoft.com/office/spreadsheetml/2009/9/main" uri="{B025F937-C7B1-47D3-B67F-A62EFF666E3E}">
          <x14:id>{02DDA5A2-4343-4EDA-BAD3-12391F4BA2C8}</x14:id>
        </ext>
      </extLst>
    </cfRule>
  </conditionalFormatting>
  <conditionalFormatting sqref="I26:BL26">
    <cfRule type="expression" dxfId="158" priority="163">
      <formula>AND(TODAY()&gt;=I$5,TODAY()&lt;J$5)</formula>
    </cfRule>
  </conditionalFormatting>
  <conditionalFormatting sqref="I26:BL26">
    <cfRule type="expression" dxfId="157" priority="161">
      <formula>AND(task_start&lt;=I$5,ROUNDDOWN((task_end-task_start+1)*task_progress,0)+task_start-1&gt;=I$5)</formula>
    </cfRule>
    <cfRule type="expression" dxfId="156" priority="162" stopIfTrue="1">
      <formula>AND(task_end&gt;=I$5,task_start&lt;J$5)</formula>
    </cfRule>
  </conditionalFormatting>
  <conditionalFormatting sqref="CV26:DB26">
    <cfRule type="expression" dxfId="155" priority="158">
      <formula>AND(task_start&lt;=CV$5,ROUNDDOWN((task_end-task_start+1)*task_progress,0)+task_start-1&gt;=CV$5)</formula>
    </cfRule>
    <cfRule type="expression" dxfId="154" priority="158" stopIfTrue="1">
      <formula>AND(task_end&gt;=CV$5,task_start&lt;CW$5)</formula>
    </cfRule>
  </conditionalFormatting>
  <conditionalFormatting sqref="BM26:BS26">
    <cfRule type="expression" dxfId="153" priority="159">
      <formula>AND(TODAY()&gt;=BM$5,TODAY()&lt;BN$5)</formula>
    </cfRule>
  </conditionalFormatting>
  <conditionalFormatting sqref="BM26:BS26">
    <cfRule type="expression" dxfId="152" priority="157">
      <formula>AND(task_start&lt;=BM$5,ROUNDDOWN((task_end-task_start+1)*task_progress,0)+task_start-1&gt;=BM$5)</formula>
    </cfRule>
    <cfRule type="expression" dxfId="151" priority="158" stopIfTrue="1">
      <formula>AND(task_end&gt;=BM$5,task_start&lt;BN$5)</formula>
    </cfRule>
  </conditionalFormatting>
  <conditionalFormatting sqref="BT26:BZ26">
    <cfRule type="expression" dxfId="150" priority="156">
      <formula>AND(TODAY()&gt;=BT$5,TODAY()&lt;BU$5)</formula>
    </cfRule>
  </conditionalFormatting>
  <conditionalFormatting sqref="BT26:BZ26">
    <cfRule type="expression" dxfId="149" priority="154">
      <formula>AND(task_start&lt;=BT$5,ROUNDDOWN((task_end-task_start+1)*task_progress,0)+task_start-1&gt;=BT$5)</formula>
    </cfRule>
    <cfRule type="expression" dxfId="148" priority="155" stopIfTrue="1">
      <formula>AND(task_end&gt;=BT$5,task_start&lt;BU$5)</formula>
    </cfRule>
  </conditionalFormatting>
  <conditionalFormatting sqref="CA26:CG26">
    <cfRule type="expression" dxfId="147" priority="153">
      <formula>AND(TODAY()&gt;=CA$5,TODAY()&lt;CB$5)</formula>
    </cfRule>
  </conditionalFormatting>
  <conditionalFormatting sqref="CA26:CG26">
    <cfRule type="expression" dxfId="146" priority="151">
      <formula>AND(task_start&lt;=CA$5,ROUNDDOWN((task_end-task_start+1)*task_progress,0)+task_start-1&gt;=CA$5)</formula>
    </cfRule>
    <cfRule type="expression" dxfId="145" priority="152" stopIfTrue="1">
      <formula>AND(task_end&gt;=CA$5,task_start&lt;CB$5)</formula>
    </cfRule>
  </conditionalFormatting>
  <conditionalFormatting sqref="CH26:CN26">
    <cfRule type="expression" dxfId="144" priority="150">
      <formula>AND(TODAY()&gt;=CH$5,TODAY()&lt;CI$5)</formula>
    </cfRule>
  </conditionalFormatting>
  <conditionalFormatting sqref="CH26:CN26">
    <cfRule type="expression" dxfId="143" priority="148">
      <formula>AND(task_start&lt;=CH$5,ROUNDDOWN((task_end-task_start+1)*task_progress,0)+task_start-1&gt;=CH$5)</formula>
    </cfRule>
    <cfRule type="expression" dxfId="142" priority="149" stopIfTrue="1">
      <formula>AND(task_end&gt;=CH$5,task_start&lt;CI$5)</formula>
    </cfRule>
  </conditionalFormatting>
  <conditionalFormatting sqref="CO26:CU26">
    <cfRule type="expression" dxfId="141" priority="147">
      <formula>AND(TODAY()&gt;=CO$5,TODAY()&lt;CP$5)</formula>
    </cfRule>
  </conditionalFormatting>
  <conditionalFormatting sqref="CO26:CU26">
    <cfRule type="expression" dxfId="140" priority="145">
      <formula>AND(task_start&lt;=CO$5,ROUNDDOWN((task_end-task_start+1)*task_progress,0)+task_start-1&gt;=CO$5)</formula>
    </cfRule>
    <cfRule type="expression" dxfId="139" priority="146" stopIfTrue="1">
      <formula>AND(task_end&gt;=CO$5,task_start&lt;CP$5)</formula>
    </cfRule>
  </conditionalFormatting>
  <conditionalFormatting sqref="CV26:DB26">
    <cfRule type="expression" dxfId="138" priority="144">
      <formula>AND(TODAY()&gt;=CV$5,TODAY()&lt;CW$5)</formula>
    </cfRule>
  </conditionalFormatting>
  <conditionalFormatting sqref="D27">
    <cfRule type="dataBar" priority="138">
      <dataBar>
        <cfvo type="num" val="0"/>
        <cfvo type="num" val="1"/>
        <color theme="0" tint="-0.249977111117893"/>
      </dataBar>
      <extLst>
        <ext xmlns:x14="http://schemas.microsoft.com/office/spreadsheetml/2009/9/main" uri="{B025F937-C7B1-47D3-B67F-A62EFF666E3E}">
          <x14:id>{B2099C75-24C3-43AA-A92D-AC59CFEBB898}</x14:id>
        </ext>
      </extLst>
    </cfRule>
  </conditionalFormatting>
  <conditionalFormatting sqref="I27:BL27">
    <cfRule type="expression" dxfId="137" priority="-1">
      <formula>AND(TODAY()&gt;=I$5,TODAY()&lt;J$5)</formula>
    </cfRule>
  </conditionalFormatting>
  <conditionalFormatting sqref="I27:BL27">
    <cfRule type="expression" dxfId="136" priority="136">
      <formula>AND(task_start&lt;=I$5,ROUNDDOWN((task_end-task_start+1)*task_progress,0)+task_start-1&gt;=I$5)</formula>
    </cfRule>
    <cfRule type="expression" dxfId="135" priority="137" stopIfTrue="1">
      <formula>AND(task_end&gt;=I$5,task_start&lt;J$5)</formula>
    </cfRule>
  </conditionalFormatting>
  <conditionalFormatting sqref="CV27:DB27">
    <cfRule type="expression" dxfId="134" priority="-1" stopIfTrue="1">
      <formula>AND(task_end&gt;=CV$5,task_start&lt;CW$5)</formula>
    </cfRule>
    <cfRule type="expression" dxfId="133" priority="134">
      <formula>AND(task_start&lt;=CV$5,ROUNDDOWN((task_end-task_start+1)*task_progress,0)+task_start-1&gt;=CV$5)</formula>
    </cfRule>
  </conditionalFormatting>
  <conditionalFormatting sqref="BM27:BS27">
    <cfRule type="expression" dxfId="132" priority="135">
      <formula>AND(TODAY()&gt;=BM$5,TODAY()&lt;BN$5)</formula>
    </cfRule>
  </conditionalFormatting>
  <conditionalFormatting sqref="BM27:BS27">
    <cfRule type="expression" dxfId="131" priority="-1" stopIfTrue="1">
      <formula>AND(task_end&gt;=BM$5,task_start&lt;BN$5)</formula>
    </cfRule>
    <cfRule type="expression" dxfId="130" priority="133">
      <formula>AND(task_start&lt;=BM$5,ROUNDDOWN((task_end-task_start+1)*task_progress,0)+task_start-1&gt;=BM$5)</formula>
    </cfRule>
  </conditionalFormatting>
  <conditionalFormatting sqref="BT27:BZ27">
    <cfRule type="expression" dxfId="129" priority="132">
      <formula>AND(TODAY()&gt;=BT$5,TODAY()&lt;BU$5)</formula>
    </cfRule>
  </conditionalFormatting>
  <conditionalFormatting sqref="BT27:BZ27">
    <cfRule type="expression" dxfId="128" priority="130">
      <formula>AND(task_start&lt;=BT$5,ROUNDDOWN((task_end-task_start+1)*task_progress,0)+task_start-1&gt;=BT$5)</formula>
    </cfRule>
    <cfRule type="expression" dxfId="127" priority="131" stopIfTrue="1">
      <formula>AND(task_end&gt;=BT$5,task_start&lt;BU$5)</formula>
    </cfRule>
  </conditionalFormatting>
  <conditionalFormatting sqref="CA27:CG27">
    <cfRule type="expression" dxfId="126" priority="129">
      <formula>AND(TODAY()&gt;=CA$5,TODAY()&lt;CB$5)</formula>
    </cfRule>
  </conditionalFormatting>
  <conditionalFormatting sqref="CA27:CG27">
    <cfRule type="expression" dxfId="125" priority="127">
      <formula>AND(task_start&lt;=CA$5,ROUNDDOWN((task_end-task_start+1)*task_progress,0)+task_start-1&gt;=CA$5)</formula>
    </cfRule>
    <cfRule type="expression" dxfId="124" priority="128" stopIfTrue="1">
      <formula>AND(task_end&gt;=CA$5,task_start&lt;CB$5)</formula>
    </cfRule>
  </conditionalFormatting>
  <conditionalFormatting sqref="CH27:CN27">
    <cfRule type="expression" dxfId="123" priority="126">
      <formula>AND(TODAY()&gt;=CH$5,TODAY()&lt;CI$5)</formula>
    </cfRule>
  </conditionalFormatting>
  <conditionalFormatting sqref="CH27:CN27">
    <cfRule type="expression" dxfId="122" priority="124">
      <formula>AND(task_start&lt;=CH$5,ROUNDDOWN((task_end-task_start+1)*task_progress,0)+task_start-1&gt;=CH$5)</formula>
    </cfRule>
    <cfRule type="expression" dxfId="121" priority="125" stopIfTrue="1">
      <formula>AND(task_end&gt;=CH$5,task_start&lt;CI$5)</formula>
    </cfRule>
  </conditionalFormatting>
  <conditionalFormatting sqref="CO27:CU27">
    <cfRule type="expression" dxfId="120" priority="123">
      <formula>AND(TODAY()&gt;=CO$5,TODAY()&lt;CP$5)</formula>
    </cfRule>
  </conditionalFormatting>
  <conditionalFormatting sqref="CO27:CU27">
    <cfRule type="expression" dxfId="119" priority="121">
      <formula>AND(task_start&lt;=CO$5,ROUNDDOWN((task_end-task_start+1)*task_progress,0)+task_start-1&gt;=CO$5)</formula>
    </cfRule>
    <cfRule type="expression" dxfId="118" priority="122" stopIfTrue="1">
      <formula>AND(task_end&gt;=CO$5,task_start&lt;CP$5)</formula>
    </cfRule>
  </conditionalFormatting>
  <conditionalFormatting sqref="CV27:DB27">
    <cfRule type="expression" dxfId="117" priority="120">
      <formula>AND(TODAY()&gt;=CV$5,TODAY()&lt;CW$5)</formula>
    </cfRule>
  </conditionalFormatting>
  <conditionalFormatting sqref="D35">
    <cfRule type="dataBar" priority="116">
      <dataBar>
        <cfvo type="num" val="0"/>
        <cfvo type="num" val="1"/>
        <color theme="0" tint="-0.249977111117893"/>
      </dataBar>
      <extLst>
        <ext xmlns:x14="http://schemas.microsoft.com/office/spreadsheetml/2009/9/main" uri="{B025F937-C7B1-47D3-B67F-A62EFF666E3E}">
          <x14:id>{FD886204-1A46-4E42-9445-4AB6C27D188D}</x14:id>
        </ext>
      </extLst>
    </cfRule>
  </conditionalFormatting>
  <conditionalFormatting sqref="I35:BL35">
    <cfRule type="expression" dxfId="116" priority="119">
      <formula>AND(TODAY()&gt;=I$5,TODAY()&lt;J$5)</formula>
    </cfRule>
  </conditionalFormatting>
  <conditionalFormatting sqref="I35:BL35">
    <cfRule type="expression" dxfId="115" priority="117">
      <formula>AND(task_start&lt;=I$5,ROUNDDOWN((task_end-task_start+1)*task_progress,0)+task_start-1&gt;=I$5)</formula>
    </cfRule>
    <cfRule type="expression" dxfId="114" priority="118" stopIfTrue="1">
      <formula>AND(task_end&gt;=I$5,task_start&lt;J$5)</formula>
    </cfRule>
  </conditionalFormatting>
  <conditionalFormatting sqref="CV35:DB35">
    <cfRule type="expression" dxfId="113" priority="98">
      <formula>AND(task_start&lt;=CV$5,ROUNDDOWN((task_end-task_start+1)*task_progress,0)+task_start-1&gt;=CV$5)</formula>
    </cfRule>
    <cfRule type="expression" dxfId="112" priority="99" stopIfTrue="1">
      <formula>AND(task_end&gt;=CV$5,task_start&lt;CW$5)</formula>
    </cfRule>
  </conditionalFormatting>
  <conditionalFormatting sqref="BM35:BS35">
    <cfRule type="expression" dxfId="111" priority="115">
      <formula>AND(TODAY()&gt;=BM$5,TODAY()&lt;BN$5)</formula>
    </cfRule>
  </conditionalFormatting>
  <conditionalFormatting sqref="BM35:BS35">
    <cfRule type="expression" dxfId="110" priority="113">
      <formula>AND(task_start&lt;=BM$5,ROUNDDOWN((task_end-task_start+1)*task_progress,0)+task_start-1&gt;=BM$5)</formula>
    </cfRule>
    <cfRule type="expression" dxfId="109" priority="114" stopIfTrue="1">
      <formula>AND(task_end&gt;=BM$5,task_start&lt;BN$5)</formula>
    </cfRule>
  </conditionalFormatting>
  <conditionalFormatting sqref="BT35:BZ35">
    <cfRule type="expression" dxfId="108" priority="112">
      <formula>AND(TODAY()&gt;=BT$5,TODAY()&lt;BU$5)</formula>
    </cfRule>
  </conditionalFormatting>
  <conditionalFormatting sqref="BT35:BZ35">
    <cfRule type="expression" dxfId="107" priority="110">
      <formula>AND(task_start&lt;=BT$5,ROUNDDOWN((task_end-task_start+1)*task_progress,0)+task_start-1&gt;=BT$5)</formula>
    </cfRule>
    <cfRule type="expression" dxfId="106" priority="111" stopIfTrue="1">
      <formula>AND(task_end&gt;=BT$5,task_start&lt;BU$5)</formula>
    </cfRule>
  </conditionalFormatting>
  <conditionalFormatting sqref="CA35:CG35">
    <cfRule type="expression" dxfId="105" priority="109">
      <formula>AND(TODAY()&gt;=CA$5,TODAY()&lt;CB$5)</formula>
    </cfRule>
  </conditionalFormatting>
  <conditionalFormatting sqref="CA35:CG35">
    <cfRule type="expression" dxfId="104" priority="107">
      <formula>AND(task_start&lt;=CA$5,ROUNDDOWN((task_end-task_start+1)*task_progress,0)+task_start-1&gt;=CA$5)</formula>
    </cfRule>
    <cfRule type="expression" dxfId="103" priority="108" stopIfTrue="1">
      <formula>AND(task_end&gt;=CA$5,task_start&lt;CB$5)</formula>
    </cfRule>
  </conditionalFormatting>
  <conditionalFormatting sqref="CH35:CN35">
    <cfRule type="expression" dxfId="102" priority="106">
      <formula>AND(TODAY()&gt;=CH$5,TODAY()&lt;CI$5)</formula>
    </cfRule>
  </conditionalFormatting>
  <conditionalFormatting sqref="CH35:CN35">
    <cfRule type="expression" dxfId="101" priority="104">
      <formula>AND(task_start&lt;=CH$5,ROUNDDOWN((task_end-task_start+1)*task_progress,0)+task_start-1&gt;=CH$5)</formula>
    </cfRule>
    <cfRule type="expression" dxfId="100" priority="105" stopIfTrue="1">
      <formula>AND(task_end&gt;=CH$5,task_start&lt;CI$5)</formula>
    </cfRule>
  </conditionalFormatting>
  <conditionalFormatting sqref="CO35:CU35">
    <cfRule type="expression" dxfId="99" priority="103">
      <formula>AND(TODAY()&gt;=CO$5,TODAY()&lt;CP$5)</formula>
    </cfRule>
  </conditionalFormatting>
  <conditionalFormatting sqref="CO35:CU35">
    <cfRule type="expression" dxfId="98" priority="101">
      <formula>AND(task_start&lt;=CO$5,ROUNDDOWN((task_end-task_start+1)*task_progress,0)+task_start-1&gt;=CO$5)</formula>
    </cfRule>
    <cfRule type="expression" dxfId="97" priority="102" stopIfTrue="1">
      <formula>AND(task_end&gt;=CO$5,task_start&lt;CP$5)</formula>
    </cfRule>
  </conditionalFormatting>
  <conditionalFormatting sqref="CV35:DB35">
    <cfRule type="expression" dxfId="96" priority="100">
      <formula>AND(TODAY()&gt;=CV$5,TODAY()&lt;CW$5)</formula>
    </cfRule>
  </conditionalFormatting>
  <conditionalFormatting sqref="D28">
    <cfRule type="dataBar" priority="94">
      <dataBar>
        <cfvo type="num" val="0"/>
        <cfvo type="num" val="1"/>
        <color theme="0" tint="-0.249977111117893"/>
      </dataBar>
      <extLst>
        <ext xmlns:x14="http://schemas.microsoft.com/office/spreadsheetml/2009/9/main" uri="{B025F937-C7B1-47D3-B67F-A62EFF666E3E}">
          <x14:id>{73C0DF9E-9B9A-4C39-94C7-3493FAD84545}</x14:id>
        </ext>
      </extLst>
    </cfRule>
  </conditionalFormatting>
  <conditionalFormatting sqref="I28:BL28">
    <cfRule type="expression" dxfId="95" priority="96">
      <formula>AND(TODAY()&gt;=I$5,TODAY()&lt;J$5)</formula>
    </cfRule>
  </conditionalFormatting>
  <conditionalFormatting sqref="I28:BL28">
    <cfRule type="expression" dxfId="94" priority="92">
      <formula>AND(task_start&lt;=I$5,ROUNDDOWN((task_end-task_start+1)*task_progress,0)+task_start-1&gt;=I$5)</formula>
    </cfRule>
    <cfRule type="expression" dxfId="93" priority="93" stopIfTrue="1">
      <formula>AND(task_end&gt;=I$5,task_start&lt;J$5)</formula>
    </cfRule>
  </conditionalFormatting>
  <conditionalFormatting sqref="CV28:DB28">
    <cfRule type="expression" dxfId="92" priority="92" stopIfTrue="1">
      <formula>AND(task_end&gt;=CV$5,task_start&lt;CW$5)</formula>
    </cfRule>
    <cfRule type="expression" dxfId="91" priority="90">
      <formula>AND(task_start&lt;=CV$5,ROUNDDOWN((task_end-task_start+1)*task_progress,0)+task_start-1&gt;=CV$5)</formula>
    </cfRule>
  </conditionalFormatting>
  <conditionalFormatting sqref="BM28:BS28">
    <cfRule type="expression" dxfId="90" priority="91">
      <formula>AND(TODAY()&gt;=BM$5,TODAY()&lt;BN$5)</formula>
    </cfRule>
  </conditionalFormatting>
  <conditionalFormatting sqref="BM28:BS28">
    <cfRule type="expression" dxfId="89" priority="89" stopIfTrue="1">
      <formula>AND(task_end&gt;=BM$5,task_start&lt;BN$5)</formula>
    </cfRule>
    <cfRule type="expression" dxfId="88" priority="89">
      <formula>AND(task_start&lt;=BM$5,ROUNDDOWN((task_end-task_start+1)*task_progress,0)+task_start-1&gt;=BM$5)</formula>
    </cfRule>
  </conditionalFormatting>
  <conditionalFormatting sqref="BT28:BZ28">
    <cfRule type="expression" dxfId="87" priority="88">
      <formula>AND(TODAY()&gt;=BT$5,TODAY()&lt;BU$5)</formula>
    </cfRule>
  </conditionalFormatting>
  <conditionalFormatting sqref="BT28:BZ28">
    <cfRule type="expression" dxfId="86" priority="86">
      <formula>AND(task_start&lt;=BT$5,ROUNDDOWN((task_end-task_start+1)*task_progress,0)+task_start-1&gt;=BT$5)</formula>
    </cfRule>
    <cfRule type="expression" dxfId="85" priority="87" stopIfTrue="1">
      <formula>AND(task_end&gt;=BT$5,task_start&lt;BU$5)</formula>
    </cfRule>
  </conditionalFormatting>
  <conditionalFormatting sqref="CA28:CG28">
    <cfRule type="expression" dxfId="84" priority="85">
      <formula>AND(TODAY()&gt;=CA$5,TODAY()&lt;CB$5)</formula>
    </cfRule>
  </conditionalFormatting>
  <conditionalFormatting sqref="CA28:CG28">
    <cfRule type="expression" dxfId="83" priority="83">
      <formula>AND(task_start&lt;=CA$5,ROUNDDOWN((task_end-task_start+1)*task_progress,0)+task_start-1&gt;=CA$5)</formula>
    </cfRule>
    <cfRule type="expression" dxfId="82" priority="84" stopIfTrue="1">
      <formula>AND(task_end&gt;=CA$5,task_start&lt;CB$5)</formula>
    </cfRule>
  </conditionalFormatting>
  <conditionalFormatting sqref="CH28:CN28">
    <cfRule type="expression" dxfId="81" priority="82">
      <formula>AND(TODAY()&gt;=CH$5,TODAY()&lt;CI$5)</formula>
    </cfRule>
  </conditionalFormatting>
  <conditionalFormatting sqref="CH28:CN28">
    <cfRule type="expression" dxfId="80" priority="80">
      <formula>AND(task_start&lt;=CH$5,ROUNDDOWN((task_end-task_start+1)*task_progress,0)+task_start-1&gt;=CH$5)</formula>
    </cfRule>
    <cfRule type="expression" dxfId="79" priority="81" stopIfTrue="1">
      <formula>AND(task_end&gt;=CH$5,task_start&lt;CI$5)</formula>
    </cfRule>
  </conditionalFormatting>
  <conditionalFormatting sqref="CO28:CU28">
    <cfRule type="expression" dxfId="78" priority="79">
      <formula>AND(TODAY()&gt;=CO$5,TODAY()&lt;CP$5)</formula>
    </cfRule>
  </conditionalFormatting>
  <conditionalFormatting sqref="CO28:CU28">
    <cfRule type="expression" dxfId="77" priority="77">
      <formula>AND(task_start&lt;=CO$5,ROUNDDOWN((task_end-task_start+1)*task_progress,0)+task_start-1&gt;=CO$5)</formula>
    </cfRule>
    <cfRule type="expression" dxfId="76" priority="78" stopIfTrue="1">
      <formula>AND(task_end&gt;=CO$5,task_start&lt;CP$5)</formula>
    </cfRule>
  </conditionalFormatting>
  <conditionalFormatting sqref="CV28:DB28">
    <cfRule type="expression" dxfId="75" priority="76">
      <formula>AND(TODAY()&gt;=CV$5,TODAY()&lt;CW$5)</formula>
    </cfRule>
  </conditionalFormatting>
  <conditionalFormatting sqref="DC7:DI25 DC29:DI34 DC36:DI37">
    <cfRule type="expression" dxfId="74" priority="71">
      <formula>AND(task_start&lt;=DC$5,ROUNDDOWN((task_end-task_start+1)*task_progress,0)+task_start-1&gt;=DC$5)</formula>
    </cfRule>
    <cfRule type="expression" dxfId="73" priority="72" stopIfTrue="1">
      <formula>AND(task_end&gt;=DC$5,task_start&lt;DD$5)</formula>
    </cfRule>
  </conditionalFormatting>
  <conditionalFormatting sqref="DC5:DI25 DC29:DI34 DC36:DI37">
    <cfRule type="expression" dxfId="72" priority="73">
      <formula>AND(TODAY()&gt;=DC$5,TODAY()&lt;DD$5)</formula>
    </cfRule>
  </conditionalFormatting>
  <conditionalFormatting sqref="DC26:DI26">
    <cfRule type="expression" dxfId="71" priority="70">
      <formula>AND(task_start&lt;=DC$5,ROUNDDOWN((task_end-task_start+1)*task_progress,0)+task_start-1&gt;=DC$5)</formula>
    </cfRule>
    <cfRule type="expression" dxfId="70" priority="-1" stopIfTrue="1">
      <formula>AND(task_end&gt;=DC$5,task_start&lt;DD$5)</formula>
    </cfRule>
  </conditionalFormatting>
  <conditionalFormatting sqref="DC26:DI26">
    <cfRule type="expression" dxfId="69" priority="69">
      <formula>AND(TODAY()&gt;=DC$5,TODAY()&lt;DD$5)</formula>
    </cfRule>
  </conditionalFormatting>
  <conditionalFormatting sqref="DC27:DI27">
    <cfRule type="expression" dxfId="68" priority="68" stopIfTrue="1">
      <formula>AND(task_end&gt;=DC$5,task_start&lt;DD$5)</formula>
    </cfRule>
    <cfRule type="expression" dxfId="67" priority="68">
      <formula>AND(task_start&lt;=DC$5,ROUNDDOWN((task_end-task_start+1)*task_progress,0)+task_start-1&gt;=DC$5)</formula>
    </cfRule>
  </conditionalFormatting>
  <conditionalFormatting sqref="DC27:DI27">
    <cfRule type="expression" dxfId="66" priority="67">
      <formula>AND(TODAY()&gt;=DC$5,TODAY()&lt;DD$5)</formula>
    </cfRule>
  </conditionalFormatting>
  <conditionalFormatting sqref="DC35:DI35">
    <cfRule type="expression" dxfId="65" priority="64">
      <formula>AND(task_start&lt;=DC$5,ROUNDDOWN((task_end-task_start+1)*task_progress,0)+task_start-1&gt;=DC$5)</formula>
    </cfRule>
    <cfRule type="expression" dxfId="64" priority="65" stopIfTrue="1">
      <formula>AND(task_end&gt;=DC$5,task_start&lt;DD$5)</formula>
    </cfRule>
  </conditionalFormatting>
  <conditionalFormatting sqref="DC35:DI35">
    <cfRule type="expression" dxfId="63" priority="66">
      <formula>AND(TODAY()&gt;=DC$5,TODAY()&lt;DD$5)</formula>
    </cfRule>
  </conditionalFormatting>
  <conditionalFormatting sqref="DC28:DI28">
    <cfRule type="expression" dxfId="61" priority="62">
      <formula>AND(task_start&lt;=DC$5,ROUNDDOWN((task_end-task_start+1)*task_progress,0)+task_start-1&gt;=DC$5)</formula>
    </cfRule>
    <cfRule type="expression" dxfId="62" priority="63" stopIfTrue="1">
      <formula>AND(task_end&gt;=DC$5,task_start&lt;DD$5)</formula>
    </cfRule>
  </conditionalFormatting>
  <conditionalFormatting sqref="DC28:DI28">
    <cfRule type="expression" dxfId="60" priority="61">
      <formula>AND(TODAY()&gt;=DC$5,TODAY()&lt;DD$5)</formula>
    </cfRule>
  </conditionalFormatting>
  <conditionalFormatting sqref="DJ7:DP25 DJ29:DP34 DJ36:DP37">
    <cfRule type="expression" dxfId="59" priority="56">
      <formula>AND(task_start&lt;=DJ$5,ROUNDDOWN((task_end-task_start+1)*task_progress,0)+task_start-1&gt;=DJ$5)</formula>
    </cfRule>
    <cfRule type="expression" dxfId="58" priority="57" stopIfTrue="1">
      <formula>AND(task_end&gt;=DJ$5,task_start&lt;DK$5)</formula>
    </cfRule>
  </conditionalFormatting>
  <conditionalFormatting sqref="DJ5:DP25 DJ29:DP34 DJ36:DP37">
    <cfRule type="expression" dxfId="57" priority="58">
      <formula>AND(TODAY()&gt;=DJ$5,TODAY()&lt;DK$5)</formula>
    </cfRule>
  </conditionalFormatting>
  <conditionalFormatting sqref="DJ26:DP26">
    <cfRule type="expression" dxfId="56" priority="55">
      <formula>AND(task_start&lt;=DJ$5,ROUNDDOWN((task_end-task_start+1)*task_progress,0)+task_start-1&gt;=DJ$5)</formula>
    </cfRule>
    <cfRule type="expression" dxfId="55" priority="-1" stopIfTrue="1">
      <formula>AND(task_end&gt;=DJ$5,task_start&lt;DK$5)</formula>
    </cfRule>
  </conditionalFormatting>
  <conditionalFormatting sqref="DJ26:DP26">
    <cfRule type="expression" dxfId="54" priority="54">
      <formula>AND(TODAY()&gt;=DJ$5,TODAY()&lt;DK$5)</formula>
    </cfRule>
  </conditionalFormatting>
  <conditionalFormatting sqref="DJ27:DP27">
    <cfRule type="expression" dxfId="53" priority="53" stopIfTrue="1">
      <formula>AND(task_end&gt;=DJ$5,task_start&lt;DK$5)</formula>
    </cfRule>
    <cfRule type="expression" dxfId="52" priority="53">
      <formula>AND(task_start&lt;=DJ$5,ROUNDDOWN((task_end-task_start+1)*task_progress,0)+task_start-1&gt;=DJ$5)</formula>
    </cfRule>
  </conditionalFormatting>
  <conditionalFormatting sqref="DJ27:DP27">
    <cfRule type="expression" dxfId="51" priority="52">
      <formula>AND(TODAY()&gt;=DJ$5,TODAY()&lt;DK$5)</formula>
    </cfRule>
  </conditionalFormatting>
  <conditionalFormatting sqref="DJ35:DP35">
    <cfRule type="expression" dxfId="50" priority="49">
      <formula>AND(task_start&lt;=DJ$5,ROUNDDOWN((task_end-task_start+1)*task_progress,0)+task_start-1&gt;=DJ$5)</formula>
    </cfRule>
    <cfRule type="expression" dxfId="49" priority="50" stopIfTrue="1">
      <formula>AND(task_end&gt;=DJ$5,task_start&lt;DK$5)</formula>
    </cfRule>
  </conditionalFormatting>
  <conditionalFormatting sqref="DJ35:DP35">
    <cfRule type="expression" dxfId="48" priority="51">
      <formula>AND(TODAY()&gt;=DJ$5,TODAY()&lt;DK$5)</formula>
    </cfRule>
  </conditionalFormatting>
  <conditionalFormatting sqref="DJ28:DP28">
    <cfRule type="expression" dxfId="46" priority="47">
      <formula>AND(task_start&lt;=DJ$5,ROUNDDOWN((task_end-task_start+1)*task_progress,0)+task_start-1&gt;=DJ$5)</formula>
    </cfRule>
    <cfRule type="expression" dxfId="47" priority="48" stopIfTrue="1">
      <formula>AND(task_end&gt;=DJ$5,task_start&lt;DK$5)</formula>
    </cfRule>
  </conditionalFormatting>
  <conditionalFormatting sqref="DJ28:DP28">
    <cfRule type="expression" dxfId="45" priority="46">
      <formula>AND(TODAY()&gt;=DJ$5,TODAY()&lt;DK$5)</formula>
    </cfRule>
  </conditionalFormatting>
  <conditionalFormatting sqref="DQ7:DW25 DQ29:DW34 DQ36:DW37">
    <cfRule type="expression" dxfId="44" priority="41">
      <formula>AND(task_start&lt;=DQ$5,ROUNDDOWN((task_end-task_start+1)*task_progress,0)+task_start-1&gt;=DQ$5)</formula>
    </cfRule>
    <cfRule type="expression" dxfId="43" priority="42" stopIfTrue="1">
      <formula>AND(task_end&gt;=DQ$5,task_start&lt;DR$5)</formula>
    </cfRule>
  </conditionalFormatting>
  <conditionalFormatting sqref="DQ5:DW25 DQ29:DW34 DQ36:DW37">
    <cfRule type="expression" dxfId="42" priority="43">
      <formula>AND(TODAY()&gt;=DQ$5,TODAY()&lt;DR$5)</formula>
    </cfRule>
  </conditionalFormatting>
  <conditionalFormatting sqref="DQ26:DW26">
    <cfRule type="expression" dxfId="41" priority="40">
      <formula>AND(task_start&lt;=DQ$5,ROUNDDOWN((task_end-task_start+1)*task_progress,0)+task_start-1&gt;=DQ$5)</formula>
    </cfRule>
    <cfRule type="expression" dxfId="40" priority="-1" stopIfTrue="1">
      <formula>AND(task_end&gt;=DQ$5,task_start&lt;DR$5)</formula>
    </cfRule>
  </conditionalFormatting>
  <conditionalFormatting sqref="DQ26:DW26">
    <cfRule type="expression" dxfId="39" priority="39">
      <formula>AND(TODAY()&gt;=DQ$5,TODAY()&lt;DR$5)</formula>
    </cfRule>
  </conditionalFormatting>
  <conditionalFormatting sqref="DQ27:DW27">
    <cfRule type="expression" dxfId="38" priority="38" stopIfTrue="1">
      <formula>AND(task_end&gt;=DQ$5,task_start&lt;DR$5)</formula>
    </cfRule>
    <cfRule type="expression" dxfId="37" priority="38">
      <formula>AND(task_start&lt;=DQ$5,ROUNDDOWN((task_end-task_start+1)*task_progress,0)+task_start-1&gt;=DQ$5)</formula>
    </cfRule>
  </conditionalFormatting>
  <conditionalFormatting sqref="DQ27:DW27">
    <cfRule type="expression" dxfId="36" priority="37">
      <formula>AND(TODAY()&gt;=DQ$5,TODAY()&lt;DR$5)</formula>
    </cfRule>
  </conditionalFormatting>
  <conditionalFormatting sqref="DQ35:DW35">
    <cfRule type="expression" dxfId="35" priority="34">
      <formula>AND(task_start&lt;=DQ$5,ROUNDDOWN((task_end-task_start+1)*task_progress,0)+task_start-1&gt;=DQ$5)</formula>
    </cfRule>
    <cfRule type="expression" dxfId="34" priority="35" stopIfTrue="1">
      <formula>AND(task_end&gt;=DQ$5,task_start&lt;DR$5)</formula>
    </cfRule>
  </conditionalFormatting>
  <conditionalFormatting sqref="DQ35:DW35">
    <cfRule type="expression" dxfId="33" priority="36">
      <formula>AND(TODAY()&gt;=DQ$5,TODAY()&lt;DR$5)</formula>
    </cfRule>
  </conditionalFormatting>
  <conditionalFormatting sqref="DQ28:DW28">
    <cfRule type="expression" dxfId="31" priority="32">
      <formula>AND(task_start&lt;=DQ$5,ROUNDDOWN((task_end-task_start+1)*task_progress,0)+task_start-1&gt;=DQ$5)</formula>
    </cfRule>
    <cfRule type="expression" dxfId="32" priority="33" stopIfTrue="1">
      <formula>AND(task_end&gt;=DQ$5,task_start&lt;DR$5)</formula>
    </cfRule>
  </conditionalFormatting>
  <conditionalFormatting sqref="DQ28:DW28">
    <cfRule type="expression" dxfId="30" priority="31">
      <formula>AND(TODAY()&gt;=DQ$5,TODAY()&lt;DR$5)</formula>
    </cfRule>
  </conditionalFormatting>
  <conditionalFormatting sqref="DX7:ED25 DX29:ED34 DX36:ED37">
    <cfRule type="expression" dxfId="29" priority="26">
      <formula>AND(task_start&lt;=DX$5,ROUNDDOWN((task_end-task_start+1)*task_progress,0)+task_start-1&gt;=DX$5)</formula>
    </cfRule>
    <cfRule type="expression" dxfId="28" priority="27" stopIfTrue="1">
      <formula>AND(task_end&gt;=DX$5,task_start&lt;DY$5)</formula>
    </cfRule>
  </conditionalFormatting>
  <conditionalFormatting sqref="DX5:ED25 DX29:ED34 DX36:ED37">
    <cfRule type="expression" dxfId="27" priority="28">
      <formula>AND(TODAY()&gt;=DX$5,TODAY()&lt;DY$5)</formula>
    </cfRule>
  </conditionalFormatting>
  <conditionalFormatting sqref="DX26:ED26">
    <cfRule type="expression" dxfId="26" priority="25">
      <formula>AND(task_start&lt;=DX$5,ROUNDDOWN((task_end-task_start+1)*task_progress,0)+task_start-1&gt;=DX$5)</formula>
    </cfRule>
    <cfRule type="expression" dxfId="25" priority="-1" stopIfTrue="1">
      <formula>AND(task_end&gt;=DX$5,task_start&lt;DY$5)</formula>
    </cfRule>
  </conditionalFormatting>
  <conditionalFormatting sqref="DX26:ED26">
    <cfRule type="expression" dxfId="24" priority="24">
      <formula>AND(TODAY()&gt;=DX$5,TODAY()&lt;DY$5)</formula>
    </cfRule>
  </conditionalFormatting>
  <conditionalFormatting sqref="DX27:ED27">
    <cfRule type="expression" dxfId="23" priority="23" stopIfTrue="1">
      <formula>AND(task_end&gt;=DX$5,task_start&lt;DY$5)</formula>
    </cfRule>
    <cfRule type="expression" dxfId="22" priority="23">
      <formula>AND(task_start&lt;=DX$5,ROUNDDOWN((task_end-task_start+1)*task_progress,0)+task_start-1&gt;=DX$5)</formula>
    </cfRule>
  </conditionalFormatting>
  <conditionalFormatting sqref="DX27:ED27">
    <cfRule type="expression" dxfId="21" priority="22">
      <formula>AND(TODAY()&gt;=DX$5,TODAY()&lt;DY$5)</formula>
    </cfRule>
  </conditionalFormatting>
  <conditionalFormatting sqref="DX35:ED35">
    <cfRule type="expression" dxfId="20" priority="19">
      <formula>AND(task_start&lt;=DX$5,ROUNDDOWN((task_end-task_start+1)*task_progress,0)+task_start-1&gt;=DX$5)</formula>
    </cfRule>
    <cfRule type="expression" dxfId="19" priority="20" stopIfTrue="1">
      <formula>AND(task_end&gt;=DX$5,task_start&lt;DY$5)</formula>
    </cfRule>
  </conditionalFormatting>
  <conditionalFormatting sqref="DX35:ED35">
    <cfRule type="expression" dxfId="18" priority="21">
      <formula>AND(TODAY()&gt;=DX$5,TODAY()&lt;DY$5)</formula>
    </cfRule>
  </conditionalFormatting>
  <conditionalFormatting sqref="DX28:ED28">
    <cfRule type="expression" dxfId="16" priority="17">
      <formula>AND(task_start&lt;=DX$5,ROUNDDOWN((task_end-task_start+1)*task_progress,0)+task_start-1&gt;=DX$5)</formula>
    </cfRule>
    <cfRule type="expression" dxfId="17" priority="18" stopIfTrue="1">
      <formula>AND(task_end&gt;=DX$5,task_start&lt;DY$5)</formula>
    </cfRule>
  </conditionalFormatting>
  <conditionalFormatting sqref="DX28:ED28">
    <cfRule type="expression" dxfId="15" priority="16">
      <formula>AND(TODAY()&gt;=DX$5,TODAY()&lt;DY$5)</formula>
    </cfRule>
  </conditionalFormatting>
  <conditionalFormatting sqref="EE7:EK25 EE29:EK34 EE36:EK37">
    <cfRule type="expression" dxfId="14" priority="11">
      <formula>AND(task_start&lt;=EE$5,ROUNDDOWN((task_end-task_start+1)*task_progress,0)+task_start-1&gt;=EE$5)</formula>
    </cfRule>
    <cfRule type="expression" dxfId="13" priority="12" stopIfTrue="1">
      <formula>AND(task_end&gt;=EE$5,task_start&lt;EF$5)</formula>
    </cfRule>
  </conditionalFormatting>
  <conditionalFormatting sqref="EE5:EK25 EE29:EK34 EE36:EK37">
    <cfRule type="expression" dxfId="12" priority="13">
      <formula>AND(TODAY()&gt;=EE$5,TODAY()&lt;EF$5)</formula>
    </cfRule>
  </conditionalFormatting>
  <conditionalFormatting sqref="EE26:EK26">
    <cfRule type="expression" dxfId="11" priority="10">
      <formula>AND(task_start&lt;=EE$5,ROUNDDOWN((task_end-task_start+1)*task_progress,0)+task_start-1&gt;=EE$5)</formula>
    </cfRule>
    <cfRule type="expression" dxfId="10" priority="-1" stopIfTrue="1">
      <formula>AND(task_end&gt;=EE$5,task_start&lt;EF$5)</formula>
    </cfRule>
  </conditionalFormatting>
  <conditionalFormatting sqref="EE26:EK26">
    <cfRule type="expression" dxfId="9" priority="9">
      <formula>AND(TODAY()&gt;=EE$5,TODAY()&lt;EF$5)</formula>
    </cfRule>
  </conditionalFormatting>
  <conditionalFormatting sqref="EE27:EK27">
    <cfRule type="expression" dxfId="8" priority="8" stopIfTrue="1">
      <formula>AND(task_end&gt;=EE$5,task_start&lt;EF$5)</formula>
    </cfRule>
    <cfRule type="expression" dxfId="7" priority="8">
      <formula>AND(task_start&lt;=EE$5,ROUNDDOWN((task_end-task_start+1)*task_progress,0)+task_start-1&gt;=EE$5)</formula>
    </cfRule>
  </conditionalFormatting>
  <conditionalFormatting sqref="EE27:EK27">
    <cfRule type="expression" dxfId="6" priority="7">
      <formula>AND(TODAY()&gt;=EE$5,TODAY()&lt;EF$5)</formula>
    </cfRule>
  </conditionalFormatting>
  <conditionalFormatting sqref="EE35:EK35">
    <cfRule type="expression" dxfId="5" priority="4">
      <formula>AND(task_start&lt;=EE$5,ROUNDDOWN((task_end-task_start+1)*task_progress,0)+task_start-1&gt;=EE$5)</formula>
    </cfRule>
    <cfRule type="expression" dxfId="4" priority="5" stopIfTrue="1">
      <formula>AND(task_end&gt;=EE$5,task_start&lt;EF$5)</formula>
    </cfRule>
  </conditionalFormatting>
  <conditionalFormatting sqref="EE35:EK35">
    <cfRule type="expression" dxfId="3" priority="6">
      <formula>AND(TODAY()&gt;=EE$5,TODAY()&lt;EF$5)</formula>
    </cfRule>
  </conditionalFormatting>
  <conditionalFormatting sqref="EE28:EK28">
    <cfRule type="expression" dxfId="1" priority="2">
      <formula>AND(task_start&lt;=EE$5,ROUNDDOWN((task_end-task_start+1)*task_progress,0)+task_start-1&gt;=EE$5)</formula>
    </cfRule>
    <cfRule type="expression" dxfId="2" priority="3" stopIfTrue="1">
      <formula>AND(task_end&gt;=EE$5,task_start&lt;EF$5)</formula>
    </cfRule>
  </conditionalFormatting>
  <conditionalFormatting sqref="EE28:EK28">
    <cfRule type="expression" dxfId="0" priority="1">
      <formula>AND(TODAY()&gt;=EE$5,TODAY()&lt;EF$5)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 D29:D34 D36:D37</xm:sqref>
        </x14:conditionalFormatting>
        <x14:conditionalFormatting xmlns:xm="http://schemas.microsoft.com/office/excel/2006/main">
          <x14:cfRule type="dataBar" id="{02DDA5A2-4343-4EDA-BAD3-12391F4BA2C8}">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B2099C75-24C3-43AA-A92D-AC59CFEBB898}">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FD886204-1A46-4E42-9445-4AB6C27D188D}">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73C0DF9E-9B9A-4C39-94C7-3493FAD84545}">
            <x14:dataBar minLength="0" maxLength="100" gradient="0">
              <x14:cfvo type="num">
                <xm:f>0</xm:f>
              </x14:cfvo>
              <x14:cfvo type="num">
                <xm:f>1</xm:f>
              </x14:cfvo>
              <x14:negativeFillColor rgb="FFFF0000"/>
              <x14:axisColor rgb="FF000000"/>
            </x14:dataBar>
          </x14:cfRule>
          <xm:sqref>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Schedule</vt:lpstr>
      <vt:lpstr>Display_Week</vt:lpstr>
      <vt:lpstr>Schedule!Print_Titles</vt:lpstr>
      <vt:lpstr>Project_Start</vt:lpstr>
      <vt:lpstr>Schedule!task_end</vt:lpstr>
      <vt:lpstr>Schedule!task_progress</vt:lpstr>
      <vt:lpstr>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2021-12-15T00:23:08Z</dcterms:modified>
</cp:coreProperties>
</file>