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osipo\Documents\GitHub\Master-thesis-excel-proccessing\Excel_surveys\"/>
    </mc:Choice>
  </mc:AlternateContent>
  <xr:revisionPtr revIDLastSave="0" documentId="13_ncr:1_{F123EEC6-6AA2-428C-A4B5-31F3B6661A9E}" xr6:coauthVersionLast="47" xr6:coauthVersionMax="47" xr10:uidLastSave="{00000000-0000-0000-0000-000000000000}"/>
  <bookViews>
    <workbookView xWindow="28680" yWindow="-5520" windowWidth="38640" windowHeight="21240" activeTab="2" xr2:uid="{00000000-000D-0000-FFFF-FFFF00000000}"/>
  </bookViews>
  <sheets>
    <sheet name="1.Technology" sheetId="4" r:id="rId1"/>
    <sheet name="2.Human" sheetId="5" r:id="rId2"/>
    <sheet name="3.Workspace" sheetId="6" r:id="rId3"/>
    <sheet name="4.Enterprise" sheetId="7" r:id="rId4"/>
    <sheet name="5.External" sheetId="8" r:id="rId5"/>
    <sheet name="6.Dimensions" sheetId="9" r:id="rId6"/>
    <sheet name="7.Inter-dimensional" sheetId="10" r:id="rId7"/>
    <sheet name="8. Usefulness" sheetId="12" r:id="rId8"/>
    <sheet name="9.Results"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glXkwGTobC8nzpV/DFSa2hDZbug=="/>
    </ext>
  </extLst>
</workbook>
</file>

<file path=xl/calcChain.xml><?xml version="1.0" encoding="utf-8"?>
<calcChain xmlns="http://schemas.openxmlformats.org/spreadsheetml/2006/main">
  <c r="K79" i="11" l="1"/>
  <c r="N125" i="11"/>
  <c r="N124" i="11"/>
  <c r="K103" i="11"/>
  <c r="K102" i="11"/>
  <c r="M83" i="11"/>
  <c r="L84" i="11" s="1"/>
  <c r="M82" i="11"/>
  <c r="K84" i="11" s="1"/>
  <c r="K60" i="11"/>
  <c r="J61" i="11" s="1"/>
  <c r="K59" i="11"/>
  <c r="I61" i="11" s="1"/>
  <c r="L39" i="11"/>
  <c r="K40" i="11" s="1"/>
  <c r="L38" i="11"/>
  <c r="J40" i="11" s="1"/>
  <c r="J39" i="11"/>
  <c r="K38" i="11"/>
  <c r="L37" i="11"/>
  <c r="I40" i="11" s="1"/>
  <c r="K37" i="11"/>
  <c r="J37" i="11"/>
  <c r="L36" i="11"/>
  <c r="K36" i="11"/>
  <c r="J36" i="11"/>
  <c r="I36" i="11"/>
  <c r="H37" i="11" s="1"/>
  <c r="D9" i="11"/>
  <c r="M124" i="11"/>
  <c r="N123" i="11"/>
  <c r="M123" i="11"/>
  <c r="L123" i="11"/>
  <c r="N122" i="11"/>
  <c r="M122" i="11"/>
  <c r="L122" i="11"/>
  <c r="K122" i="11"/>
  <c r="N121" i="11"/>
  <c r="M121" i="11"/>
  <c r="L121" i="11"/>
  <c r="K121" i="11"/>
  <c r="I123" i="11" s="1"/>
  <c r="J121" i="11"/>
  <c r="N120" i="11"/>
  <c r="M120" i="11"/>
  <c r="H125" i="11" s="1"/>
  <c r="L120" i="11"/>
  <c r="K120" i="11"/>
  <c r="J120" i="11"/>
  <c r="I120" i="11"/>
  <c r="D8" i="11"/>
  <c r="J102" i="11"/>
  <c r="K101" i="11"/>
  <c r="K105" i="11" s="1"/>
  <c r="J101" i="11"/>
  <c r="H103" i="11" s="1"/>
  <c r="I101" i="11"/>
  <c r="H102" i="11" s="1"/>
  <c r="D7" i="11"/>
  <c r="J59" i="11"/>
  <c r="K58" i="11"/>
  <c r="J58" i="11"/>
  <c r="H60" i="11" s="1"/>
  <c r="I58" i="11"/>
  <c r="H59" i="11" s="1"/>
  <c r="D6" i="11"/>
  <c r="L82" i="11"/>
  <c r="M81" i="11"/>
  <c r="J84" i="11" s="1"/>
  <c r="L81" i="11"/>
  <c r="K81" i="11"/>
  <c r="J82" i="11" s="1"/>
  <c r="M80" i="11"/>
  <c r="L80" i="11"/>
  <c r="I83" i="11" s="1"/>
  <c r="K80" i="11"/>
  <c r="I82" i="11" s="1"/>
  <c r="J80" i="11"/>
  <c r="I81" i="11" s="1"/>
  <c r="M79" i="11"/>
  <c r="H84" i="11" s="1"/>
  <c r="L79" i="11"/>
  <c r="J79" i="11"/>
  <c r="I79" i="11"/>
  <c r="H80" i="11" s="1"/>
  <c r="D5" i="11"/>
  <c r="G3" i="11"/>
  <c r="M126" i="11"/>
  <c r="L126" i="11"/>
  <c r="K124" i="11"/>
  <c r="J124" i="11"/>
  <c r="I126" i="11"/>
  <c r="I122" i="11"/>
  <c r="H121" i="11"/>
  <c r="J104" i="11"/>
  <c r="J105" i="11" s="1"/>
  <c r="I104" i="11"/>
  <c r="J83" i="11"/>
  <c r="K83" i="11"/>
  <c r="H40" i="11"/>
  <c r="I39" i="11"/>
  <c r="H39" i="11"/>
  <c r="L85" i="11" l="1"/>
  <c r="L91" i="11" s="1"/>
  <c r="J62" i="11"/>
  <c r="J68" i="11" s="1"/>
  <c r="J41" i="11"/>
  <c r="J47" i="11" s="1"/>
  <c r="I127" i="11"/>
  <c r="I131" i="11" s="1"/>
  <c r="I133" i="11"/>
  <c r="J110" i="11"/>
  <c r="J109" i="11"/>
  <c r="J111" i="11"/>
  <c r="J112" i="11"/>
  <c r="K110" i="11"/>
  <c r="K111" i="11"/>
  <c r="K112" i="11"/>
  <c r="I60" i="11"/>
  <c r="J85" i="11"/>
  <c r="J90" i="11" s="1"/>
  <c r="I103" i="11"/>
  <c r="H123" i="11"/>
  <c r="I125" i="11"/>
  <c r="H61" i="11"/>
  <c r="H83" i="11"/>
  <c r="K85" i="11"/>
  <c r="H104" i="11"/>
  <c r="H105" i="11" s="1"/>
  <c r="H109" i="11" s="1"/>
  <c r="J125" i="11"/>
  <c r="J123" i="11"/>
  <c r="J127" i="11" s="1"/>
  <c r="J133" i="11" s="1"/>
  <c r="K125" i="11"/>
  <c r="K127" i="11" s="1"/>
  <c r="K134" i="11" s="1"/>
  <c r="M85" i="11"/>
  <c r="M91" i="11" s="1"/>
  <c r="H38" i="11"/>
  <c r="H41" i="11" s="1"/>
  <c r="H45" i="11" s="1"/>
  <c r="H62" i="11"/>
  <c r="H67" i="11" s="1"/>
  <c r="H81" i="11"/>
  <c r="H126" i="11"/>
  <c r="N127" i="11"/>
  <c r="N133" i="11" s="1"/>
  <c r="L125" i="11"/>
  <c r="M127" i="11"/>
  <c r="M136" i="11" s="1"/>
  <c r="I38" i="11"/>
  <c r="I41" i="11" s="1"/>
  <c r="K41" i="11"/>
  <c r="K48" i="11" s="1"/>
  <c r="L41" i="11"/>
  <c r="I84" i="11"/>
  <c r="I85" i="11" s="1"/>
  <c r="I90" i="11" s="1"/>
  <c r="H122" i="11"/>
  <c r="H124" i="11"/>
  <c r="J126" i="11"/>
  <c r="H82" i="11"/>
  <c r="K109" i="11"/>
  <c r="K62" i="11"/>
  <c r="K67" i="11" s="1"/>
  <c r="I124" i="11"/>
  <c r="K126" i="11"/>
  <c r="I135" i="11" l="1"/>
  <c r="K137" i="11"/>
  <c r="I136" i="11"/>
  <c r="H127" i="11"/>
  <c r="H112" i="11"/>
  <c r="H111" i="11"/>
  <c r="M111" i="11" s="1"/>
  <c r="L94" i="11"/>
  <c r="L93" i="11"/>
  <c r="L89" i="11"/>
  <c r="L90" i="11"/>
  <c r="L92" i="11"/>
  <c r="I94" i="11"/>
  <c r="M131" i="11"/>
  <c r="N134" i="11"/>
  <c r="J69" i="11"/>
  <c r="J70" i="11"/>
  <c r="J67" i="11"/>
  <c r="L45" i="11"/>
  <c r="L48" i="11"/>
  <c r="H85" i="11"/>
  <c r="I89" i="11"/>
  <c r="I92" i="11"/>
  <c r="I93" i="11"/>
  <c r="J45" i="11"/>
  <c r="M45" i="11" s="1"/>
  <c r="J46" i="11"/>
  <c r="J48" i="11"/>
  <c r="J49" i="11"/>
  <c r="J94" i="11"/>
  <c r="J89" i="11"/>
  <c r="M90" i="11"/>
  <c r="K135" i="11"/>
  <c r="J92" i="11"/>
  <c r="K133" i="11"/>
  <c r="J131" i="11"/>
  <c r="I91" i="11"/>
  <c r="I46" i="11"/>
  <c r="I49" i="11"/>
  <c r="I45" i="11"/>
  <c r="I48" i="11"/>
  <c r="K91" i="11"/>
  <c r="K92" i="11"/>
  <c r="K93" i="11"/>
  <c r="M133" i="11"/>
  <c r="H68" i="11"/>
  <c r="M137" i="11"/>
  <c r="H48" i="11"/>
  <c r="I132" i="11"/>
  <c r="I134" i="11"/>
  <c r="K45" i="11"/>
  <c r="K46" i="11"/>
  <c r="H49" i="11"/>
  <c r="K47" i="11"/>
  <c r="K90" i="11"/>
  <c r="I105" i="11"/>
  <c r="I111" i="11" s="1"/>
  <c r="K94" i="11"/>
  <c r="N131" i="11"/>
  <c r="J135" i="11"/>
  <c r="N45" i="11"/>
  <c r="H47" i="11"/>
  <c r="M47" i="11" s="1"/>
  <c r="H70" i="11"/>
  <c r="L127" i="11"/>
  <c r="L136" i="11" s="1"/>
  <c r="J132" i="11"/>
  <c r="K136" i="11"/>
  <c r="J93" i="11"/>
  <c r="J91" i="11"/>
  <c r="K132" i="11"/>
  <c r="M134" i="11"/>
  <c r="L49" i="11"/>
  <c r="L47" i="11"/>
  <c r="L46" i="11"/>
  <c r="K68" i="11"/>
  <c r="K69" i="11"/>
  <c r="K70" i="11"/>
  <c r="J137" i="11"/>
  <c r="N132" i="11"/>
  <c r="N135" i="11"/>
  <c r="N136" i="11"/>
  <c r="N137" i="11"/>
  <c r="J134" i="11"/>
  <c r="I62" i="11"/>
  <c r="I69" i="11" s="1"/>
  <c r="H69" i="11"/>
  <c r="I137" i="11"/>
  <c r="M135" i="11"/>
  <c r="K49" i="11"/>
  <c r="K89" i="11"/>
  <c r="M92" i="11"/>
  <c r="M94" i="11"/>
  <c r="M89" i="11"/>
  <c r="M93" i="11"/>
  <c r="I47" i="11"/>
  <c r="J136" i="11"/>
  <c r="M132" i="11"/>
  <c r="H46" i="11"/>
  <c r="H110" i="11"/>
  <c r="K131" i="11"/>
  <c r="H131" i="11" l="1"/>
  <c r="H136" i="11"/>
  <c r="H132" i="11"/>
  <c r="H137" i="11"/>
  <c r="H135" i="11"/>
  <c r="H134" i="11"/>
  <c r="H133" i="11"/>
  <c r="L111" i="11"/>
  <c r="H89" i="11"/>
  <c r="H94" i="11"/>
  <c r="H90" i="11"/>
  <c r="H93" i="11"/>
  <c r="H92" i="11"/>
  <c r="H91" i="11"/>
  <c r="I67" i="11"/>
  <c r="I68" i="11"/>
  <c r="M68" i="11" s="1"/>
  <c r="I70" i="11"/>
  <c r="M70" i="11" s="1"/>
  <c r="L135" i="11"/>
  <c r="L137" i="11"/>
  <c r="L133" i="11"/>
  <c r="L134" i="11"/>
  <c r="L131" i="11"/>
  <c r="L132" i="11"/>
  <c r="M69" i="11"/>
  <c r="L69" i="11"/>
  <c r="N47" i="11"/>
  <c r="C7" i="11" s="1"/>
  <c r="N46" i="11"/>
  <c r="C6" i="11" s="1"/>
  <c r="M46" i="11"/>
  <c r="N49" i="11"/>
  <c r="C9" i="11" s="1"/>
  <c r="M49" i="11"/>
  <c r="I109" i="11"/>
  <c r="I110" i="11"/>
  <c r="I112" i="11"/>
  <c r="M112" i="11" s="1"/>
  <c r="L110" i="11"/>
  <c r="M110" i="11"/>
  <c r="C5" i="11"/>
  <c r="M48" i="11"/>
  <c r="N48" i="11"/>
  <c r="C8" i="11" s="1"/>
  <c r="O48" i="11" l="1" a="1"/>
  <c r="O48" i="11" s="1"/>
  <c r="O45" i="11" a="1"/>
  <c r="O45" i="11" s="1"/>
  <c r="O132" i="11"/>
  <c r="P132" i="11"/>
  <c r="P134" i="11"/>
  <c r="O134" i="11"/>
  <c r="O136" i="11"/>
  <c r="P136" i="11"/>
  <c r="O133" i="11"/>
  <c r="P133" i="11"/>
  <c r="Q133" i="11" s="1" a="1"/>
  <c r="Q133" i="11" s="1"/>
  <c r="O135" i="11"/>
  <c r="P135" i="11"/>
  <c r="Q135" i="11" s="1" a="1"/>
  <c r="Q135" i="11" s="1"/>
  <c r="O137" i="11"/>
  <c r="P137" i="11"/>
  <c r="Q137" i="11" s="1" a="1"/>
  <c r="Q137" i="11" s="1"/>
  <c r="P131" i="11"/>
  <c r="O131" i="11"/>
  <c r="M109" i="11"/>
  <c r="L109" i="11"/>
  <c r="L112" i="11"/>
  <c r="L67" i="11"/>
  <c r="M67" i="11"/>
  <c r="N67" i="11" s="1" a="1"/>
  <c r="N67" i="11" s="1"/>
  <c r="L68" i="11"/>
  <c r="L70" i="11"/>
  <c r="O47" i="11" a="1"/>
  <c r="O47" i="11" s="1"/>
  <c r="N93" i="11"/>
  <c r="O93" i="11"/>
  <c r="N90" i="11"/>
  <c r="O90" i="11"/>
  <c r="O94" i="11"/>
  <c r="N94" i="11"/>
  <c r="O91" i="11"/>
  <c r="P91" i="11" s="1" a="1"/>
  <c r="P91" i="11" s="1"/>
  <c r="N91" i="11"/>
  <c r="N92" i="11"/>
  <c r="O92" i="11"/>
  <c r="P92" i="11" s="1" a="1"/>
  <c r="P92" i="11" s="1"/>
  <c r="N89" i="11"/>
  <c r="O89" i="11"/>
  <c r="O46" i="11" a="1"/>
  <c r="O46" i="11" s="1"/>
  <c r="O49" i="11" a="1"/>
  <c r="O49" i="11" s="1"/>
  <c r="O51" i="11" l="1"/>
  <c r="O53" i="11" s="1"/>
  <c r="B4" i="11" s="1"/>
  <c r="Q134" i="11" a="1"/>
  <c r="Q134" i="11" s="1"/>
  <c r="Q131" i="11" a="1"/>
  <c r="Q131" i="11" s="1"/>
  <c r="Q132" i="11" a="1"/>
  <c r="Q132" i="11" s="1"/>
  <c r="Q136" i="11" a="1"/>
  <c r="Q136" i="11" s="1"/>
  <c r="N111" i="11" a="1"/>
  <c r="N111" i="11" s="1"/>
  <c r="N109" i="11" a="1"/>
  <c r="N109" i="11" s="1"/>
  <c r="N110" i="11" a="1"/>
  <c r="N110" i="11" s="1"/>
  <c r="N112" i="11" a="1"/>
  <c r="N112" i="11" s="1"/>
  <c r="N70" i="11" a="1"/>
  <c r="N70" i="11" s="1"/>
  <c r="N69" i="11" a="1"/>
  <c r="N69" i="11" s="1"/>
  <c r="N68" i="11" a="1"/>
  <c r="N68" i="11" s="1"/>
  <c r="N72" i="11" s="1"/>
  <c r="N74" i="11" s="1"/>
  <c r="B6" i="11" s="1"/>
  <c r="P94" i="11" a="1"/>
  <c r="P94" i="11" s="1"/>
  <c r="P93" i="11" a="1"/>
  <c r="P93" i="11" s="1"/>
  <c r="P89" i="11" a="1"/>
  <c r="P89" i="11" s="1"/>
  <c r="P96" i="11" s="1"/>
  <c r="P98" i="11" s="1"/>
  <c r="B5" i="11" s="1"/>
  <c r="P90" i="11" a="1"/>
  <c r="P90" i="11" s="1"/>
  <c r="Q139" i="11" l="1"/>
  <c r="Q141" i="11" s="1"/>
  <c r="B8" i="11" s="1"/>
  <c r="N114" i="11"/>
  <c r="N116" i="11" s="1"/>
  <c r="B7" i="11" s="1"/>
</calcChain>
</file>

<file path=xl/sharedStrings.xml><?xml version="1.0" encoding="utf-8"?>
<sst xmlns="http://schemas.openxmlformats.org/spreadsheetml/2006/main" count="816" uniqueCount="317">
  <si>
    <t>WORKSHEET: TECHNOLOGY READINESS</t>
  </si>
  <si>
    <t>Risk factor class</t>
  </si>
  <si>
    <t>Level 1. 
Uninformed</t>
  </si>
  <si>
    <t>Level 2. 
Elementary (Nascent)</t>
  </si>
  <si>
    <t>Level 3. 
Basic</t>
  </si>
  <si>
    <t>Level 4. 
Advanced</t>
  </si>
  <si>
    <t>Level nr.               (from 1 to 4)</t>
  </si>
  <si>
    <t>Sub-class</t>
  </si>
  <si>
    <t xml:space="preserve">Sub-sub class </t>
  </si>
  <si>
    <t>Unaware of the need to identify cobot risk factors.</t>
  </si>
  <si>
    <t xml:space="preserve">Aware of the need to identify risk factors for cobots. </t>
  </si>
  <si>
    <t>Required Safety Knowledge &amp; Tools are present, but not adapted for cobots.</t>
  </si>
  <si>
    <t>Required Safety Knowledge &amp; Tools are integrated in Safety Management procedures and are adapted for cobots.</t>
  </si>
  <si>
    <t>the level nr for the cell that best describes your situation</t>
  </si>
  <si>
    <t>Operating System</t>
  </si>
  <si>
    <t>Security</t>
  </si>
  <si>
    <t>Unaware of security risks to the operating system  impacting the safe operation of the cobot.</t>
  </si>
  <si>
    <t>Has some idea of security risks to the operating system  impacting the safe operation of the cobot.</t>
  </si>
  <si>
    <t>Aware of security risks to the operating system impacting the safe operation of the cobot and knows tools to identify these risks.</t>
  </si>
  <si>
    <t>Tools to identify risk factors related to security risk to the operating system impacting the safe operation of the cobot are integrated in Safety Management procedures and are adapted for cobots.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</si>
  <si>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</si>
  <si>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</si>
  <si>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</si>
  <si>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</si>
  <si>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cobots.</t>
  </si>
  <si>
    <t>Cobot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</si>
  <si>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</si>
  <si>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</si>
  <si>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</si>
  <si>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</si>
  <si>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cobots.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</si>
  <si>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</si>
  <si>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</si>
  <si>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</si>
  <si>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</si>
  <si>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cobots.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</si>
  <si>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</si>
  <si>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</si>
  <si>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</si>
  <si>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</si>
  <si>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cobots.</t>
  </si>
  <si>
    <t>Application specific hazards</t>
  </si>
  <si>
    <t>Unaware of safety risks related to application specific hazards.</t>
  </si>
  <si>
    <t>Has some idea of safety risks related to application specific hazards.</t>
  </si>
  <si>
    <t>Tools to identify risk factors related to application specific hazards are integrated in Safety Management procedures and are adapted for cobots.</t>
  </si>
  <si>
    <t>Pairwise comparison</t>
  </si>
  <si>
    <t>How important is :</t>
  </si>
  <si>
    <t>Compared to:</t>
  </si>
  <si>
    <r>
      <rPr>
        <b/>
        <sz val="11"/>
        <color rgb="FF000000"/>
        <rFont val="Calibri"/>
        <family val="2"/>
      </rPr>
      <t xml:space="preserve">2. </t>
    </r>
    <r>
      <rPr>
        <b/>
        <sz val="11"/>
        <color theme="1"/>
        <rFont val="Calibri"/>
        <family val="2"/>
      </rPr>
      <t>TECHNOLOGY</t>
    </r>
  </si>
  <si>
    <t>Risk factors related to the enterprise automation system overarching the cobot system (more related to information technology).</t>
  </si>
  <si>
    <t>5. Security</t>
  </si>
  <si>
    <t>Failing security can have safety repercussions. Risks can be caused by hackers gaining system control.</t>
  </si>
  <si>
    <r>
      <rPr>
        <sz val="11"/>
        <color rgb="FF000000"/>
        <rFont val="Calibri"/>
        <family val="2"/>
      </rP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</si>
  <si>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</si>
  <si>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cobot and the automation directly steering and controlling the cobot.</t>
  </si>
  <si>
    <r>
      <rPr>
        <sz val="11"/>
        <color rgb="FF000000"/>
        <rFont val="Calibri"/>
        <family val="2"/>
      </rPr>
      <t>7.</t>
    </r>
    <r>
      <rPr>
        <sz val="11"/>
        <color rgb="FF000000"/>
        <rFont val="Times New Roman"/>
        <family val="1"/>
      </rPr>
      <t>   </t>
    </r>
    <r>
      <rPr>
        <sz val="11"/>
        <color rgb="FF000000"/>
        <rFont val="Calibri"/>
        <family val="2"/>
      </rPr>
      <t>Hardware</t>
    </r>
  </si>
  <si>
    <t>The risk caused by a hardware failure (e.g., a sensor failure).</t>
  </si>
  <si>
    <r>
      <rPr>
        <sz val="11"/>
        <color rgb="FF000000"/>
        <rFont val="Calibri"/>
        <family val="2"/>
      </rP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</si>
  <si>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</si>
  <si>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rPr>
        <sz val="11"/>
        <color rgb="FF000000"/>
        <rFont val="Calibri"/>
        <family val="2"/>
      </rPr>
      <t>9.</t>
    </r>
    <r>
      <rPr>
        <sz val="11"/>
        <color rgb="FF000000"/>
        <rFont val="Times New Roman"/>
        <family val="1"/>
      </rPr>
      <t>   </t>
    </r>
    <r>
      <rPr>
        <sz val="11"/>
        <color rgb="FF000000"/>
        <rFont val="Calibri"/>
        <family val="2"/>
      </rPr>
      <t>Control software</t>
    </r>
  </si>
  <si>
    <t>The risk as a result of software faults and failures caused by software components.</t>
  </si>
  <si>
    <r>
      <rPr>
        <sz val="11"/>
        <color rgb="FF000000"/>
        <rFont val="Calibri"/>
        <family val="2"/>
      </rP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</si>
  <si>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</si>
  <si>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</si>
  <si>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</si>
  <si>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</si>
  <si>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</si>
  <si>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cobot-operator collaboration.</t>
  </si>
  <si>
    <t>Has some idea of the role of trust in cobot-operator collaboration.</t>
  </si>
  <si>
    <t>Aware of the role of trust in cobot-operator collaboration and knows tools to identify risk related to trust.</t>
  </si>
  <si>
    <t>Tools to identify risk factors related to trust are integrated in Safety Management procedures and are adapted for cobots.</t>
  </si>
  <si>
    <t>Work stress</t>
  </si>
  <si>
    <t>Unaware of the role of operator work stress as a result of working with a cobot.</t>
  </si>
  <si>
    <t>Has some idea of the role of operator work stress as a result of working with a cobot.</t>
  </si>
  <si>
    <t>Aware of the role of operator work stress and knows tools to identify risks related to work stress.</t>
  </si>
  <si>
    <t>Tools to identify risk factors related to work stress are integrated in Safety Management procedures and are adapted for cobots.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</si>
  <si>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</si>
  <si>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</si>
  <si>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</si>
  <si>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</si>
  <si>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</si>
  <si>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cobots.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</si>
  <si>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</si>
  <si>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</si>
  <si>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</si>
  <si>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</si>
  <si>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</si>
  <si>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cobots.</t>
  </si>
  <si>
    <t xml:space="preserve">Definitions </t>
  </si>
  <si>
    <r>
      <rPr>
        <b/>
        <sz val="11"/>
        <color theme="1"/>
        <rFont val="Calibri"/>
        <family val="2"/>
      </rP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</si>
  <si>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</si>
  <si>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</si>
  <si>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cobot.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</si>
  <si>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</si>
  <si>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cobot is known to have an influence on the safety of the operator.</t>
  </si>
  <si>
    <t>Trust related topics are perceived safety influenced by size, motion and speed of the cobot; perceived reliability and task related factors such as task complexity.</t>
  </si>
  <si>
    <r>
      <rPr>
        <sz val="11"/>
        <color rgb="FF000000"/>
        <rFont val="Calibri"/>
        <family val="2"/>
      </rPr>
      <t>2.</t>
    </r>
    <r>
      <rPr>
        <sz val="11"/>
        <color rgb="FF000000"/>
        <rFont val="Times New Roman"/>
        <family val="1"/>
      </rPr>
      <t> </t>
    </r>
    <r>
      <rPr>
        <sz val="11"/>
        <color rgb="FF000000"/>
        <rFont val="Calibri"/>
        <family val="2"/>
      </rPr>
      <t>Work stress</t>
    </r>
  </si>
  <si>
    <r>
      <rPr>
        <sz val="11"/>
        <color theme="1"/>
        <rFont val="Calibri"/>
        <family val="2"/>
      </rPr>
      <t>Work stress as result of working with a cobot. Stress can be caused by work overload, role ambiguity, job insecurity or physical appearance of the robot. Work stress is recognized as an health risk.</t>
    </r>
    <r>
      <rPr>
        <sz val="11"/>
        <color rgb="FF000000"/>
        <rFont val="Calibri"/>
        <family val="2"/>
      </rPr>
      <t xml:space="preserve"> </t>
    </r>
  </si>
  <si>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</si>
  <si>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</si>
  <si>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</si>
  <si>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</si>
  <si>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</si>
  <si>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</si>
  <si>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</si>
  <si>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</si>
  <si>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</si>
  <si>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</si>
  <si>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</si>
  <si>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</si>
  <si>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cobots.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</si>
  <si>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</si>
  <si>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</si>
  <si>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</si>
  <si>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</si>
  <si>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cobots.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</si>
  <si>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</si>
  <si>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</si>
  <si>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</si>
  <si>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</si>
  <si>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cobots.</t>
  </si>
  <si>
    <t>Maintenance</t>
  </si>
  <si>
    <t>Unaware of risk factors related to the maintenance of the cobot or the risk that maintenance employees can run when working in a collaborative workspace.</t>
  </si>
  <si>
    <t>Has some idea of risk factors related to the maintenance of the cobot or the risk that maintenance employees can run when working in a collaborative workspace.</t>
  </si>
  <si>
    <t>Aware of risk factors related to the maintenance of the cobot or the risk to maintenance employees and knows tools to identify these risks.</t>
  </si>
  <si>
    <t>Tools to identify risk factors related to the maintenance of the cobot or the risk to maintenance employees are integrated in Safety Management procedures and are adapted for cobots.</t>
  </si>
  <si>
    <t>Hazardous obstacles/ objects (Physical Design)</t>
  </si>
  <si>
    <r>
      <rPr>
        <sz val="11"/>
        <color theme="1"/>
        <rFont val="Calibri"/>
        <family val="2"/>
      </rPr>
      <t>3.</t>
    </r>
    <r>
      <rPr>
        <sz val="11"/>
        <color theme="1"/>
        <rFont val="Times New Roman"/>
        <family val="1"/>
      </rPr>
      <t> </t>
    </r>
    <r>
      <rPr>
        <b/>
        <sz val="11"/>
        <color theme="1"/>
        <rFont val="Calibri"/>
        <family val="2"/>
      </rPr>
      <t>COLLABORATIVE WORKSPACE</t>
    </r>
  </si>
  <si>
    <t>Risk factors related to the physical and spatial design of the collaborative workspace.</t>
  </si>
  <si>
    <r>
      <rPr>
        <sz val="11"/>
        <color rgb="FF000000"/>
        <rFont val="Calibri"/>
        <family val="2"/>
      </rPr>
      <t>11.</t>
    </r>
    <r>
      <rPr>
        <sz val="11"/>
        <color rgb="FF000000"/>
        <rFont val="Times New Roman"/>
        <family val="1"/>
      </rPr>
      <t> </t>
    </r>
    <r>
      <rPr>
        <sz val="11"/>
        <color rgb="FF000000"/>
        <rFont val="Calibri"/>
        <family val="2"/>
      </rPr>
      <t>Access and clearance</t>
    </r>
  </si>
  <si>
    <t>Risk caused by or for unauthorized persons in the collaborative workspace.</t>
  </si>
  <si>
    <r>
      <rPr>
        <sz val="11"/>
        <color rgb="FF000000"/>
        <rFont val="Calibri"/>
        <family val="2"/>
      </rPr>
      <t>12.</t>
    </r>
    <r>
      <rPr>
        <sz val="11"/>
        <color rgb="FF000000"/>
        <rFont val="Times New Roman"/>
        <family val="1"/>
      </rPr>
      <t> </t>
    </r>
    <r>
      <rPr>
        <sz val="11"/>
        <color rgb="FF000000"/>
        <rFont val="Calibri"/>
        <family val="2"/>
      </rPr>
      <t>Layout</t>
    </r>
  </si>
  <si>
    <t>The (unsafe) placement of equipment and machinery may lead to safety risks.</t>
  </si>
  <si>
    <r>
      <rPr>
        <sz val="11"/>
        <color rgb="FF000000"/>
        <rFont val="Calibri"/>
        <family val="2"/>
      </rP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</si>
  <si>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</si>
  <si>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cobot or the risk that maintenance employees can run when working in a collaborative workspace.</t>
  </si>
  <si>
    <r>
      <rPr>
        <sz val="11"/>
        <color rgb="FF000000"/>
        <rFont val="Calibri"/>
        <family val="2"/>
      </rPr>
      <t>14.</t>
    </r>
    <r>
      <rPr>
        <sz val="11"/>
        <color rgb="FF000000"/>
        <rFont val="Times New Roman"/>
        <family val="1"/>
      </rPr>
      <t xml:space="preserve">  </t>
    </r>
    <r>
      <rPr>
        <sz val="11"/>
        <color rgb="FF000000"/>
        <rFont val="Calibri"/>
        <family val="2"/>
      </rPr>
      <t>Maintenance</t>
    </r>
  </si>
  <si>
    <t>Safety risks can arise during maintenance of the cobot or the collaborative workspace.</t>
  </si>
  <si>
    <t>WORKSHEET: ENTERPRISE READINESS</t>
  </si>
  <si>
    <t>Organizational ergonomics</t>
  </si>
  <si>
    <t>Training</t>
  </si>
  <si>
    <t>Unaware of safety risks due to a lack of cobot training.</t>
  </si>
  <si>
    <t>Has some idea of safety risks due to a lack of cobot training.</t>
  </si>
  <si>
    <t>Is aware of safety risks due to a lack of cobot training and knows tools to identify these risks.</t>
  </si>
  <si>
    <t>Tools to identify safety risks due to a lack of cobot training are integrated in Safety Management procedures and are adapted for cobots.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</si>
  <si>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</si>
  <si>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</si>
  <si>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</si>
  <si>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</si>
  <si>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cobots.</t>
  </si>
  <si>
    <t>Ethics</t>
  </si>
  <si>
    <t>Social acceptance</t>
  </si>
  <si>
    <t>Unaware of safety risks caused by disregarding the consequences of introducing a cobot within the group of people working with a cobot.</t>
  </si>
  <si>
    <t>Has some idea of safety risks caused by disregarding the consequences of introducing a cobot within the group of people working with a cobot.</t>
  </si>
  <si>
    <t>Aware of safety risks caused by disregarding the consequences of introducing a cobot within a group, and knows tools to identify these risks.</t>
  </si>
  <si>
    <t>Tools to identify safety risks caused by disregarding the consequences of introducing a cobot within a group are integrated in Safety Management procedures and are adapted for cobots.</t>
  </si>
  <si>
    <t>Privacy</t>
  </si>
  <si>
    <t>Unaware of potential harm due to the privacy invasion of the operator caused by data capturing and sharing by the cobot.</t>
  </si>
  <si>
    <t>Has some idea of the potential harm due to the privacy invasion of the operator caused by data capturing and sharing by the cobot.</t>
  </si>
  <si>
    <t>Aware of potential harm due to the privacy invasion of the operator, and knows tools to identify these risks.</t>
  </si>
  <si>
    <t>Tools to identify potential privacy invasion of the operator are integrated in Safety Management procedures and are adapted for cobots.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</si>
  <si>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</si>
  <si>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</si>
  <si>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</si>
  <si>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</si>
  <si>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cobots.</t>
  </si>
  <si>
    <t>Safety strategy</t>
  </si>
  <si>
    <t>Unaware of the safety risks resulting from the lack of integration of the cobot safety assessment strategy into existing company-level safety assessment strategies.</t>
  </si>
  <si>
    <t>Has some idea of the safety risks resulting from the lack of integration of the cobot safety assessment strategy into existing company-level safety assessment strategies</t>
  </si>
  <si>
    <t>Aware of the safety risks resulting from the lack of integration of the cobot safety assessment strategy into existing company-level safety assessment strategies, and knows tools to identify these risks.</t>
  </si>
  <si>
    <t>Tools to identify safety risks resulting from the lack of integration of the cobot safety assessment strategy into existing company-level safety assessment strategies are integrated in Safety Management procedures and are adapted for cobots.</t>
  </si>
  <si>
    <t>Tech/ digitization strategy</t>
  </si>
  <si>
    <t>Unaware of safety risks due to lack of communication about the need and purpose of introducing cobot technology</t>
  </si>
  <si>
    <t>Has some idea of safety risks due to lack of communication about the need and purpose of introducing cobot technology</t>
  </si>
  <si>
    <t>Aware of safety risks due to lack of communication about the need and purpose of introducing cobot technology, and knows tools to identify these risks.</t>
  </si>
  <si>
    <t>Tools to identify safety risks due to lack of communication about the need and purpose of introducing cobot technology are integrated in Safety Management procedures and are adapted for cobots.</t>
  </si>
  <si>
    <t>How important is:</t>
  </si>
  <si>
    <t>Definitions</t>
  </si>
  <si>
    <r>
      <rPr>
        <b/>
        <sz val="11"/>
        <color rgb="FF000000"/>
        <rFont val="Calibri"/>
        <family val="2"/>
      </rPr>
      <t xml:space="preserve">4. </t>
    </r>
    <r>
      <rPr>
        <b/>
        <sz val="11"/>
        <color theme="1"/>
        <rFont val="Calibri"/>
        <family val="2"/>
      </rPr>
      <t>ENTERPRISE</t>
    </r>
  </si>
  <si>
    <t>Risk factors related to organizational structures, policies, and processes of the enterprise potentially causing a risk to the human-robot collaboration [20].</t>
  </si>
  <si>
    <r>
      <rPr>
        <sz val="11"/>
        <color rgb="FF000000"/>
        <rFont val="Calibri"/>
        <family val="2"/>
      </rPr>
      <t>15.</t>
    </r>
    <r>
      <rPr>
        <sz val="11"/>
        <color rgb="FF000000"/>
        <rFont val="Times New Roman"/>
        <family val="1"/>
      </rPr>
      <t> </t>
    </r>
    <r>
      <rPr>
        <sz val="11"/>
        <color rgb="FF000000"/>
        <rFont val="Calibri"/>
        <family val="2"/>
      </rPr>
      <t>Training</t>
    </r>
  </si>
  <si>
    <t>The introduction of a cobot creates knowledge needs for the operator. Lack of cobot training can present a safety risk to the operator. E.g. unavailable training can lead to overwork and stress.</t>
  </si>
  <si>
    <r>
      <rPr>
        <sz val="11"/>
        <color rgb="FF000000"/>
        <rFont val="Calibri"/>
        <family val="2"/>
      </rP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</si>
  <si>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</si>
  <si>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rPr>
        <sz val="11"/>
        <color rgb="FF000000"/>
        <rFont val="Calibri"/>
        <family val="2"/>
      </rP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</si>
  <si>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cobot within the group of people working with a cobot could lead to e poor robot usage or frustration.</t>
  </si>
  <si>
    <t>Risk factors referring to the moral principles that govern the enterprise strategy and operations.</t>
  </si>
  <si>
    <r>
      <rPr>
        <sz val="11"/>
        <color rgb="FF000000"/>
        <rFont val="Calibri"/>
        <family val="2"/>
      </rP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</si>
  <si>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</si>
  <si>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rPr>
        <sz val="11"/>
        <color rgb="FF000000"/>
        <rFont val="Calibri"/>
        <family val="2"/>
      </rP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</si>
  <si>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cobots and may suffer from stress and anxiety.</t>
  </si>
  <si>
    <r>
      <rPr>
        <sz val="11"/>
        <color rgb="FF000000"/>
        <rFont val="Calibri"/>
        <family val="2"/>
      </rP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</si>
  <si>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</si>
  <si>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rPr>
        <sz val="11"/>
        <color rgb="FF000000"/>
        <rFont val="Calibri"/>
        <family val="2"/>
      </rP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</si>
  <si>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</si>
  <si>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</si>
  <si>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</si>
  <si>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</si>
  <si>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cobots. </t>
  </si>
  <si>
    <t>Has some idea of safety regulations and guidelines for cobots.</t>
  </si>
  <si>
    <t>Aware of safety regulations and guidelines for cobots and knows how to apply them.</t>
  </si>
  <si>
    <t>Safety regulations and guidelines for cobots are integrated in Safety Management procedures and are adapted for cobots.</t>
  </si>
  <si>
    <t>Environmental conditions</t>
  </si>
  <si>
    <t>Unaware of harm caused by environmental conditions, such as direct sunlight potentially occluding sensors or heating electronic cobot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</si>
  <si>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</si>
  <si>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</si>
  <si>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cobots.</t>
  </si>
  <si>
    <r>
      <rPr>
        <b/>
        <sz val="11"/>
        <color rgb="FF000000"/>
        <rFont val="Calibri"/>
        <family val="2"/>
      </rPr>
      <t>5.</t>
    </r>
    <r>
      <rPr>
        <b/>
        <sz val="11"/>
        <color rgb="FF000000"/>
        <rFont val="Times New Roman"/>
        <family val="1"/>
      </rPr>
      <t xml:space="preserve"> </t>
    </r>
    <r>
      <rPr>
        <b/>
        <sz val="11"/>
        <color theme="1"/>
        <rFont val="Calibri"/>
        <family val="2"/>
      </rPr>
      <t>EXTERNAL</t>
    </r>
  </si>
  <si>
    <r>
      <rPr>
        <sz val="11"/>
        <color rgb="FF000000"/>
        <rFont val="Calibri"/>
        <family val="2"/>
      </rP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</si>
  <si>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</si>
  <si>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rPr>
        <sz val="11"/>
        <color rgb="FF000000"/>
        <rFont val="Calibri"/>
        <family val="2"/>
      </rP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</si>
  <si>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cobot components.</t>
  </si>
  <si>
    <t>Dimensions</t>
  </si>
  <si>
    <t>Compared to this dimension</t>
  </si>
  <si>
    <t>Technology</t>
  </si>
  <si>
    <t>Human</t>
  </si>
  <si>
    <t>Collaborative Work Space</t>
  </si>
  <si>
    <t xml:space="preserve">Enterprise </t>
  </si>
  <si>
    <t xml:space="preserve">Technology </t>
  </si>
  <si>
    <t>Dimension</t>
  </si>
  <si>
    <t>Description</t>
  </si>
  <si>
    <r>
      <rPr>
        <b/>
        <sz val="11"/>
        <color rgb="FF000000"/>
        <rFont val="Calibri"/>
        <family val="2"/>
      </rPr>
      <t>2.</t>
    </r>
    <r>
      <rPr>
        <b/>
        <sz val="11"/>
        <color rgb="FF000000"/>
        <rFont val="Times New Roman"/>
        <family val="1"/>
      </rPr>
      <t xml:space="preserve"> </t>
    </r>
    <r>
      <rPr>
        <b/>
        <sz val="11"/>
        <color theme="1"/>
        <rFont val="Calibri"/>
        <family val="2"/>
      </rPr>
      <t>TECHNOLOGY</t>
    </r>
  </si>
  <si>
    <r>
      <rPr>
        <sz val="11"/>
        <color theme="1"/>
        <rFont val="Calibri"/>
        <family val="2"/>
      </rPr>
      <t>3.</t>
    </r>
    <r>
      <rPr>
        <sz val="11"/>
        <color theme="1"/>
        <rFont val="Times New Roman"/>
        <family val="1"/>
      </rPr>
      <t xml:space="preserve"> </t>
    </r>
    <r>
      <rPr>
        <b/>
        <sz val="11"/>
        <color theme="1"/>
        <rFont val="Calibri"/>
        <family val="2"/>
      </rPr>
      <t>COLLABORATIVE WORKSPACE</t>
    </r>
  </si>
  <si>
    <r>
      <rPr>
        <b/>
        <sz val="11"/>
        <color rgb="FF000000"/>
        <rFont val="Calibri"/>
        <family val="2"/>
      </rPr>
      <t>4.</t>
    </r>
    <r>
      <rPr>
        <b/>
        <sz val="11"/>
        <color rgb="FF000000"/>
        <rFont val="Times New Roman"/>
        <family val="1"/>
      </rPr>
      <t xml:space="preserve"> </t>
    </r>
    <r>
      <rPr>
        <b/>
        <sz val="11"/>
        <color theme="1"/>
        <rFont val="Calibri"/>
        <family val="2"/>
      </rPr>
      <t>ENTERPRISE</t>
    </r>
  </si>
  <si>
    <t>Workspace - Hazardous obstacles</t>
  </si>
  <si>
    <t xml:space="preserve">Human - Physical workload </t>
  </si>
  <si>
    <t>Technology - Data management</t>
  </si>
  <si>
    <t>Enterprise - AI  decision making</t>
  </si>
  <si>
    <t>Workspace - Access and clearance</t>
  </si>
  <si>
    <t>External - Environmental conditions</t>
  </si>
  <si>
    <t>Technology - Control software</t>
  </si>
  <si>
    <t>Enterprise - Training</t>
  </si>
  <si>
    <t>Technology - Hardware</t>
  </si>
  <si>
    <t>Workspace - Maintenance</t>
  </si>
  <si>
    <t>Human - Trust</t>
  </si>
  <si>
    <t>Enterprise - Work design</t>
  </si>
  <si>
    <t>External - Regulatory</t>
  </si>
  <si>
    <t>Workspace - Layout</t>
  </si>
  <si>
    <t>Enterprise - Safety strategy</t>
  </si>
  <si>
    <t>HUMAN</t>
  </si>
  <si>
    <t>TECHNOLOGY</t>
  </si>
  <si>
    <t>COLLABORATIVE WORKSPACE</t>
  </si>
  <si>
    <t>ENTERPRISE</t>
  </si>
  <si>
    <t>EXTERNAL</t>
  </si>
  <si>
    <t>WORKSHEET: Usefulness progression</t>
  </si>
  <si>
    <t>Early stage</t>
  </si>
  <si>
    <t>On average, how useful are this dimension's subclasses if you only know their risks?</t>
  </si>
  <si>
    <t>Workspace</t>
  </si>
  <si>
    <t>Enterprise</t>
  </si>
  <si>
    <t>Middle stage</t>
  </si>
  <si>
    <t>Late stage</t>
  </si>
  <si>
    <t>On average and for the effort that expended, how useful is complete integration of risk factor identification tools tailored for cobots for each subclass?</t>
  </si>
  <si>
    <t>Write down below</t>
  </si>
  <si>
    <t>Round to closest minute</t>
  </si>
  <si>
    <t>Total to complete survey</t>
  </si>
  <si>
    <t>min</t>
  </si>
  <si>
    <t xml:space="preserve">And if you are interested in a any specific dimension, you can take a look at the maths if you scroll down a bit further </t>
  </si>
  <si>
    <t>Now please email this survey (Just save it to add the changes) to either of email addresses below</t>
  </si>
  <si>
    <t>grigorii.osipov@student.kuleuven.be</t>
  </si>
  <si>
    <t>jacques.tatossian@student.kuleuven.be</t>
  </si>
  <si>
    <t>WORKSHEET: Results</t>
  </si>
  <si>
    <t>Topic</t>
  </si>
  <si>
    <t>Consistency indexes</t>
  </si>
  <si>
    <t>Weight of dimension</t>
  </si>
  <si>
    <t>Completion time:</t>
  </si>
  <si>
    <t>mins</t>
  </si>
  <si>
    <t>-</t>
  </si>
  <si>
    <t>Collaborative WS</t>
  </si>
  <si>
    <t>Result below 0.1 means you are considered consistent in your answers</t>
  </si>
  <si>
    <t>The larger the weight, the more important you consider it to be</t>
  </si>
  <si>
    <t>Average should be between 1-4</t>
  </si>
  <si>
    <t>*External dimension has no consistency as it has only 2 sub-sub dimensions</t>
  </si>
  <si>
    <t>The total is 1</t>
  </si>
  <si>
    <t>Factor</t>
  </si>
  <si>
    <t>Collaborative</t>
  </si>
  <si>
    <t>Total</t>
  </si>
  <si>
    <t>Average</t>
  </si>
  <si>
    <t>Consistency measure</t>
  </si>
  <si>
    <t>CI</t>
  </si>
  <si>
    <t>CR</t>
  </si>
  <si>
    <t>C. Ratio</t>
  </si>
  <si>
    <t>Physical workload</t>
  </si>
  <si>
    <t>work stress</t>
  </si>
  <si>
    <t>physical workload</t>
  </si>
  <si>
    <t>Aplic haz</t>
  </si>
  <si>
    <t>total</t>
  </si>
  <si>
    <t>Normalised dimension</t>
  </si>
  <si>
    <t>C. Rat</t>
  </si>
  <si>
    <t>Access</t>
  </si>
  <si>
    <t>Phys Haz</t>
  </si>
  <si>
    <t>Maint haz</t>
  </si>
  <si>
    <t>average</t>
  </si>
  <si>
    <t>c.r</t>
  </si>
  <si>
    <t>Work des</t>
  </si>
  <si>
    <t>Soc ac</t>
  </si>
  <si>
    <t>Ai dec</t>
  </si>
  <si>
    <t>Safety</t>
  </si>
  <si>
    <t>Tech</t>
  </si>
  <si>
    <t>Sum</t>
  </si>
  <si>
    <t>Consistency index</t>
  </si>
  <si>
    <t>Technology-Tooling</t>
  </si>
  <si>
    <t xml:space="preserve">Human - Cognitive workload </t>
  </si>
  <si>
    <t>Human - Work stress</t>
  </si>
  <si>
    <t>Technology - Application specific hazards</t>
  </si>
  <si>
    <t xml:space="preserve">Enterprise - Privacy </t>
  </si>
  <si>
    <t>Sub-sub dimension comparison</t>
  </si>
  <si>
    <t>Enterprise - Tech/digitization strategy</t>
  </si>
  <si>
    <t xml:space="preserve">Enterprise-Social acceptance </t>
  </si>
  <si>
    <t>Aware of safety risks related to application specific hazards and knows tools to identify these risks.</t>
  </si>
  <si>
    <t>Hazardous obstacles/ objects (Maintenance)</t>
  </si>
  <si>
    <t>How important is this dimension</t>
  </si>
  <si>
    <t xml:space="preserve">Congratulations, you are now finished! You can take a look at how consistently you answered in next worksheet and what dimensions you prioritize more </t>
  </si>
  <si>
    <t>For each dimension below, please reply on a scale of 1 to 10 the your perceived usefulness at that stage of implementation</t>
  </si>
  <si>
    <t>On average, how useful are this dimension's subclasses if you know the risks and the tools, but theyare not yet tailored for cobots?</t>
  </si>
  <si>
    <t>Normalized dimensions</t>
  </si>
  <si>
    <t>Average level of  your implementation</t>
  </si>
  <si>
    <t>Technology -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</si>
</sst>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00"/>
  </numFmts>
  <fonts count="39" x14ac:knownFonts="1">
    <font>
      <sz val="11"/>
      <color theme="1"/>
      <name val="Calibri"/>
      <scheme val="minor"/>
    </font>
    <font>
      <sz val="11"/>
      <color theme="1"/>
      <name val="Calibri"/>
      <family val="2"/>
      <scheme val="minor"/>
    </font>
    <font>
      <sz val="11"/>
      <color theme="1"/>
      <name val="Calibri"/>
      <family val="2"/>
      <scheme val="minor"/>
    </font>
    <font>
      <sz val="11"/>
      <name val="Calibri"/>
      <family val="2"/>
    </font>
    <font>
      <sz val="11"/>
      <color theme="1"/>
      <name val="Calibri"/>
      <family val="2"/>
    </font>
    <font>
      <b/>
      <sz val="12"/>
      <color theme="1"/>
      <name val="Calibri"/>
      <family val="2"/>
    </font>
    <font>
      <b/>
      <sz val="11"/>
      <color theme="1"/>
      <name val="Calibri"/>
      <family val="2"/>
    </font>
    <font>
      <b/>
      <sz val="14"/>
      <color theme="1"/>
      <name val="Calibri"/>
      <family val="2"/>
    </font>
    <font>
      <b/>
      <i/>
      <sz val="11"/>
      <color rgb="FF000000"/>
      <name val="Calibri"/>
      <family val="2"/>
    </font>
    <font>
      <b/>
      <i/>
      <sz val="11"/>
      <color theme="1"/>
      <name val="Calibri"/>
      <family val="2"/>
    </font>
    <font>
      <sz val="11"/>
      <color rgb="FF000000"/>
      <name val="Calibri"/>
      <family val="2"/>
    </font>
    <font>
      <sz val="12"/>
      <color rgb="FF000000"/>
      <name val="Calibri"/>
      <family val="2"/>
    </font>
    <font>
      <sz val="12"/>
      <color theme="1"/>
      <name val="Calibri"/>
      <family val="2"/>
    </font>
    <font>
      <b/>
      <sz val="11"/>
      <color rgb="FF000000"/>
      <name val="Calibri"/>
      <family val="2"/>
    </font>
    <font>
      <b/>
      <sz val="14"/>
      <color rgb="FF000000"/>
      <name val="Calibri"/>
      <family val="2"/>
    </font>
    <font>
      <b/>
      <sz val="11"/>
      <color rgb="FFFF0000"/>
      <name val="Calibri"/>
      <family val="2"/>
    </font>
    <font>
      <sz val="11"/>
      <color rgb="FFFF0000"/>
      <name val="Calibri"/>
      <family val="2"/>
    </font>
    <font>
      <sz val="11"/>
      <color rgb="FF000000"/>
      <name val="Times New Roman"/>
      <family val="1"/>
    </font>
    <font>
      <b/>
      <sz val="11"/>
      <color theme="1"/>
      <name val="Times New Roman"/>
      <family val="1"/>
    </font>
    <font>
      <sz val="11"/>
      <color theme="1"/>
      <name val="Times New Roman"/>
      <family val="1"/>
    </font>
    <font>
      <b/>
      <sz val="11"/>
      <color rgb="FF000000"/>
      <name val="Times New Roman"/>
      <family val="1"/>
    </font>
    <font>
      <b/>
      <sz val="14"/>
      <color theme="1"/>
      <name val="Calibri"/>
      <family val="2"/>
    </font>
    <font>
      <b/>
      <sz val="16"/>
      <color theme="1"/>
      <name val="Calibri"/>
      <family val="2"/>
    </font>
    <font>
      <b/>
      <sz val="12"/>
      <color theme="1"/>
      <name val="Calibri"/>
      <family val="2"/>
    </font>
    <font>
      <b/>
      <sz val="11"/>
      <color theme="1"/>
      <name val="Calibri"/>
      <family val="2"/>
      <scheme val="minor"/>
    </font>
    <font>
      <b/>
      <sz val="11"/>
      <color theme="1"/>
      <name val="Calibri"/>
      <family val="2"/>
      <scheme val="minor"/>
    </font>
    <font>
      <sz val="12"/>
      <color theme="1"/>
      <name val="Calibri"/>
      <family val="2"/>
      <scheme val="major"/>
    </font>
    <font>
      <b/>
      <sz val="14"/>
      <color theme="1"/>
      <name val="Calibri"/>
      <family val="2"/>
      <scheme val="major"/>
    </font>
    <font>
      <sz val="11"/>
      <color theme="1"/>
      <name val="Calibri"/>
      <family val="2"/>
      <scheme val="major"/>
    </font>
    <font>
      <sz val="11"/>
      <name val="Calibri"/>
      <family val="2"/>
      <scheme val="major"/>
    </font>
    <font>
      <b/>
      <sz val="11"/>
      <color theme="1"/>
      <name val="Calibri"/>
      <family val="2"/>
      <scheme val="major"/>
    </font>
    <font>
      <sz val="11"/>
      <color rgb="FF050505"/>
      <name val="Calibri"/>
      <family val="2"/>
      <scheme val="minor"/>
    </font>
    <font>
      <sz val="11"/>
      <color rgb="FF000000"/>
      <name val="Calibri"/>
      <family val="2"/>
      <scheme val="major"/>
    </font>
    <font>
      <u/>
      <sz val="11"/>
      <color theme="10"/>
      <name val="Calibri"/>
      <family val="2"/>
      <scheme val="minor"/>
    </font>
    <font>
      <i/>
      <sz val="11"/>
      <color theme="1"/>
      <name val="Calibri"/>
      <family val="2"/>
    </font>
    <font>
      <b/>
      <sz val="11"/>
      <color theme="1"/>
      <name val="Calibri"/>
      <family val="2"/>
    </font>
    <font>
      <sz val="12"/>
      <color theme="1"/>
      <name val="Calibri"/>
      <family val="2"/>
    </font>
    <font>
      <sz val="12"/>
      <color theme="1"/>
      <name val="Calibri"/>
      <family val="2"/>
      <scheme val="minor"/>
    </font>
    <font>
      <sz val="11"/>
      <color rgb="FFFF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FFFF"/>
        <bgColor rgb="FFFFFFFF"/>
      </patternFill>
    </fill>
    <fill>
      <patternFill patternType="solid">
        <fgColor theme="0" tint="-4.9989318521683403E-2"/>
        <bgColor indexed="64"/>
      </patternFill>
    </fill>
  </fills>
  <borders count="7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style="medium">
        <color rgb="FF000000"/>
      </bottom>
      <diagonal/>
    </border>
    <border>
      <left style="double">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double">
        <color rgb="FF000000"/>
      </left>
      <right style="medium">
        <color rgb="FF000000"/>
      </right>
      <top/>
      <bottom style="medium">
        <color rgb="FF000000"/>
      </bottom>
      <diagonal/>
    </border>
    <border>
      <left/>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right style="double">
        <color rgb="FF000000"/>
      </right>
      <top/>
      <bottom/>
      <diagonal/>
    </border>
    <border>
      <left style="double">
        <color rgb="FF000000"/>
      </left>
      <right style="medium">
        <color rgb="FF000000"/>
      </right>
      <top style="medium">
        <color rgb="FF000000"/>
      </top>
      <bottom/>
      <diagonal/>
    </border>
    <border>
      <left style="thin">
        <color rgb="FF000000"/>
      </left>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3" fillId="0" borderId="0" applyNumberFormat="0" applyFill="0" applyBorder="0" applyAlignment="0" applyProtection="0"/>
  </cellStyleXfs>
  <cellXfs count="276">
    <xf numFmtId="0" fontId="0" fillId="0" borderId="0" xfId="0"/>
    <xf numFmtId="0" fontId="4" fillId="2" borderId="8" xfId="0" applyFont="1" applyFill="1" applyBorder="1" applyAlignment="1" applyProtection="1">
      <alignment horizontal="center" vertical="center"/>
      <protection locked="0"/>
    </xf>
    <xf numFmtId="0" fontId="36" fillId="2" borderId="8" xfId="0" applyFont="1" applyFill="1" applyBorder="1" applyAlignment="1" applyProtection="1">
      <alignment horizontal="center" vertical="center"/>
      <protection locked="0"/>
    </xf>
    <xf numFmtId="0" fontId="37" fillId="5" borderId="0" xfId="0" applyFont="1" applyFill="1" applyAlignment="1" applyProtection="1">
      <alignment horizontal="center"/>
      <protection locked="0"/>
    </xf>
    <xf numFmtId="0" fontId="36" fillId="2" borderId="10" xfId="0" applyFont="1" applyFill="1" applyBorder="1" applyAlignment="1" applyProtection="1">
      <alignment horizontal="center" vertical="center"/>
      <protection locked="0"/>
    </xf>
    <xf numFmtId="0" fontId="36" fillId="2" borderId="11" xfId="0" applyFont="1" applyFill="1" applyBorder="1" applyAlignment="1" applyProtection="1">
      <alignment horizontal="center" vertical="center"/>
      <protection locked="0"/>
    </xf>
    <xf numFmtId="0" fontId="4" fillId="0" borderId="0" xfId="0" applyFont="1" applyAlignment="1">
      <alignment horizontal="center" vertical="center"/>
    </xf>
    <xf numFmtId="0" fontId="6" fillId="0" borderId="8" xfId="0" applyFont="1" applyBorder="1" applyAlignment="1">
      <alignment horizontal="center" vertical="center" wrapText="1"/>
    </xf>
    <xf numFmtId="0" fontId="6" fillId="2" borderId="8" xfId="0" applyFont="1" applyFill="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9" fillId="0" borderId="8" xfId="0" applyFont="1" applyBorder="1" applyAlignment="1">
      <alignment horizontal="center" vertical="center" wrapText="1"/>
    </xf>
    <xf numFmtId="0" fontId="4" fillId="2"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5" fillId="0" borderId="8" xfId="0" applyFont="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11" fillId="0" borderId="8" xfId="0" applyFont="1" applyBorder="1" applyAlignment="1">
      <alignment horizontal="center" vertical="center" wrapText="1"/>
    </xf>
    <xf numFmtId="0" fontId="11" fillId="3" borderId="8" xfId="0" applyFont="1" applyFill="1" applyBorder="1" applyAlignment="1">
      <alignment horizontal="center" vertical="center" wrapText="1"/>
    </xf>
    <xf numFmtId="0" fontId="12" fillId="0" borderId="8" xfId="0" applyFont="1" applyBorder="1" applyAlignment="1">
      <alignment horizontal="center" vertical="center" wrapText="1"/>
    </xf>
    <xf numFmtId="0" fontId="4" fillId="4" borderId="20" xfId="0" applyFont="1" applyFill="1" applyBorder="1" applyAlignment="1">
      <alignment horizontal="center" vertical="center" wrapText="1"/>
    </xf>
    <xf numFmtId="0" fontId="11"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2" fillId="0" borderId="8" xfId="0" applyFont="1" applyBorder="1" applyAlignment="1">
      <alignment horizontal="center" vertical="center"/>
    </xf>
    <xf numFmtId="0" fontId="11" fillId="0" borderId="11" xfId="0" applyFont="1" applyBorder="1" applyAlignment="1">
      <alignment horizontal="center" vertical="center" wrapText="1"/>
    </xf>
    <xf numFmtId="0" fontId="11" fillId="3" borderId="11"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2" fillId="2" borderId="8" xfId="0" applyFont="1" applyFill="1" applyBorder="1" applyAlignment="1" applyProtection="1">
      <alignment horizontal="center" vertical="center"/>
      <protection locked="0"/>
    </xf>
    <xf numFmtId="0" fontId="4" fillId="4" borderId="20" xfId="0" applyFont="1" applyFill="1" applyBorder="1" applyAlignment="1">
      <alignment horizontal="center" vertical="center"/>
    </xf>
    <xf numFmtId="0" fontId="6" fillId="4" borderId="20" xfId="0" applyFont="1" applyFill="1" applyBorder="1" applyAlignment="1">
      <alignment horizontal="center" vertical="center"/>
    </xf>
    <xf numFmtId="0" fontId="3" fillId="0" borderId="20" xfId="0" applyFont="1" applyBorder="1"/>
    <xf numFmtId="0" fontId="13" fillId="0" borderId="0" xfId="0" applyFont="1" applyAlignment="1">
      <alignment horizontal="center" vertical="center" wrapText="1"/>
    </xf>
    <xf numFmtId="0" fontId="4" fillId="0" borderId="11" xfId="0" applyFont="1" applyBorder="1" applyAlignment="1">
      <alignment horizontal="center" vertical="center" wrapText="1"/>
    </xf>
    <xf numFmtId="49" fontId="4" fillId="0" borderId="0" xfId="0" applyNumberFormat="1" applyFont="1" applyAlignment="1">
      <alignment horizontal="center" vertical="center"/>
    </xf>
    <xf numFmtId="1" fontId="4" fillId="0" borderId="0" xfId="0" applyNumberFormat="1" applyFont="1" applyAlignment="1">
      <alignment horizontal="center" vertical="center"/>
    </xf>
    <xf numFmtId="12" fontId="4" fillId="0" borderId="0" xfId="0" applyNumberFormat="1" applyFont="1" applyAlignment="1">
      <alignment horizontal="center" vertical="center"/>
    </xf>
    <xf numFmtId="0" fontId="10" fillId="0" borderId="3" xfId="0" applyFont="1" applyBorder="1" applyAlignment="1">
      <alignment horizontal="center" vertical="center" wrapText="1"/>
    </xf>
    <xf numFmtId="0" fontId="4" fillId="3" borderId="20" xfId="0" applyFont="1" applyFill="1" applyBorder="1" applyAlignment="1">
      <alignment horizontal="center" vertical="center"/>
    </xf>
    <xf numFmtId="164" fontId="4" fillId="0" borderId="0" xfId="0" applyNumberFormat="1" applyFont="1" applyAlignment="1">
      <alignment horizontal="center" vertical="center"/>
    </xf>
    <xf numFmtId="0" fontId="4" fillId="0" borderId="10" xfId="0" applyFont="1" applyBorder="1" applyAlignment="1">
      <alignment horizontal="center" vertical="center"/>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5" xfId="0" applyFont="1" applyBorder="1" applyAlignment="1">
      <alignment horizontal="center" vertical="center" wrapText="1"/>
    </xf>
    <xf numFmtId="0" fontId="4" fillId="0" borderId="7" xfId="0" applyFont="1" applyBorder="1" applyAlignment="1">
      <alignment horizontal="center" vertical="center" wrapText="1"/>
    </xf>
    <xf numFmtId="0" fontId="15" fillId="0" borderId="0" xfId="0" applyFont="1" applyAlignment="1">
      <alignment horizontal="center" vertical="center" wrapText="1"/>
    </xf>
    <xf numFmtId="0" fontId="10" fillId="0" borderId="11" xfId="0" applyFont="1" applyBorder="1" applyAlignment="1">
      <alignment horizontal="center" vertical="center" wrapText="1"/>
    </xf>
    <xf numFmtId="0" fontId="23" fillId="3" borderId="8" xfId="0" applyFont="1" applyFill="1" applyBorder="1" applyAlignment="1">
      <alignment horizontal="center" vertical="center"/>
    </xf>
    <xf numFmtId="0" fontId="13" fillId="0" borderId="23" xfId="0" applyFont="1" applyBorder="1" applyAlignment="1">
      <alignment horizontal="center" vertical="center" wrapText="1"/>
    </xf>
    <xf numFmtId="0" fontId="13" fillId="0" borderId="24" xfId="0" applyFont="1" applyBorder="1" applyAlignment="1">
      <alignment horizontal="center" vertical="center"/>
    </xf>
    <xf numFmtId="0" fontId="13"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10" fillId="0" borderId="26" xfId="0" applyFont="1" applyBorder="1" applyAlignment="1">
      <alignment horizontal="center" vertical="center" wrapText="1"/>
    </xf>
    <xf numFmtId="0" fontId="4" fillId="0" borderId="14"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2" fillId="2" borderId="34" xfId="0" applyFont="1" applyFill="1" applyBorder="1" applyAlignment="1" applyProtection="1">
      <alignment horizontal="center" vertical="center"/>
      <protection locked="0"/>
    </xf>
    <xf numFmtId="0" fontId="28" fillId="2" borderId="34" xfId="0" applyFont="1" applyFill="1" applyBorder="1" applyAlignment="1" applyProtection="1">
      <alignment horizontal="center" vertical="center"/>
      <protection locked="0"/>
    </xf>
    <xf numFmtId="0" fontId="0" fillId="0" borderId="20" xfId="0" applyBorder="1" applyProtection="1">
      <protection locked="0"/>
    </xf>
    <xf numFmtId="0" fontId="26" fillId="0" borderId="34" xfId="0" applyFont="1" applyBorder="1"/>
    <xf numFmtId="0" fontId="4" fillId="0" borderId="20" xfId="0" applyFont="1" applyBorder="1"/>
    <xf numFmtId="0" fontId="4" fillId="0" borderId="0" xfId="0" applyFont="1"/>
    <xf numFmtId="0" fontId="28" fillId="0" borderId="34" xfId="0" applyFont="1" applyBorder="1" applyAlignment="1">
      <alignment horizontal="center" vertical="center"/>
    </xf>
    <xf numFmtId="0" fontId="30" fillId="0" borderId="34" xfId="0" applyFont="1" applyBorder="1" applyAlignment="1">
      <alignment horizontal="center" vertical="center"/>
    </xf>
    <xf numFmtId="0" fontId="30" fillId="3" borderId="34" xfId="0" applyFont="1" applyFill="1" applyBorder="1" applyAlignment="1">
      <alignment horizontal="center" vertical="center"/>
    </xf>
    <xf numFmtId="0" fontId="31" fillId="0" borderId="34" xfId="0" applyFont="1" applyBorder="1" applyAlignment="1">
      <alignment horizontal="center"/>
    </xf>
    <xf numFmtId="0" fontId="4" fillId="0" borderId="20" xfId="0" applyFont="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15" fillId="0" borderId="20" xfId="0" applyFont="1" applyBorder="1" applyAlignment="1">
      <alignment horizontal="center"/>
    </xf>
    <xf numFmtId="0" fontId="29" fillId="0" borderId="34" xfId="0" applyFont="1" applyBorder="1" applyAlignment="1">
      <alignment horizontal="center"/>
    </xf>
    <xf numFmtId="0" fontId="2" fillId="0" borderId="34" xfId="0" applyFont="1" applyBorder="1" applyAlignment="1">
      <alignment horizontal="center" vertical="center"/>
    </xf>
    <xf numFmtId="0" fontId="28" fillId="0" borderId="34" xfId="0" applyFont="1" applyBorder="1" applyAlignment="1">
      <alignment horizontal="center" wrapText="1"/>
    </xf>
    <xf numFmtId="0" fontId="32" fillId="0" borderId="34" xfId="0" applyFont="1" applyBorder="1" applyAlignment="1">
      <alignment horizontal="center" vertical="center" wrapText="1"/>
    </xf>
    <xf numFmtId="0" fontId="11" fillId="0" borderId="20" xfId="0" applyFont="1" applyBorder="1" applyAlignment="1">
      <alignment horizontal="left" vertical="center" wrapText="1"/>
    </xf>
    <xf numFmtId="0" fontId="12" fillId="0" borderId="20" xfId="0" applyFont="1" applyBorder="1" applyAlignment="1">
      <alignment horizontal="center" vertical="center"/>
    </xf>
    <xf numFmtId="0" fontId="4" fillId="0" borderId="0" xfId="0" applyFont="1" applyAlignment="1">
      <alignment horizontal="left" vertical="center"/>
    </xf>
    <xf numFmtId="0" fontId="2" fillId="0" borderId="34" xfId="0" applyFont="1" applyBorder="1" applyAlignment="1">
      <alignment horizontal="center"/>
    </xf>
    <xf numFmtId="0" fontId="28" fillId="0" borderId="20" xfId="0" applyFont="1" applyBorder="1" applyAlignment="1">
      <alignment vertical="center"/>
    </xf>
    <xf numFmtId="0" fontId="0" fillId="0" borderId="20" xfId="0" applyBorder="1"/>
    <xf numFmtId="0" fontId="28" fillId="0" borderId="20" xfId="0" applyFont="1" applyBorder="1" applyAlignment="1">
      <alignment horizontal="left" vertical="center"/>
    </xf>
    <xf numFmtId="0" fontId="12" fillId="0" borderId="20" xfId="0" applyFont="1" applyBorder="1" applyAlignment="1">
      <alignment horizontal="left" vertical="center"/>
    </xf>
    <xf numFmtId="0" fontId="13" fillId="0" borderId="35" xfId="0" applyFont="1" applyBorder="1" applyAlignment="1">
      <alignment horizontal="center" vertical="center" wrapText="1"/>
    </xf>
    <xf numFmtId="0" fontId="13" fillId="0" borderId="34" xfId="0" applyFont="1" applyBorder="1" applyAlignment="1">
      <alignment horizontal="center" vertical="center"/>
    </xf>
    <xf numFmtId="0" fontId="13" fillId="0" borderId="36" xfId="0" applyFont="1" applyBorder="1" applyAlignment="1">
      <alignment horizontal="center" vertical="center" wrapText="1"/>
    </xf>
    <xf numFmtId="0" fontId="10"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10" fillId="0" borderId="36" xfId="0" applyFont="1" applyBorder="1" applyAlignment="1">
      <alignment horizontal="center" vertical="center" wrapText="1"/>
    </xf>
    <xf numFmtId="0" fontId="4" fillId="0" borderId="34" xfId="0" applyFont="1" applyBorder="1" applyAlignment="1">
      <alignment horizontal="center" vertical="center"/>
    </xf>
    <xf numFmtId="0" fontId="4" fillId="0" borderId="34"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50" xfId="0" applyFont="1" applyBorder="1" applyAlignment="1">
      <alignment horizontal="center" vertical="center" wrapText="1"/>
    </xf>
    <xf numFmtId="0" fontId="0" fillId="5" borderId="40" xfId="0" applyFill="1" applyBorder="1" applyAlignment="1" applyProtection="1">
      <alignment horizontal="center"/>
      <protection locked="0"/>
    </xf>
    <xf numFmtId="0" fontId="0" fillId="5" borderId="34" xfId="0" applyFill="1" applyBorder="1" applyAlignment="1" applyProtection="1">
      <alignment horizontal="center"/>
      <protection locked="0"/>
    </xf>
    <xf numFmtId="0" fontId="0" fillId="5" borderId="41" xfId="0" applyFill="1" applyBorder="1" applyAlignment="1" applyProtection="1">
      <alignment horizontal="center"/>
      <protection locked="0"/>
    </xf>
    <xf numFmtId="0" fontId="38" fillId="0" borderId="11" xfId="0" applyFont="1" applyBorder="1" applyAlignment="1" applyProtection="1">
      <alignment horizontal="center"/>
      <protection locked="0"/>
    </xf>
    <xf numFmtId="0" fontId="0" fillId="0" borderId="29" xfId="0" applyBorder="1"/>
    <xf numFmtId="0" fontId="0" fillId="0" borderId="30" xfId="0" applyBorder="1"/>
    <xf numFmtId="0" fontId="0" fillId="0" borderId="42" xfId="0" applyBorder="1"/>
    <xf numFmtId="0" fontId="0" fillId="0" borderId="40" xfId="0" applyBorder="1" applyAlignment="1">
      <alignment horizontal="center"/>
    </xf>
    <xf numFmtId="0" fontId="0" fillId="0" borderId="34" xfId="0" applyBorder="1" applyAlignment="1">
      <alignment horizontal="center"/>
    </xf>
    <xf numFmtId="0" fontId="0" fillId="0" borderId="31" xfId="0" applyBorder="1"/>
    <xf numFmtId="0" fontId="0" fillId="0" borderId="32" xfId="0" applyBorder="1"/>
    <xf numFmtId="0" fontId="0" fillId="0" borderId="41" xfId="0" applyBorder="1" applyAlignment="1">
      <alignment horizontal="center"/>
    </xf>
    <xf numFmtId="0" fontId="0" fillId="0" borderId="33" xfId="0" applyBorder="1"/>
    <xf numFmtId="0" fontId="4" fillId="0" borderId="8" xfId="0" applyFont="1" applyBorder="1"/>
    <xf numFmtId="0" fontId="6" fillId="0" borderId="8" xfId="0" applyFont="1" applyBorder="1" applyAlignment="1">
      <alignment horizontal="center"/>
    </xf>
    <xf numFmtId="0" fontId="16" fillId="0" borderId="3" xfId="0" applyFont="1" applyBorder="1" applyAlignment="1">
      <alignment horizontal="center" vertical="center"/>
    </xf>
    <xf numFmtId="0" fontId="15" fillId="0" borderId="11" xfId="0" applyFont="1" applyBorder="1" applyAlignment="1">
      <alignment horizontal="center"/>
    </xf>
    <xf numFmtId="0" fontId="33" fillId="0" borderId="0" xfId="1" applyAlignment="1" applyProtection="1">
      <alignment horizontal="center"/>
    </xf>
    <xf numFmtId="0" fontId="6" fillId="0" borderId="70" xfId="0" applyFont="1" applyBorder="1" applyAlignment="1">
      <alignment horizontal="center" vertical="center"/>
    </xf>
    <xf numFmtId="0" fontId="6" fillId="0" borderId="40" xfId="0" applyFont="1" applyBorder="1" applyAlignment="1">
      <alignment horizontal="center" vertical="center"/>
    </xf>
    <xf numFmtId="0" fontId="6" fillId="0" borderId="71" xfId="0" applyFont="1" applyBorder="1" applyAlignment="1">
      <alignment horizontal="center" vertical="center" wrapText="1"/>
    </xf>
    <xf numFmtId="0" fontId="4" fillId="0" borderId="8" xfId="0" applyFont="1" applyBorder="1" applyAlignment="1">
      <alignment horizontal="center" vertical="center"/>
    </xf>
    <xf numFmtId="0" fontId="6" fillId="0" borderId="72" xfId="0" applyFont="1" applyBorder="1" applyAlignment="1">
      <alignment horizontal="center" vertical="center"/>
    </xf>
    <xf numFmtId="165" fontId="4" fillId="0" borderId="34" xfId="0" applyNumberFormat="1" applyFont="1" applyBorder="1" applyAlignment="1">
      <alignment horizontal="center" vertical="center"/>
    </xf>
    <xf numFmtId="2" fontId="4" fillId="0" borderId="73" xfId="0" applyNumberFormat="1" applyFont="1" applyBorder="1" applyAlignment="1">
      <alignment horizontal="center" vertical="center"/>
    </xf>
    <xf numFmtId="0" fontId="4" fillId="0" borderId="72" xfId="0" applyFont="1" applyBorder="1" applyAlignment="1">
      <alignment horizontal="center" vertical="center"/>
    </xf>
    <xf numFmtId="0" fontId="4" fillId="0" borderId="74" xfId="0" applyFont="1" applyBorder="1" applyAlignment="1">
      <alignment horizontal="center" vertical="center"/>
    </xf>
    <xf numFmtId="165" fontId="4" fillId="0" borderId="75" xfId="0" applyNumberFormat="1" applyFont="1" applyBorder="1" applyAlignment="1">
      <alignment horizontal="center" vertical="center"/>
    </xf>
    <xf numFmtId="2" fontId="4" fillId="0" borderId="76" xfId="0" applyNumberFormat="1" applyFont="1" applyBorder="1" applyAlignment="1">
      <alignment horizontal="center" vertical="center"/>
    </xf>
    <xf numFmtId="165" fontId="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center"/>
    </xf>
    <xf numFmtId="0" fontId="4" fillId="0" borderId="37" xfId="0" applyFont="1" applyBorder="1" applyAlignment="1">
      <alignment horizontal="center" vertical="center"/>
    </xf>
    <xf numFmtId="0" fontId="6" fillId="0" borderId="60" xfId="0" applyFont="1" applyBorder="1" applyAlignment="1">
      <alignment horizontal="center" vertical="center"/>
    </xf>
    <xf numFmtId="0" fontId="34" fillId="0" borderId="11" xfId="0" applyFont="1" applyBorder="1" applyAlignment="1">
      <alignment horizontal="center" vertical="center"/>
    </xf>
    <xf numFmtId="0" fontId="34" fillId="0" borderId="59" xfId="0" applyFont="1" applyBorder="1" applyAlignment="1">
      <alignment horizontal="center" vertical="center"/>
    </xf>
    <xf numFmtId="0" fontId="34" fillId="0" borderId="51" xfId="0" applyFont="1" applyBorder="1" applyAlignment="1">
      <alignment horizontal="center" vertical="center"/>
    </xf>
    <xf numFmtId="2" fontId="4" fillId="0" borderId="8" xfId="0" applyNumberFormat="1" applyFont="1" applyBorder="1" applyAlignment="1">
      <alignment horizontal="center" vertical="center"/>
    </xf>
    <xf numFmtId="2" fontId="4" fillId="0" borderId="52" xfId="0" applyNumberFormat="1" applyFont="1" applyBorder="1" applyAlignment="1">
      <alignment horizontal="center" vertical="center"/>
    </xf>
    <xf numFmtId="0" fontId="34" fillId="0" borderId="61" xfId="0" applyFont="1" applyBorder="1" applyAlignment="1">
      <alignment horizontal="center" vertical="center"/>
    </xf>
    <xf numFmtId="2" fontId="4" fillId="0" borderId="10" xfId="0" applyNumberFormat="1" applyFont="1" applyBorder="1" applyAlignment="1">
      <alignment horizontal="center" vertical="center"/>
    </xf>
    <xf numFmtId="2" fontId="4" fillId="0" borderId="62" xfId="0" applyNumberFormat="1" applyFont="1" applyBorder="1" applyAlignment="1">
      <alignment horizontal="center" vertical="center"/>
    </xf>
    <xf numFmtId="0" fontId="6" fillId="0" borderId="37" xfId="0" applyFont="1" applyBorder="1" applyAlignment="1">
      <alignment horizontal="center" vertical="center"/>
    </xf>
    <xf numFmtId="2" fontId="4" fillId="0" borderId="38" xfId="0" applyNumberFormat="1" applyFont="1" applyBorder="1" applyAlignment="1">
      <alignment horizontal="center" vertical="center"/>
    </xf>
    <xf numFmtId="2" fontId="4" fillId="0" borderId="39" xfId="0" applyNumberFormat="1"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34" fillId="0" borderId="28" xfId="0" applyFont="1" applyBorder="1" applyAlignment="1">
      <alignment horizontal="center" vertical="center"/>
    </xf>
    <xf numFmtId="0" fontId="4" fillId="0" borderId="60" xfId="0" applyFont="1" applyBorder="1" applyAlignment="1">
      <alignment horizontal="center" vertical="center"/>
    </xf>
    <xf numFmtId="0" fontId="4" fillId="0" borderId="11" xfId="0" applyFont="1" applyBorder="1" applyAlignment="1">
      <alignment horizontal="center" vertical="center"/>
    </xf>
    <xf numFmtId="0" fontId="4" fillId="0" borderId="59" xfId="0" applyFont="1" applyBorder="1" applyAlignment="1">
      <alignment horizontal="center" vertical="center"/>
    </xf>
    <xf numFmtId="165" fontId="4" fillId="0" borderId="8" xfId="0" applyNumberFormat="1" applyFont="1" applyBorder="1" applyAlignment="1">
      <alignment horizontal="center" vertical="center"/>
    </xf>
    <xf numFmtId="165" fontId="4" fillId="0" borderId="1" xfId="0" applyNumberFormat="1" applyFont="1" applyBorder="1" applyAlignment="1">
      <alignment horizontal="center" vertical="center"/>
    </xf>
    <xf numFmtId="165" fontId="4" fillId="0" borderId="51" xfId="0" applyNumberFormat="1" applyFont="1" applyBorder="1" applyAlignment="1">
      <alignment horizontal="center" vertical="center"/>
    </xf>
    <xf numFmtId="0" fontId="34" fillId="0" borderId="56" xfId="0" applyFont="1" applyBorder="1" applyAlignment="1">
      <alignment horizontal="center" vertical="center"/>
    </xf>
    <xf numFmtId="165" fontId="4" fillId="0" borderId="57" xfId="0" applyNumberFormat="1" applyFont="1" applyBorder="1" applyAlignment="1">
      <alignment horizontal="center" vertical="center"/>
    </xf>
    <xf numFmtId="165" fontId="4" fillId="0" borderId="63" xfId="0" applyNumberFormat="1" applyFont="1" applyBorder="1" applyAlignment="1">
      <alignment horizontal="center" vertical="center"/>
    </xf>
    <xf numFmtId="165" fontId="4" fillId="0" borderId="56" xfId="0" applyNumberFormat="1" applyFont="1" applyBorder="1" applyAlignment="1">
      <alignment horizontal="center" vertical="center"/>
    </xf>
    <xf numFmtId="2" fontId="4" fillId="0" borderId="58" xfId="0" applyNumberFormat="1"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61" xfId="0" applyFont="1" applyBorder="1" applyAlignment="1">
      <alignment horizontal="center" vertical="center"/>
    </xf>
    <xf numFmtId="0" fontId="4" fillId="0" borderId="62" xfId="0" applyFont="1" applyBorder="1" applyAlignment="1">
      <alignment horizontal="center" vertic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1" xfId="0" applyFont="1" applyBorder="1" applyAlignment="1">
      <alignment horizontal="center" vertical="center"/>
    </xf>
    <xf numFmtId="0" fontId="4" fillId="0" borderId="57" xfId="0" applyFont="1" applyBorder="1" applyAlignment="1">
      <alignment horizontal="center" vertical="center"/>
    </xf>
    <xf numFmtId="0" fontId="4" fillId="0" borderId="63" xfId="0" applyFont="1" applyBorder="1" applyAlignment="1">
      <alignment horizontal="center" vertical="center"/>
    </xf>
    <xf numFmtId="0" fontId="4" fillId="0" borderId="56" xfId="0" applyFont="1" applyBorder="1" applyAlignment="1">
      <alignment horizontal="center" vertical="center"/>
    </xf>
    <xf numFmtId="0" fontId="4" fillId="0" borderId="58" xfId="0" applyFont="1" applyBorder="1" applyAlignment="1">
      <alignment horizontal="center" vertical="center"/>
    </xf>
    <xf numFmtId="0" fontId="35" fillId="0" borderId="60"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29" xfId="0" applyFont="1" applyBorder="1" applyAlignment="1">
      <alignment horizontal="center" vertical="center"/>
    </xf>
    <xf numFmtId="0" fontId="4" fillId="0" borderId="20"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67" xfId="0" applyFont="1" applyBorder="1" applyAlignment="1">
      <alignment horizontal="center" vertical="center"/>
    </xf>
    <xf numFmtId="0" fontId="4" fillId="0" borderId="68" xfId="0" applyFont="1" applyBorder="1" applyAlignment="1">
      <alignment horizontal="center" vertical="center"/>
    </xf>
    <xf numFmtId="0" fontId="4" fillId="0" borderId="69" xfId="0" applyFont="1" applyBorder="1" applyAlignment="1">
      <alignment horizontal="center" vertical="center"/>
    </xf>
    <xf numFmtId="0" fontId="35" fillId="0" borderId="29" xfId="0" applyFont="1" applyBorder="1" applyAlignment="1">
      <alignment horizontal="center" vertical="center"/>
    </xf>
    <xf numFmtId="0" fontId="34" fillId="0" borderId="29"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49" xfId="0" applyFont="1" applyBorder="1" applyAlignment="1">
      <alignment horizontal="center" vertical="center"/>
    </xf>
    <xf numFmtId="0" fontId="4" fillId="0" borderId="41" xfId="0" applyFont="1" applyBorder="1" applyAlignment="1">
      <alignment horizontal="center" vertical="center"/>
    </xf>
    <xf numFmtId="0" fontId="4" fillId="0" borderId="50" xfId="0" applyFont="1" applyBorder="1" applyAlignment="1">
      <alignment horizontal="center" vertical="center"/>
    </xf>
    <xf numFmtId="165" fontId="12" fillId="2" borderId="8" xfId="0" applyNumberFormat="1" applyFont="1" applyFill="1" applyBorder="1" applyAlignment="1" applyProtection="1">
      <alignment horizontal="center" vertical="center"/>
      <protection locked="0"/>
    </xf>
    <xf numFmtId="0" fontId="1" fillId="0" borderId="34" xfId="0" applyFont="1" applyBorder="1" applyAlignment="1">
      <alignment horizontal="center" vertical="center"/>
    </xf>
    <xf numFmtId="0" fontId="0" fillId="0" borderId="46" xfId="0" applyBorder="1"/>
    <xf numFmtId="0" fontId="1" fillId="0" borderId="34" xfId="0" applyFont="1" applyBorder="1" applyAlignment="1">
      <alignment horizontal="center"/>
    </xf>
    <xf numFmtId="0" fontId="37" fillId="5" borderId="8" xfId="0" applyFont="1" applyFill="1" applyBorder="1" applyAlignment="1" applyProtection="1">
      <alignment horizontal="center" vertical="center"/>
      <protection locked="0"/>
    </xf>
    <xf numFmtId="0" fontId="10" fillId="0" borderId="13" xfId="0" applyFont="1" applyBorder="1" applyAlignment="1">
      <alignment horizontal="center" vertical="center" wrapText="1"/>
    </xf>
    <xf numFmtId="0" fontId="3" fillId="0" borderId="16" xfId="0" applyFont="1" applyBorder="1"/>
    <xf numFmtId="0" fontId="10" fillId="0" borderId="17" xfId="0" applyFont="1" applyBorder="1" applyAlignment="1">
      <alignment horizontal="center" vertical="center" wrapText="1"/>
    </xf>
    <xf numFmtId="0" fontId="3" fillId="0" borderId="18" xfId="0" applyFont="1" applyBorder="1"/>
    <xf numFmtId="0" fontId="6" fillId="0" borderId="1" xfId="0" applyFont="1" applyBorder="1" applyAlignment="1">
      <alignment horizontal="center" vertical="center" wrapText="1"/>
    </xf>
    <xf numFmtId="0" fontId="3" fillId="0" borderId="2" xfId="0" applyFont="1" applyBorder="1"/>
    <xf numFmtId="0" fontId="3" fillId="0" borderId="3" xfId="0" applyFont="1" applyBorder="1"/>
    <xf numFmtId="0" fontId="6" fillId="0" borderId="1" xfId="0" applyFont="1" applyBorder="1" applyAlignment="1">
      <alignment horizontal="center" vertical="center"/>
    </xf>
    <xf numFmtId="0" fontId="10" fillId="0" borderId="10" xfId="0" applyFont="1" applyBorder="1" applyAlignment="1">
      <alignment horizontal="center" vertical="center" wrapText="1"/>
    </xf>
    <xf numFmtId="0" fontId="3" fillId="0" borderId="11" xfId="0" applyFont="1" applyBorder="1"/>
    <xf numFmtId="0" fontId="3" fillId="0" borderId="9" xfId="0" applyFont="1" applyBorder="1"/>
    <xf numFmtId="0" fontId="21" fillId="0" borderId="1" xfId="0" applyFont="1" applyBorder="1" applyAlignment="1">
      <alignment horizontal="center" vertical="center"/>
    </xf>
    <xf numFmtId="0" fontId="7" fillId="0" borderId="1" xfId="0" applyFont="1" applyBorder="1" applyAlignment="1">
      <alignment horizontal="center" vertical="center"/>
    </xf>
    <xf numFmtId="0" fontId="13" fillId="0" borderId="12" xfId="0" applyFont="1" applyBorder="1" applyAlignment="1">
      <alignment horizontal="center" vertical="center" wrapText="1"/>
    </xf>
    <xf numFmtId="0" fontId="3" fillId="0" borderId="15" xfId="0" applyFont="1" applyBorder="1"/>
    <xf numFmtId="0" fontId="3" fillId="0" borderId="19" xfId="0" applyFont="1" applyBorder="1"/>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6" fillId="4" borderId="20" xfId="0" applyFont="1" applyFill="1" applyBorder="1" applyAlignment="1">
      <alignment horizontal="center" vertical="center"/>
    </xf>
    <xf numFmtId="0" fontId="4" fillId="0" borderId="15"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4" xfId="0" applyFont="1" applyBorder="1"/>
    <xf numFmtId="0" fontId="3" fillId="0" borderId="6" xfId="0" applyFont="1" applyBorder="1"/>
    <xf numFmtId="0" fontId="10" fillId="0" borderId="18" xfId="0" applyFont="1" applyBorder="1" applyAlignment="1">
      <alignment horizontal="center" vertical="center" wrapText="1"/>
    </xf>
    <xf numFmtId="0" fontId="14" fillId="0" borderId="1" xfId="0" applyFont="1" applyBorder="1" applyAlignment="1">
      <alignment horizontal="center" vertical="center"/>
    </xf>
    <xf numFmtId="0" fontId="4" fillId="0" borderId="10" xfId="0" applyFont="1" applyBorder="1" applyAlignment="1">
      <alignment horizontal="center" vertical="center"/>
    </xf>
    <xf numFmtId="0" fontId="13" fillId="0" borderId="15" xfId="0" applyFont="1" applyBorder="1" applyAlignment="1">
      <alignment horizontal="center" vertical="center" wrapText="1"/>
    </xf>
    <xf numFmtId="0" fontId="13" fillId="0" borderId="9" xfId="0" applyFont="1" applyBorder="1" applyAlignment="1">
      <alignment horizontal="center" vertical="center"/>
    </xf>
    <xf numFmtId="0" fontId="13" fillId="0" borderId="27" xfId="0" applyFont="1" applyBorder="1" applyAlignment="1">
      <alignment horizontal="center" vertical="center" wrapText="1"/>
    </xf>
    <xf numFmtId="0" fontId="13" fillId="0" borderId="27" xfId="0" applyFont="1" applyBorder="1" applyAlignment="1">
      <alignment horizontal="center" vertical="center"/>
    </xf>
    <xf numFmtId="0" fontId="3" fillId="0" borderId="23" xfId="0" applyFont="1" applyBorder="1"/>
    <xf numFmtId="0" fontId="4" fillId="0" borderId="27" xfId="0" applyFont="1" applyBorder="1" applyAlignment="1">
      <alignment horizontal="center" vertical="center" wrapText="1"/>
    </xf>
    <xf numFmtId="0" fontId="22" fillId="0" borderId="1" xfId="0" applyFont="1" applyBorder="1" applyAlignment="1">
      <alignment horizontal="center" vertical="center"/>
    </xf>
    <xf numFmtId="0" fontId="6" fillId="0" borderId="12" xfId="0" applyFont="1" applyBorder="1" applyAlignment="1">
      <alignment horizontal="center" vertical="center" wrapText="1"/>
    </xf>
    <xf numFmtId="0" fontId="13" fillId="0" borderId="35" xfId="0" applyFont="1" applyBorder="1" applyAlignment="1">
      <alignment horizontal="center" vertical="center"/>
    </xf>
    <xf numFmtId="0" fontId="3" fillId="0" borderId="35" xfId="0" applyFont="1" applyBorder="1"/>
    <xf numFmtId="0" fontId="3" fillId="0" borderId="49" xfId="0" applyFont="1" applyBorder="1"/>
    <xf numFmtId="0" fontId="6" fillId="0" borderId="35" xfId="0" applyFont="1" applyBorder="1" applyAlignment="1">
      <alignment horizontal="center" vertical="center"/>
    </xf>
    <xf numFmtId="0" fontId="10" fillId="0" borderId="34" xfId="0" applyFont="1" applyBorder="1" applyAlignment="1">
      <alignment horizontal="center" vertical="center" wrapText="1"/>
    </xf>
    <xf numFmtId="0" fontId="3" fillId="0" borderId="34" xfId="0" applyFont="1" applyBorder="1"/>
    <xf numFmtId="0" fontId="27" fillId="0" borderId="34" xfId="0" applyFont="1" applyBorder="1" applyAlignment="1">
      <alignment horizontal="center" vertical="center"/>
    </xf>
    <xf numFmtId="0" fontId="28" fillId="0" borderId="34" xfId="0" applyFont="1" applyBorder="1"/>
    <xf numFmtId="0" fontId="29" fillId="0" borderId="34" xfId="0" applyFont="1" applyBorder="1"/>
    <xf numFmtId="0" fontId="14" fillId="0" borderId="46" xfId="0" applyFont="1" applyBorder="1" applyAlignment="1">
      <alignment horizontal="center"/>
    </xf>
    <xf numFmtId="0" fontId="3" fillId="0" borderId="47" xfId="0" applyFont="1" applyBorder="1"/>
    <xf numFmtId="0" fontId="3" fillId="0" borderId="48" xfId="0" applyFont="1" applyBorder="1"/>
    <xf numFmtId="0" fontId="0" fillId="0" borderId="0" xfId="0" applyAlignment="1">
      <alignment horizontal="left"/>
    </xf>
    <xf numFmtId="0" fontId="33" fillId="0" borderId="0" xfId="1" applyAlignment="1" applyProtection="1">
      <alignment horizontal="center"/>
    </xf>
    <xf numFmtId="0" fontId="25" fillId="0" borderId="37" xfId="0" applyFont="1" applyBorder="1"/>
    <xf numFmtId="0" fontId="25" fillId="0" borderId="38" xfId="0" applyFont="1" applyBorder="1" applyAlignment="1">
      <alignment horizontal="center"/>
    </xf>
    <xf numFmtId="0" fontId="25" fillId="0" borderId="39" xfId="0" applyFont="1" applyBorder="1" applyAlignment="1">
      <alignment horizontal="center"/>
    </xf>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0" fillId="0" borderId="43" xfId="0" applyBorder="1" applyAlignment="1">
      <alignment horizontal="left"/>
    </xf>
    <xf numFmtId="0" fontId="6" fillId="0" borderId="37" xfId="0" applyFont="1" applyBorder="1" applyAlignment="1">
      <alignment horizontal="center" vertical="center" wrapText="1"/>
    </xf>
    <xf numFmtId="0" fontId="3" fillId="0" borderId="38" xfId="0" applyFont="1" applyBorder="1"/>
    <xf numFmtId="0" fontId="3" fillId="0" borderId="39" xfId="0" applyFont="1" applyBorder="1"/>
    <xf numFmtId="0" fontId="1" fillId="0" borderId="29" xfId="0" applyFont="1" applyBorder="1" applyAlignment="1">
      <alignment horizontal="center" vertical="center"/>
    </xf>
    <xf numFmtId="0" fontId="2" fillId="0" borderId="20" xfId="0" applyFont="1" applyBorder="1" applyAlignment="1">
      <alignment horizontal="center" vertical="center"/>
    </xf>
    <xf numFmtId="0" fontId="2" fillId="0" borderId="30" xfId="0" applyFont="1" applyBorder="1" applyAlignment="1">
      <alignment horizontal="center" vertical="center"/>
    </xf>
    <xf numFmtId="0" fontId="24" fillId="0" borderId="37"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39" xfId="0" applyFont="1" applyBorder="1" applyAlignment="1">
      <alignment horizontal="center" vertical="center"/>
    </xf>
    <xf numFmtId="0" fontId="4" fillId="0" borderId="0" xfId="0" applyFont="1" applyAlignment="1">
      <alignment horizontal="center" vertical="center"/>
    </xf>
    <xf numFmtId="0" fontId="0" fillId="0" borderId="0" xfId="0"/>
    <xf numFmtId="0" fontId="0" fillId="0" borderId="38" xfId="0" applyBorder="1"/>
    <xf numFmtId="0" fontId="0" fillId="0" borderId="39" xfId="0" applyBorder="1"/>
  </cellXfs>
  <cellStyles count="2">
    <cellStyle name="Hyperlink" xfId="1" builtinId="8"/>
    <cellStyle name="Normal" xfId="0" builtinId="0"/>
  </cellStyles>
  <dxfs count="52">
    <dxf>
      <fill>
        <patternFill>
          <bgColor theme="5" tint="0.39994506668294322"/>
        </patternFill>
      </fill>
    </dxf>
    <dxf>
      <fill>
        <patternFill>
          <bgColor theme="5" tint="0.39994506668294322"/>
        </patternFill>
      </fill>
    </dxf>
    <dxf>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0" tint="-4.9989318521683403E-2"/>
        </patternFill>
      </fill>
    </dxf>
    <dxf>
      <fill>
        <patternFill>
          <bgColor theme="0"/>
        </patternFill>
      </fill>
    </dxf>
    <dxf>
      <fill>
        <patternFill>
          <bgColor theme="5" tint="0.39994506668294322"/>
        </patternFill>
      </fill>
    </dxf>
    <dxf>
      <font>
        <color theme="1"/>
      </font>
      <fill>
        <patternFill>
          <bgColor theme="5" tint="0.39994506668294322"/>
        </patternFill>
      </fill>
    </dxf>
    <dxf>
      <fill>
        <patternFill patternType="none"/>
      </fill>
    </dxf>
    <dxf>
      <fill>
        <patternFill patternType="solid">
          <fgColor rgb="FFC5E0B3"/>
          <bgColor rgb="FFC5E0B3"/>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patternType="none"/>
      </fill>
    </dxf>
    <dxf>
      <fill>
        <patternFill patternType="solid">
          <fgColor rgb="FFC5E0B3"/>
          <bgColor rgb="FFC5E0B3"/>
        </patternFill>
      </fill>
    </dxf>
    <dxf>
      <font>
        <color rgb="FF006100"/>
      </font>
      <fill>
        <patternFill>
          <bgColor rgb="FFC6EFCE"/>
        </patternFill>
      </fill>
    </dxf>
    <dxf>
      <fill>
        <patternFill>
          <bgColor rgb="FF92D050"/>
        </patternFill>
      </fill>
    </dxf>
    <dxf>
      <font>
        <color theme="1"/>
      </font>
      <fill>
        <patternFill>
          <bgColor theme="9"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border diagonalUp="0" diagonalDown="0">
        <left style="thin">
          <color indexed="64"/>
        </left>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bottom/>
        <vertical style="thin">
          <color indexed="64"/>
        </vertical>
        <horizontal style="thin">
          <color indexed="64"/>
        </horizontal>
      </border>
      <protection locked="1" hidden="0"/>
    </dxf>
    <dxf>
      <border diagonalUp="0" diagonalDown="0">
        <left style="medium">
          <color indexed="64"/>
        </left>
        <right style="medium">
          <color indexed="64"/>
        </right>
        <top style="medium">
          <color indexed="64"/>
        </top>
        <bottom style="medium">
          <color indexed="64"/>
        </bottom>
      </border>
    </dxf>
    <dxf>
      <protection locked="1" hidden="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protection locked="1" hidden="0"/>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Results-style" pivot="0" count="3" xr9:uid="{00000000-0011-0000-FFFF-FFFF00000000}">
      <tableStyleElement type="headerRow" dxfId="51"/>
      <tableStyleElement type="firstRowStripe" dxfId="50"/>
      <tableStyleElement type="secondRowStripe" dxfId="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60960</xdr:colOff>
      <xdr:row>1</xdr:row>
      <xdr:rowOff>20954</xdr:rowOff>
    </xdr:from>
    <xdr:ext cx="2537460" cy="1343026"/>
    <xdr:sp macro="" textlink="">
      <xdr:nvSpPr>
        <xdr:cNvPr id="8" name="Shape 9">
          <a:extLst>
            <a:ext uri="{FF2B5EF4-FFF2-40B4-BE49-F238E27FC236}">
              <a16:creationId xmlns:a16="http://schemas.microsoft.com/office/drawing/2014/main" id="{00000000-0008-0000-0300-000009000000}"/>
            </a:ext>
          </a:extLst>
        </xdr:cNvPr>
        <xdr:cNvSpPr txBox="1"/>
      </xdr:nvSpPr>
      <xdr:spPr>
        <a:xfrm>
          <a:off x="11407140" y="203834"/>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Grid levelling (1-4)</a:t>
          </a:r>
          <a:endParaRPr lang="en-US" sz="1400">
            <a:effectLst/>
          </a:endParaRPr>
        </a:p>
        <a:p>
          <a:pPr rtl="0"/>
          <a:r>
            <a:rPr lang="en-US" sz="1100" b="0">
              <a:effectLst/>
              <a:latin typeface="+mn-lt"/>
              <a:ea typeface="+mn-ea"/>
              <a:cs typeface="+mn-cs"/>
            </a:rPr>
            <a:t>3. Mathematical model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180974</xdr:colOff>
      <xdr:row>12</xdr:row>
      <xdr:rowOff>0</xdr:rowOff>
    </xdr:from>
    <xdr:ext cx="5495925" cy="2419350"/>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6086474" y="8239125"/>
          <a:ext cx="5495925" cy="241935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247650</xdr:colOff>
      <xdr:row>8</xdr:row>
      <xdr:rowOff>0</xdr:rowOff>
    </xdr:from>
    <xdr:ext cx="5191125" cy="2352675"/>
    <xdr:pic>
      <xdr:nvPicPr>
        <xdr:cNvPr id="2" name="image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68580</xdr:colOff>
      <xdr:row>0</xdr:row>
      <xdr:rowOff>152400</xdr:rowOff>
    </xdr:from>
    <xdr:ext cx="2537460" cy="1343026"/>
    <xdr:sp macro="" textlink="">
      <xdr:nvSpPr>
        <xdr:cNvPr id="32" name="Shape 9">
          <a:extLst>
            <a:ext uri="{FF2B5EF4-FFF2-40B4-BE49-F238E27FC236}">
              <a16:creationId xmlns:a16="http://schemas.microsoft.com/office/drawing/2014/main" id="{4F7845FE-1BAA-479E-9C45-22B1DAE675CE}"/>
            </a:ext>
          </a:extLst>
        </xdr:cNvPr>
        <xdr:cNvSpPr txBox="1"/>
      </xdr:nvSpPr>
      <xdr:spPr>
        <a:xfrm>
          <a:off x="11361420" y="15240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60960</xdr:colOff>
      <xdr:row>0</xdr:row>
      <xdr:rowOff>68580</xdr:rowOff>
    </xdr:from>
    <xdr:ext cx="2537460" cy="1343026"/>
    <xdr:sp macro="" textlink="">
      <xdr:nvSpPr>
        <xdr:cNvPr id="6" name="Shape 9">
          <a:extLst>
            <a:ext uri="{FF2B5EF4-FFF2-40B4-BE49-F238E27FC236}">
              <a16:creationId xmlns:a16="http://schemas.microsoft.com/office/drawing/2014/main" id="{B9C47114-765E-4D73-B697-F562201A165B}"/>
            </a:ext>
          </a:extLst>
        </xdr:cNvPr>
        <xdr:cNvSpPr txBox="1"/>
      </xdr:nvSpPr>
      <xdr:spPr>
        <a:xfrm>
          <a:off x="11079480" y="6858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oneCellAnchor>
    <xdr:from>
      <xdr:col>4</xdr:col>
      <xdr:colOff>276225</xdr:colOff>
      <xdr:row>9</xdr:row>
      <xdr:rowOff>0</xdr:rowOff>
    </xdr:from>
    <xdr:ext cx="5238750" cy="2409825"/>
    <xdr:pic>
      <xdr:nvPicPr>
        <xdr:cNvPr id="9" name="image5.png">
          <a:extLst>
            <a:ext uri="{FF2B5EF4-FFF2-40B4-BE49-F238E27FC236}">
              <a16:creationId xmlns:a16="http://schemas.microsoft.com/office/drawing/2014/main" id="{7D4590AC-A154-4F59-B3E1-E6CD21D70BC8}"/>
            </a:ext>
          </a:extLst>
        </xdr:cNvPr>
        <xdr:cNvPicPr preferRelativeResize="0"/>
      </xdr:nvPicPr>
      <xdr:blipFill>
        <a:blip xmlns:r="http://schemas.openxmlformats.org/officeDocument/2006/relationships" r:embed="rId1" cstate="print"/>
        <a:stretch>
          <a:fillRect/>
        </a:stretch>
      </xdr:blipFill>
      <xdr:spPr>
        <a:xfrm>
          <a:off x="5895975" y="6905625"/>
          <a:ext cx="5238750" cy="2409825"/>
        </a:xfrm>
        <a:prstGeom prst="rect">
          <a:avLst/>
        </a:prstGeom>
        <a:noFill/>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257175</xdr:colOff>
      <xdr:row>12</xdr:row>
      <xdr:rowOff>47625</xdr:rowOff>
    </xdr:from>
    <xdr:ext cx="5238750" cy="2409825"/>
    <xdr:pic>
      <xdr:nvPicPr>
        <xdr:cNvPr id="2" name="image5.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38100</xdr:colOff>
      <xdr:row>0</xdr:row>
      <xdr:rowOff>175260</xdr:rowOff>
    </xdr:from>
    <xdr:ext cx="2537460" cy="1343026"/>
    <xdr:sp macro="" textlink="">
      <xdr:nvSpPr>
        <xdr:cNvPr id="5" name="Shape 9">
          <a:extLst>
            <a:ext uri="{FF2B5EF4-FFF2-40B4-BE49-F238E27FC236}">
              <a16:creationId xmlns:a16="http://schemas.microsoft.com/office/drawing/2014/main" id="{810B2D88-5EC1-4C06-8B5A-BD9053F62A27}"/>
            </a:ext>
          </a:extLst>
        </xdr:cNvPr>
        <xdr:cNvSpPr txBox="1"/>
      </xdr:nvSpPr>
      <xdr:spPr>
        <a:xfrm>
          <a:off x="11590020" y="17526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230505</xdr:colOff>
      <xdr:row>0</xdr:row>
      <xdr:rowOff>47625</xdr:rowOff>
    </xdr:from>
    <xdr:ext cx="2276475" cy="971550"/>
    <xdr:sp macro="" textlink="">
      <xdr:nvSpPr>
        <xdr:cNvPr id="4" name="Shape 13">
          <a:extLst>
            <a:ext uri="{FF2B5EF4-FFF2-40B4-BE49-F238E27FC236}">
              <a16:creationId xmlns:a16="http://schemas.microsoft.com/office/drawing/2014/main" id="{00000000-0008-0000-0700-00000D000000}"/>
            </a:ext>
          </a:extLst>
        </xdr:cNvPr>
        <xdr:cNvSpPr txBox="1"/>
      </xdr:nvSpPr>
      <xdr:spPr>
        <a:xfrm>
          <a:off x="9900285" y="47625"/>
          <a:ext cx="2276475" cy="97155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Complete grid levelling (1-4)</a:t>
          </a:r>
          <a:endParaRPr lang="en-US" sz="1400">
            <a:effectLst/>
          </a:endParaRPr>
        </a:p>
        <a:p>
          <a:pPr rtl="0"/>
          <a:r>
            <a:rPr lang="en-US" sz="1100" b="0">
              <a:effectLst/>
              <a:latin typeface="+mn-lt"/>
              <a:ea typeface="+mn-ea"/>
              <a:cs typeface="+mn-cs"/>
            </a:rPr>
            <a:t>3. Complete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247650</xdr:colOff>
      <xdr:row>7</xdr:row>
      <xdr:rowOff>19050</xdr:rowOff>
    </xdr:from>
    <xdr:ext cx="4486275" cy="2009775"/>
    <xdr:pic>
      <xdr:nvPicPr>
        <xdr:cNvPr id="2" name="image5.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164824</xdr:colOff>
      <xdr:row>1</xdr:row>
      <xdr:rowOff>3313</xdr:rowOff>
    </xdr:from>
    <xdr:ext cx="5429250" cy="2619375"/>
    <xdr:pic>
      <xdr:nvPicPr>
        <xdr:cNvPr id="3"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9764367" y="243509"/>
          <a:ext cx="5429250" cy="2619375"/>
        </a:xfrm>
        <a:prstGeom prst="rect">
          <a:avLst/>
        </a:prstGeom>
        <a:noFill/>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D9" headerRowDxfId="48" dataDxfId="46" totalsRowDxfId="44" headerRowBorderDxfId="47" tableBorderDxfId="45">
  <tableColumns count="4">
    <tableColumn id="1" xr3:uid="{00000000-0010-0000-0000-000001000000}" name="Topic" dataDxfId="43"/>
    <tableColumn id="2" xr3:uid="{00000000-0010-0000-0000-000002000000}" name="Consistency indexes" dataDxfId="42"/>
    <tableColumn id="3" xr3:uid="{00000000-0010-0000-0000-000003000000}" name="Weight of dimension" dataDxfId="41"/>
    <tableColumn id="4" xr3:uid="{00000000-0010-0000-0000-000004000000}" name="Average level of  your implementation" dataDxfId="40"/>
  </tableColumns>
  <tableStyleInfo name="Resul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jacques.tatossian@student.kuleuven.be" TargetMode="External"/><Relationship Id="rId1" Type="http://schemas.openxmlformats.org/officeDocument/2006/relationships/hyperlink" Target="mailto:grigorii.osipov@student.kuleuven.b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topLeftCell="A5" zoomScaleNormal="100" workbookViewId="0">
      <selection activeCell="C14" sqref="C14:C28"/>
    </sheetView>
  </sheetViews>
  <sheetFormatPr defaultColWidth="14.42578125" defaultRowHeight="15" x14ac:dyDescent="0.25"/>
  <cols>
    <col min="1" max="1" width="9.85546875" bestFit="1" customWidth="1"/>
    <col min="2" max="2" width="18.7109375" bestFit="1" customWidth="1"/>
    <col min="3" max="3" width="23.7109375" customWidth="1"/>
    <col min="4" max="4" width="36.85546875" customWidth="1"/>
    <col min="5" max="5" width="28" bestFit="1" customWidth="1"/>
    <col min="6" max="6" width="36.28515625" bestFit="1" customWidth="1"/>
    <col min="7" max="7" width="12.42578125" customWidth="1"/>
    <col min="8" max="8" width="13.28515625" customWidth="1"/>
    <col min="9" max="9" width="17" customWidth="1"/>
    <col min="10" max="13" width="2" bestFit="1" customWidth="1"/>
    <col min="14" max="14" width="17.5703125" hidden="1" customWidth="1"/>
    <col min="15" max="26" width="8.7109375" customWidth="1"/>
  </cols>
  <sheetData>
    <row r="1" spans="1:26" x14ac:dyDescent="0.25">
      <c r="A1" s="197" t="s">
        <v>0</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v>
      </c>
      <c r="H2" s="6"/>
      <c r="I2" s="6"/>
      <c r="J2" s="6"/>
      <c r="K2" s="6"/>
      <c r="L2" s="6"/>
      <c r="M2" s="6"/>
      <c r="N2" s="6"/>
      <c r="O2" s="6"/>
      <c r="P2" s="6"/>
      <c r="Q2" s="6"/>
      <c r="R2" s="6"/>
      <c r="S2" s="6"/>
      <c r="T2" s="6"/>
      <c r="U2" s="6"/>
      <c r="V2" s="6"/>
      <c r="W2" s="6"/>
      <c r="X2" s="6"/>
      <c r="Y2" s="6"/>
      <c r="Z2" s="6"/>
    </row>
    <row r="3" spans="1:26" ht="9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1" t="s">
        <v>14</v>
      </c>
      <c r="B4" s="13" t="s">
        <v>15</v>
      </c>
      <c r="C4" s="14" t="s">
        <v>16</v>
      </c>
      <c r="D4" s="14" t="s">
        <v>17</v>
      </c>
      <c r="E4" s="14" t="s">
        <v>18</v>
      </c>
      <c r="F4" s="14" t="s">
        <v>19</v>
      </c>
      <c r="G4" s="1">
        <v>2</v>
      </c>
      <c r="H4" s="15"/>
      <c r="I4" s="6"/>
      <c r="J4" s="6"/>
      <c r="K4" s="6"/>
      <c r="L4" s="6"/>
      <c r="M4" s="6"/>
      <c r="N4" s="6"/>
      <c r="O4" s="6"/>
      <c r="P4" s="6"/>
      <c r="Q4" s="6"/>
      <c r="R4" s="6"/>
      <c r="S4" s="6"/>
      <c r="T4" s="6"/>
      <c r="U4" s="6"/>
      <c r="V4" s="6"/>
      <c r="W4" s="6"/>
      <c r="X4" s="6"/>
      <c r="Y4" s="6"/>
      <c r="Z4" s="6"/>
    </row>
    <row r="5" spans="1:26" ht="75" x14ac:dyDescent="0.25">
      <c r="A5" s="202"/>
      <c r="B5" s="13" t="s">
        <v>20</v>
      </c>
      <c r="C5" s="14" t="s">
        <v>21</v>
      </c>
      <c r="D5" s="14" t="s">
        <v>22</v>
      </c>
      <c r="E5" s="14" t="s">
        <v>23</v>
      </c>
      <c r="F5" s="14" t="s">
        <v>24</v>
      </c>
      <c r="G5" s="1">
        <v>2</v>
      </c>
      <c r="H5" s="15"/>
      <c r="I5" s="6"/>
      <c r="J5" s="6"/>
      <c r="K5" s="6"/>
      <c r="L5" s="6"/>
      <c r="M5" s="6"/>
      <c r="N5" s="6"/>
      <c r="O5" s="6"/>
      <c r="P5" s="6"/>
      <c r="Q5" s="6"/>
      <c r="R5" s="6"/>
      <c r="S5" s="6"/>
      <c r="T5" s="6"/>
      <c r="U5" s="6"/>
      <c r="V5" s="6"/>
      <c r="W5" s="6"/>
      <c r="X5" s="6"/>
      <c r="Y5" s="6"/>
      <c r="Z5" s="6"/>
    </row>
    <row r="6" spans="1:26" ht="75" x14ac:dyDescent="0.25">
      <c r="A6" s="201" t="s">
        <v>25</v>
      </c>
      <c r="B6" s="13" t="s">
        <v>26</v>
      </c>
      <c r="C6" s="14" t="s">
        <v>27</v>
      </c>
      <c r="D6" s="14" t="s">
        <v>28</v>
      </c>
      <c r="E6" s="14" t="s">
        <v>29</v>
      </c>
      <c r="F6" s="14" t="s">
        <v>30</v>
      </c>
      <c r="G6" s="1">
        <v>3</v>
      </c>
      <c r="H6" s="15"/>
      <c r="I6" s="6"/>
      <c r="J6" s="6"/>
      <c r="K6" s="6"/>
      <c r="L6" s="6"/>
      <c r="M6" s="6"/>
      <c r="N6" s="6"/>
      <c r="O6" s="6"/>
      <c r="P6" s="6"/>
      <c r="Q6" s="6"/>
      <c r="R6" s="6"/>
      <c r="S6" s="6"/>
      <c r="T6" s="6"/>
      <c r="U6" s="6"/>
      <c r="V6" s="6"/>
      <c r="W6" s="6"/>
      <c r="X6" s="6"/>
      <c r="Y6" s="6"/>
      <c r="Z6" s="6"/>
    </row>
    <row r="7" spans="1:26" ht="75" x14ac:dyDescent="0.25">
      <c r="A7" s="203"/>
      <c r="B7" s="13" t="s">
        <v>31</v>
      </c>
      <c r="C7" s="14" t="s">
        <v>32</v>
      </c>
      <c r="D7" s="14" t="s">
        <v>33</v>
      </c>
      <c r="E7" s="14" t="s">
        <v>34</v>
      </c>
      <c r="F7" s="14" t="s">
        <v>35</v>
      </c>
      <c r="G7" s="1">
        <v>4</v>
      </c>
      <c r="H7" s="15"/>
      <c r="I7" s="6"/>
      <c r="J7" s="6"/>
      <c r="K7" s="6"/>
      <c r="L7" s="6"/>
      <c r="M7" s="6"/>
      <c r="N7" s="6"/>
      <c r="O7" s="6"/>
      <c r="P7" s="6"/>
      <c r="Q7" s="6"/>
      <c r="R7" s="6"/>
      <c r="S7" s="6"/>
      <c r="T7" s="6"/>
      <c r="U7" s="6"/>
      <c r="V7" s="6"/>
      <c r="W7" s="6"/>
      <c r="X7" s="6"/>
      <c r="Y7" s="6"/>
      <c r="Z7" s="6"/>
    </row>
    <row r="8" spans="1:26" ht="75" x14ac:dyDescent="0.25">
      <c r="A8" s="203"/>
      <c r="B8" s="13" t="s">
        <v>36</v>
      </c>
      <c r="C8" s="14" t="s">
        <v>37</v>
      </c>
      <c r="D8" s="14" t="s">
        <v>38</v>
      </c>
      <c r="E8" s="14" t="s">
        <v>39</v>
      </c>
      <c r="F8" s="14" t="s">
        <v>40</v>
      </c>
      <c r="G8" s="1">
        <v>3</v>
      </c>
      <c r="H8" s="6"/>
      <c r="I8" s="6"/>
      <c r="J8" s="6"/>
      <c r="K8" s="6"/>
      <c r="L8" s="6"/>
      <c r="M8" s="6"/>
      <c r="N8" s="6"/>
      <c r="O8" s="6"/>
      <c r="P8" s="6"/>
      <c r="Q8" s="6"/>
      <c r="R8" s="6"/>
      <c r="S8" s="6"/>
      <c r="T8" s="6"/>
      <c r="U8" s="6"/>
      <c r="V8" s="6"/>
      <c r="W8" s="6"/>
      <c r="X8" s="6"/>
      <c r="Y8" s="6"/>
      <c r="Z8" s="6"/>
    </row>
    <row r="9" spans="1:26" ht="75" x14ac:dyDescent="0.25">
      <c r="A9" s="202"/>
      <c r="B9" s="13" t="s">
        <v>41</v>
      </c>
      <c r="C9" s="14" t="s">
        <v>42</v>
      </c>
      <c r="D9" s="14" t="s">
        <v>43</v>
      </c>
      <c r="E9" s="14" t="s">
        <v>308</v>
      </c>
      <c r="F9" s="14" t="s">
        <v>44</v>
      </c>
      <c r="G9" s="1">
        <v>2</v>
      </c>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8.75" x14ac:dyDescent="0.25">
      <c r="A12" s="6"/>
      <c r="B12" s="204" t="s">
        <v>45</v>
      </c>
      <c r="C12" s="198"/>
      <c r="D12" s="199"/>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16" t="s">
        <v>46</v>
      </c>
      <c r="C13" s="16"/>
      <c r="D13" s="17" t="s">
        <v>47</v>
      </c>
      <c r="E13" s="6"/>
      <c r="F13" s="6"/>
      <c r="G13" s="6"/>
      <c r="H13" s="6"/>
      <c r="I13" s="6"/>
      <c r="J13" s="18"/>
      <c r="K13" s="6"/>
      <c r="L13" s="6"/>
      <c r="M13" s="6"/>
      <c r="N13" s="6"/>
      <c r="O13" s="6"/>
      <c r="P13" s="6"/>
      <c r="Q13" s="6"/>
      <c r="R13" s="6"/>
      <c r="S13" s="6"/>
      <c r="T13" s="6"/>
      <c r="U13" s="6"/>
      <c r="V13" s="6"/>
      <c r="W13" s="6"/>
      <c r="X13" s="6"/>
      <c r="Y13" s="6"/>
      <c r="Z13" s="6"/>
    </row>
    <row r="14" spans="1:26" ht="15.75" x14ac:dyDescent="0.25">
      <c r="A14" s="6"/>
      <c r="B14" s="19" t="s">
        <v>15</v>
      </c>
      <c r="C14" s="2">
        <v>2</v>
      </c>
      <c r="D14" s="20" t="s">
        <v>20</v>
      </c>
      <c r="E14" s="6"/>
      <c r="F14" s="6"/>
      <c r="G14" s="6"/>
      <c r="H14" s="6"/>
      <c r="I14" s="6"/>
      <c r="J14" s="18"/>
      <c r="K14" s="6"/>
      <c r="L14" s="6"/>
      <c r="M14" s="6"/>
      <c r="N14" s="6"/>
      <c r="O14" s="6"/>
      <c r="P14" s="6"/>
      <c r="Q14" s="6"/>
      <c r="R14" s="6"/>
      <c r="S14" s="6"/>
      <c r="T14" s="6"/>
      <c r="U14" s="6"/>
      <c r="V14" s="6"/>
      <c r="W14" s="6"/>
      <c r="X14" s="6"/>
      <c r="Y14" s="6"/>
      <c r="Z14" s="6"/>
    </row>
    <row r="15" spans="1:26" ht="15.75" x14ac:dyDescent="0.25">
      <c r="A15" s="6"/>
      <c r="B15" s="21" t="s">
        <v>15</v>
      </c>
      <c r="C15" s="2">
        <v>0.33333333333333331</v>
      </c>
      <c r="D15" s="20" t="s">
        <v>26</v>
      </c>
      <c r="E15" s="6"/>
      <c r="F15" s="6"/>
      <c r="G15" s="22"/>
      <c r="H15" s="6"/>
      <c r="I15" s="6"/>
      <c r="J15" s="6"/>
      <c r="K15" s="6"/>
      <c r="L15" s="6"/>
      <c r="M15" s="6"/>
      <c r="N15" s="6"/>
      <c r="O15" s="6"/>
      <c r="P15" s="6"/>
      <c r="Q15" s="6"/>
      <c r="R15" s="6"/>
      <c r="S15" s="6"/>
      <c r="T15" s="6"/>
      <c r="U15" s="6"/>
      <c r="V15" s="6"/>
      <c r="W15" s="6"/>
      <c r="X15" s="6"/>
      <c r="Y15" s="6"/>
      <c r="Z15" s="6"/>
    </row>
    <row r="16" spans="1:26" ht="15.75" x14ac:dyDescent="0.25">
      <c r="A16" s="6"/>
      <c r="B16" s="21" t="s">
        <v>15</v>
      </c>
      <c r="C16" s="2">
        <v>0.16666666666666666</v>
      </c>
      <c r="D16" s="20" t="s">
        <v>31</v>
      </c>
      <c r="E16" s="6"/>
      <c r="F16" s="6"/>
      <c r="G16" s="6"/>
      <c r="H16" s="6"/>
      <c r="I16" s="6"/>
      <c r="J16" s="6"/>
      <c r="K16" s="6"/>
      <c r="L16" s="6"/>
      <c r="M16" s="6"/>
      <c r="N16" s="6"/>
      <c r="O16" s="6"/>
      <c r="P16" s="6"/>
      <c r="Q16" s="6"/>
      <c r="R16" s="6"/>
      <c r="S16" s="6"/>
      <c r="T16" s="6"/>
      <c r="U16" s="6"/>
      <c r="V16" s="6"/>
      <c r="W16" s="6"/>
      <c r="X16" s="6"/>
      <c r="Y16" s="6"/>
      <c r="Z16" s="6"/>
    </row>
    <row r="17" spans="1:26" ht="15.75" x14ac:dyDescent="0.25">
      <c r="A17" s="6"/>
      <c r="B17" s="21" t="s">
        <v>15</v>
      </c>
      <c r="C17" s="3">
        <v>1</v>
      </c>
      <c r="D17" s="20" t="s">
        <v>36</v>
      </c>
      <c r="E17" s="6"/>
      <c r="F17" s="6"/>
      <c r="G17" s="6"/>
      <c r="H17" s="6"/>
      <c r="I17" s="6"/>
      <c r="J17" s="6"/>
      <c r="K17" s="6"/>
      <c r="L17" s="6"/>
      <c r="M17" s="6"/>
      <c r="N17" s="6"/>
      <c r="O17" s="6"/>
      <c r="P17" s="6"/>
      <c r="Q17" s="6"/>
      <c r="R17" s="6"/>
      <c r="S17" s="6"/>
      <c r="T17" s="6"/>
      <c r="U17" s="6"/>
      <c r="V17" s="6"/>
      <c r="W17" s="6"/>
      <c r="X17" s="6"/>
      <c r="Y17" s="6"/>
      <c r="Z17" s="6"/>
    </row>
    <row r="18" spans="1:26" ht="15.75" x14ac:dyDescent="0.25">
      <c r="A18" s="6"/>
      <c r="B18" s="21" t="s">
        <v>15</v>
      </c>
      <c r="C18" s="2">
        <v>2</v>
      </c>
      <c r="D18" s="20" t="s">
        <v>41</v>
      </c>
      <c r="E18" s="6"/>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20</v>
      </c>
      <c r="C19" s="2">
        <v>2</v>
      </c>
      <c r="D19" s="20" t="s">
        <v>26</v>
      </c>
      <c r="E19" s="6"/>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20</v>
      </c>
      <c r="C20" s="2">
        <v>0.2</v>
      </c>
      <c r="D20" s="20" t="s">
        <v>31</v>
      </c>
      <c r="E20" s="6"/>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20</v>
      </c>
      <c r="C21" s="2">
        <v>0.33333333333333331</v>
      </c>
      <c r="D21" s="20" t="s">
        <v>36</v>
      </c>
      <c r="E21" s="6"/>
      <c r="F21" s="6"/>
      <c r="G21" s="6"/>
      <c r="H21" s="6"/>
      <c r="I21" s="6"/>
      <c r="J21" s="6"/>
      <c r="K21" s="6"/>
      <c r="L21" s="6"/>
      <c r="M21" s="6"/>
      <c r="N21" s="6"/>
      <c r="O21" s="6"/>
      <c r="P21" s="6"/>
      <c r="Q21" s="6"/>
      <c r="R21" s="6"/>
      <c r="S21" s="6"/>
      <c r="T21" s="6"/>
      <c r="U21" s="6"/>
      <c r="V21" s="6"/>
      <c r="W21" s="6"/>
      <c r="X21" s="6"/>
      <c r="Y21" s="6"/>
      <c r="Z21" s="6"/>
    </row>
    <row r="22" spans="1:26" ht="15.75" x14ac:dyDescent="0.25">
      <c r="A22" s="6"/>
      <c r="B22" s="23" t="s">
        <v>20</v>
      </c>
      <c r="C22" s="4">
        <v>0.33333333333333331</v>
      </c>
      <c r="D22" s="24" t="s">
        <v>41</v>
      </c>
      <c r="E22" s="6"/>
      <c r="F22" s="6"/>
      <c r="G22" s="6"/>
      <c r="H22" s="6"/>
      <c r="I22" s="6"/>
      <c r="J22" s="6"/>
      <c r="K22" s="6"/>
      <c r="L22" s="6"/>
      <c r="M22" s="6"/>
      <c r="N22" s="6"/>
      <c r="O22" s="6"/>
      <c r="P22" s="6"/>
      <c r="Q22" s="6"/>
      <c r="R22" s="6"/>
      <c r="S22" s="6"/>
      <c r="T22" s="6"/>
      <c r="U22" s="6"/>
      <c r="V22" s="6"/>
      <c r="W22" s="6"/>
      <c r="X22" s="6"/>
      <c r="Y22" s="6"/>
      <c r="Z22" s="6"/>
    </row>
    <row r="23" spans="1:26" ht="15.75" x14ac:dyDescent="0.25">
      <c r="A23" s="6"/>
      <c r="B23" s="25" t="s">
        <v>26</v>
      </c>
      <c r="C23" s="2">
        <v>0.33333333333333331</v>
      </c>
      <c r="D23" s="25" t="s">
        <v>31</v>
      </c>
      <c r="E23" s="6"/>
      <c r="F23" s="6"/>
      <c r="G23" s="6"/>
      <c r="H23" s="6"/>
      <c r="I23" s="6"/>
      <c r="J23" s="6"/>
      <c r="K23" s="6"/>
      <c r="L23" s="6"/>
      <c r="M23" s="6"/>
      <c r="N23" s="6"/>
      <c r="O23" s="6"/>
      <c r="P23" s="6"/>
      <c r="Q23" s="6"/>
      <c r="R23" s="6"/>
      <c r="S23" s="6"/>
      <c r="T23" s="6"/>
      <c r="U23" s="6"/>
      <c r="V23" s="6"/>
      <c r="W23" s="6"/>
      <c r="X23" s="6"/>
      <c r="Y23" s="6"/>
      <c r="Z23" s="6"/>
    </row>
    <row r="24" spans="1:26" ht="15.75" x14ac:dyDescent="0.25">
      <c r="A24" s="6"/>
      <c r="B24" s="25" t="s">
        <v>26</v>
      </c>
      <c r="C24" s="2">
        <v>1</v>
      </c>
      <c r="D24" s="25" t="s">
        <v>36</v>
      </c>
      <c r="E24" s="6"/>
      <c r="F24" s="6"/>
      <c r="G24" s="6"/>
      <c r="H24" s="6"/>
      <c r="I24" s="6"/>
      <c r="J24" s="6"/>
      <c r="K24" s="6"/>
      <c r="L24" s="6"/>
      <c r="M24" s="6"/>
      <c r="N24" s="6"/>
      <c r="O24" s="6"/>
      <c r="P24" s="6"/>
      <c r="Q24" s="6"/>
      <c r="R24" s="6"/>
      <c r="S24" s="6"/>
      <c r="T24" s="6"/>
      <c r="U24" s="6"/>
      <c r="V24" s="6"/>
      <c r="W24" s="6"/>
      <c r="X24" s="6"/>
      <c r="Y24" s="6"/>
      <c r="Z24" s="6"/>
    </row>
    <row r="25" spans="1:26" ht="15.75" x14ac:dyDescent="0.25">
      <c r="A25" s="6"/>
      <c r="B25" s="25" t="s">
        <v>26</v>
      </c>
      <c r="C25" s="2">
        <v>0.33333333333333331</v>
      </c>
      <c r="D25" s="25" t="s">
        <v>41</v>
      </c>
      <c r="E25" s="6"/>
      <c r="F25" s="6"/>
      <c r="G25" s="6"/>
      <c r="H25" s="6"/>
      <c r="I25" s="6"/>
      <c r="J25" s="6"/>
      <c r="K25" s="6"/>
      <c r="L25" s="6"/>
      <c r="M25" s="6"/>
      <c r="N25" s="6"/>
      <c r="O25" s="6"/>
      <c r="P25" s="6"/>
      <c r="Q25" s="6"/>
      <c r="R25" s="6"/>
      <c r="S25" s="6"/>
      <c r="T25" s="6"/>
      <c r="U25" s="6"/>
      <c r="V25" s="6"/>
      <c r="W25" s="6"/>
      <c r="X25" s="6"/>
      <c r="Y25" s="6"/>
      <c r="Z25" s="6"/>
    </row>
    <row r="26" spans="1:26" ht="15.75" x14ac:dyDescent="0.25">
      <c r="A26" s="6"/>
      <c r="B26" s="26" t="s">
        <v>31</v>
      </c>
      <c r="C26" s="5">
        <v>3</v>
      </c>
      <c r="D26" s="27" t="s">
        <v>36</v>
      </c>
      <c r="E26" s="6"/>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31</v>
      </c>
      <c r="C27" s="2">
        <v>3</v>
      </c>
      <c r="D27" s="20" t="s">
        <v>41</v>
      </c>
      <c r="E27" s="6"/>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36</v>
      </c>
      <c r="C28" s="2">
        <v>1</v>
      </c>
      <c r="D28" s="20" t="s">
        <v>41</v>
      </c>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8.75" x14ac:dyDescent="0.25">
      <c r="A32" s="6"/>
      <c r="B32" s="205" t="s">
        <v>177</v>
      </c>
      <c r="C32" s="198"/>
      <c r="D32" s="198"/>
      <c r="E32" s="198"/>
      <c r="F32" s="199"/>
      <c r="G32" s="6"/>
      <c r="H32" s="6"/>
      <c r="I32" s="6"/>
      <c r="J32" s="6"/>
      <c r="K32" s="6"/>
      <c r="L32" s="6"/>
      <c r="M32" s="6"/>
      <c r="N32" s="6"/>
      <c r="O32" s="6"/>
      <c r="P32" s="6"/>
      <c r="Q32" s="6"/>
      <c r="R32" s="6"/>
      <c r="S32" s="6"/>
      <c r="T32" s="6"/>
      <c r="U32" s="6"/>
      <c r="V32" s="6"/>
      <c r="W32" s="6"/>
      <c r="X32" s="6"/>
      <c r="Y32" s="6"/>
      <c r="Z32" s="6"/>
    </row>
    <row r="33" spans="1:26" ht="45" x14ac:dyDescent="0.25">
      <c r="A33" s="6"/>
      <c r="B33" s="206" t="s">
        <v>48</v>
      </c>
      <c r="C33" s="193" t="s">
        <v>14</v>
      </c>
      <c r="D33" s="193" t="s">
        <v>49</v>
      </c>
      <c r="E33" s="28" t="s">
        <v>50</v>
      </c>
      <c r="F33" s="29" t="s">
        <v>51</v>
      </c>
      <c r="G33" s="6"/>
      <c r="H33" s="6"/>
      <c r="I33" s="6"/>
      <c r="J33" s="6"/>
      <c r="K33" s="6"/>
      <c r="L33" s="6"/>
      <c r="M33" s="6"/>
      <c r="N33" s="6"/>
      <c r="O33" s="6"/>
      <c r="P33" s="6"/>
      <c r="Q33" s="6"/>
      <c r="R33" s="6"/>
      <c r="S33" s="6"/>
      <c r="T33" s="6"/>
      <c r="U33" s="6"/>
      <c r="V33" s="6"/>
      <c r="W33" s="6"/>
      <c r="X33" s="6"/>
      <c r="Y33" s="6"/>
      <c r="Z33" s="6"/>
    </row>
    <row r="34" spans="1:26" ht="45" x14ac:dyDescent="0.25">
      <c r="A34" s="6"/>
      <c r="B34" s="207"/>
      <c r="C34" s="194"/>
      <c r="D34" s="194"/>
      <c r="E34" s="28" t="s">
        <v>52</v>
      </c>
      <c r="F34" s="29" t="s">
        <v>53</v>
      </c>
      <c r="G34" s="6"/>
      <c r="H34" s="6"/>
      <c r="I34" s="6"/>
      <c r="J34" s="6"/>
      <c r="K34" s="6"/>
      <c r="L34" s="6"/>
      <c r="M34" s="6"/>
      <c r="N34" s="6"/>
      <c r="O34" s="6"/>
      <c r="P34" s="6"/>
      <c r="Q34" s="6"/>
      <c r="R34" s="6"/>
      <c r="S34" s="6"/>
      <c r="T34" s="6"/>
      <c r="U34" s="6"/>
      <c r="V34" s="6"/>
      <c r="W34" s="6"/>
      <c r="X34" s="6"/>
      <c r="Y34" s="6"/>
      <c r="Z34" s="6"/>
    </row>
    <row r="35" spans="1:26" ht="30" x14ac:dyDescent="0.25">
      <c r="A35" s="6"/>
      <c r="B35" s="207"/>
      <c r="C35" s="195" t="s">
        <v>25</v>
      </c>
      <c r="D35" s="195" t="s">
        <v>54</v>
      </c>
      <c r="E35" s="28" t="s">
        <v>55</v>
      </c>
      <c r="F35" s="29" t="s">
        <v>56</v>
      </c>
      <c r="G35" s="6"/>
      <c r="H35" s="6"/>
      <c r="I35" s="6"/>
      <c r="J35" s="6"/>
      <c r="K35" s="6"/>
      <c r="L35" s="6"/>
      <c r="M35" s="6"/>
      <c r="N35" s="6"/>
      <c r="O35" s="6"/>
      <c r="P35" s="6"/>
      <c r="Q35" s="6"/>
      <c r="R35" s="6"/>
      <c r="S35" s="6"/>
      <c r="T35" s="6"/>
      <c r="U35" s="6"/>
      <c r="V35" s="6"/>
      <c r="W35" s="6"/>
      <c r="X35" s="6"/>
      <c r="Y35" s="6"/>
      <c r="Z35" s="6"/>
    </row>
    <row r="36" spans="1:26" ht="45" x14ac:dyDescent="0.25">
      <c r="A36" s="6"/>
      <c r="B36" s="207"/>
      <c r="C36" s="196"/>
      <c r="D36" s="196"/>
      <c r="E36" s="28" t="s">
        <v>57</v>
      </c>
      <c r="F36" s="29" t="s">
        <v>58</v>
      </c>
      <c r="G36" s="6"/>
      <c r="H36" s="6"/>
      <c r="I36" s="6"/>
      <c r="J36" s="6"/>
      <c r="K36" s="6"/>
      <c r="L36" s="6"/>
      <c r="M36" s="6"/>
      <c r="N36" s="6"/>
      <c r="O36" s="6"/>
      <c r="P36" s="6"/>
      <c r="Q36" s="6"/>
      <c r="R36" s="6"/>
      <c r="S36" s="6"/>
      <c r="T36" s="6"/>
      <c r="U36" s="6"/>
      <c r="V36" s="6"/>
      <c r="W36" s="6"/>
      <c r="X36" s="6"/>
      <c r="Y36" s="6"/>
      <c r="Z36" s="6"/>
    </row>
    <row r="37" spans="1:26" ht="45" x14ac:dyDescent="0.25">
      <c r="A37" s="6"/>
      <c r="B37" s="207"/>
      <c r="C37" s="196"/>
      <c r="D37" s="196"/>
      <c r="E37" s="28" t="s">
        <v>59</v>
      </c>
      <c r="F37" s="29" t="s">
        <v>60</v>
      </c>
      <c r="G37" s="6"/>
      <c r="H37" s="6"/>
      <c r="I37" s="6"/>
      <c r="J37" s="6"/>
      <c r="K37" s="6"/>
      <c r="L37" s="6"/>
      <c r="M37" s="6"/>
      <c r="N37" s="6"/>
      <c r="O37" s="6"/>
      <c r="P37" s="6"/>
      <c r="Q37" s="6"/>
      <c r="R37" s="6"/>
      <c r="S37" s="6"/>
      <c r="T37" s="6"/>
      <c r="U37" s="6"/>
      <c r="V37" s="6"/>
      <c r="W37" s="6"/>
      <c r="X37" s="6"/>
      <c r="Y37" s="6"/>
      <c r="Z37" s="6"/>
    </row>
    <row r="38" spans="1:26" ht="30" x14ac:dyDescent="0.25">
      <c r="A38" s="6"/>
      <c r="B38" s="208"/>
      <c r="C38" s="194"/>
      <c r="D38" s="194"/>
      <c r="E38" s="28" t="s">
        <v>61</v>
      </c>
      <c r="F38" s="29" t="s">
        <v>62</v>
      </c>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sheetProtection algorithmName="SHA-512" hashValue="vKb6hs5Un/MrsVre63SxQ4Qm5IaaxmmdQ4a7Mg97yzdAB6RWpDS57CDwrCXfzTZ8G/LVz6cGtCQ9pQgzGHuv1g==" saltValue="Bu6jeQAZIcbCsTSydAstbg==" spinCount="100000" sheet="1" objects="1" scenarios="1"/>
  <mergeCells count="11">
    <mergeCell ref="C33:C34"/>
    <mergeCell ref="D33:D34"/>
    <mergeCell ref="C35:C38"/>
    <mergeCell ref="D35:D38"/>
    <mergeCell ref="A1:G1"/>
    <mergeCell ref="A2:B2"/>
    <mergeCell ref="A4:A5"/>
    <mergeCell ref="A6:A9"/>
    <mergeCell ref="B12:D12"/>
    <mergeCell ref="B32:F32"/>
    <mergeCell ref="B33:B38"/>
  </mergeCells>
  <conditionalFormatting sqref="G4:G9">
    <cfRule type="containsBlanks" dxfId="39" priority="1">
      <formula>LEN(TRIM(G4))=0</formula>
    </cfRule>
    <cfRule type="cellIs" dxfId="38" priority="9" operator="between">
      <formula>1</formula>
      <formula>4</formula>
    </cfRule>
  </conditionalFormatting>
  <conditionalFormatting sqref="G4:G9">
    <cfRule type="cellIs" dxfId="37" priority="10" operator="between">
      <formula>1</formula>
      <formula>4</formula>
    </cfRule>
  </conditionalFormatting>
  <conditionalFormatting sqref="C14:C28">
    <cfRule type="containsBlanks" dxfId="36" priority="2">
      <formula>LEN(TRIM(C14))=0</formula>
    </cfRule>
    <cfRule type="cellIs" dxfId="35" priority="3" operator="equal">
      <formula>""""""</formula>
    </cfRule>
  </conditionalFormatting>
  <dataValidations count="1">
    <dataValidation type="list" allowBlank="1" showInputMessage="1" showErrorMessage="1" prompt="Please enter a value of 1, 2, 3 or 4" sqref="G4:G9"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C240343-6B7B-4A63-9FC7-9A6498867942}">
            <xm:f>SUM('2.Human'!$A$65:$A$82)</xm:f>
            <x14:dxf>
              <font>
                <color rgb="FF006100"/>
              </font>
              <fill>
                <patternFill>
                  <bgColor rgb="FFC6EFCE"/>
                </patternFill>
              </fill>
            </x14:dxf>
          </x14:cfRule>
          <x14:cfRule type="cellIs" priority="8" operator="equal" id="{3508C5C8-882D-4478-B14B-174898E8E1C5}">
            <xm:f>SUM('2.Human'!$A$65:$A$82)</xm:f>
            <x14:dxf>
              <font>
                <color rgb="FF9C0006"/>
              </font>
              <fill>
                <patternFill>
                  <bgColor rgb="FFFFC7CE"/>
                </patternFill>
              </fill>
            </x14:dxf>
          </x14:cfRule>
          <xm:sqref>C18:C28 C14:C16</xm:sqref>
        </x14:conditionalFormatting>
        <x14:conditionalFormatting xmlns:xm="http://schemas.microsoft.com/office/excel/2006/main">
          <x14:cfRule type="cellIs" priority="4" operator="between" id="{BE2C5A78-9783-444A-AE25-888526951F44}">
            <xm:f>'2.Human'!$A$73</xm:f>
            <xm:f>'2.Human'!$A$82</xm:f>
            <x14:dxf>
              <font>
                <color theme="1"/>
              </font>
              <fill>
                <patternFill>
                  <bgColor theme="9" tint="0.39994506668294322"/>
                </patternFill>
              </fill>
            </x14:dxf>
          </x14:cfRule>
          <x14:cfRule type="cellIs" priority="5" operator="between" id="{417A9D3E-5704-4C5D-8205-E4BBD501FDB7}">
            <xm:f>'2.Human'!$A$82</xm:f>
            <xm:f>'2.Human'!$A$73</xm:f>
            <x14:dxf>
              <fill>
                <patternFill>
                  <bgColor rgb="FF92D050"/>
                </patternFill>
              </fill>
            </x14:dxf>
          </x14:cfRule>
          <x14:cfRule type="cellIs" priority="6" operator="between" id="{3DAD0089-6E5C-48C9-A813-5D5FE66CFA8A}">
            <xm:f>'2.Human'!$A$73</xm:f>
            <xm:f>'2.Human'!$A$82</xm:f>
            <x14:dxf>
              <font>
                <color rgb="FF006100"/>
              </font>
              <fill>
                <patternFill>
                  <bgColor rgb="FFC6EFCE"/>
                </patternFill>
              </fill>
            </x14:dxf>
          </x14:cfRule>
          <xm:sqref>C14:C28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'2.Human'!$A$65:$A$82</xm:f>
          </x14:formula1>
          <xm:sqref>C18:C28 C14:C16</xm:sqref>
        </x14:dataValidation>
        <x14:dataValidation type="list" allowBlank="1" showInputMessage="1" showErrorMessage="1" xr:uid="{AEF9E86A-2BE5-47B6-B3E0-6619BAF7E21E}">
          <x14:formula1>
            <xm:f>'2.Human'!$A$65:$A$82</xm:f>
          </x14:formula1>
          <xm:sqref>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zoomScaleNormal="100" workbookViewId="0">
      <selection activeCell="C12" sqref="C12:C17"/>
    </sheetView>
  </sheetViews>
  <sheetFormatPr defaultColWidth="14.42578125" defaultRowHeight="15" x14ac:dyDescent="0.25"/>
  <cols>
    <col min="1" max="1" width="12.28515625" customWidth="1"/>
    <col min="2" max="2" width="18.7109375" bestFit="1" customWidth="1"/>
    <col min="3" max="3" width="23.28515625" customWidth="1"/>
    <col min="4" max="4" width="31.28515625" customWidth="1"/>
    <col min="5" max="5" width="29.42578125" customWidth="1"/>
    <col min="6" max="6" width="36" bestFit="1" customWidth="1"/>
    <col min="7" max="7" width="15.28515625" customWidth="1"/>
    <col min="8" max="8" width="25.28515625" customWidth="1"/>
    <col min="9" max="9" width="25.85546875" customWidth="1"/>
    <col min="10" max="11" width="2" customWidth="1"/>
    <col min="12" max="12" width="2" bestFit="1" customWidth="1"/>
    <col min="13" max="13" width="2" customWidth="1"/>
    <col min="14" max="14" width="24.85546875" customWidth="1"/>
    <col min="15" max="26" width="8.7109375" customWidth="1"/>
  </cols>
  <sheetData>
    <row r="1" spans="1:26" x14ac:dyDescent="0.25">
      <c r="A1" s="197" t="s">
        <v>63</v>
      </c>
      <c r="B1" s="216"/>
      <c r="C1" s="216"/>
      <c r="D1" s="216"/>
      <c r="E1" s="216"/>
      <c r="F1" s="216"/>
      <c r="G1" s="217"/>
      <c r="H1" s="6"/>
      <c r="I1" s="6"/>
      <c r="J1" s="6">
        <v>1</v>
      </c>
      <c r="K1" s="6">
        <v>2</v>
      </c>
      <c r="L1" s="6">
        <v>3</v>
      </c>
      <c r="M1" s="6">
        <v>4</v>
      </c>
      <c r="N1" s="6"/>
      <c r="O1" s="6"/>
      <c r="P1" s="6"/>
      <c r="Q1" s="6"/>
      <c r="R1" s="6"/>
      <c r="S1" s="6"/>
      <c r="T1" s="6"/>
      <c r="U1" s="6"/>
      <c r="V1" s="6"/>
      <c r="W1" s="6"/>
      <c r="X1" s="6"/>
      <c r="Y1" s="6"/>
      <c r="Z1" s="6"/>
    </row>
    <row r="2" spans="1:26" ht="30" x14ac:dyDescent="0.25">
      <c r="A2" s="200" t="s">
        <v>1</v>
      </c>
      <c r="B2" s="21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57.6" customHeight="1" x14ac:dyDescent="0.25">
      <c r="A4" s="201" t="s">
        <v>65</v>
      </c>
      <c r="B4" s="13" t="s">
        <v>66</v>
      </c>
      <c r="C4" s="14" t="s">
        <v>67</v>
      </c>
      <c r="D4" s="14" t="s">
        <v>68</v>
      </c>
      <c r="E4" s="14" t="s">
        <v>69</v>
      </c>
      <c r="F4" s="14" t="s">
        <v>70</v>
      </c>
      <c r="G4" s="1">
        <v>1</v>
      </c>
      <c r="H4" s="15"/>
      <c r="I4" s="6"/>
      <c r="J4" s="6"/>
      <c r="K4" s="6"/>
      <c r="L4" s="6"/>
      <c r="M4" s="6"/>
      <c r="N4" s="6"/>
      <c r="O4" s="6"/>
      <c r="P4" s="6"/>
      <c r="Q4" s="6"/>
      <c r="R4" s="6"/>
      <c r="S4" s="6"/>
      <c r="T4" s="6"/>
      <c r="U4" s="6"/>
      <c r="V4" s="6"/>
      <c r="W4" s="6"/>
      <c r="X4" s="6"/>
      <c r="Y4" s="6"/>
      <c r="Z4" s="6"/>
    </row>
    <row r="5" spans="1:26" ht="77.45" customHeight="1" x14ac:dyDescent="0.25">
      <c r="A5" s="215"/>
      <c r="B5" s="13" t="s">
        <v>71</v>
      </c>
      <c r="C5" s="14" t="s">
        <v>72</v>
      </c>
      <c r="D5" s="14" t="s">
        <v>73</v>
      </c>
      <c r="E5" s="14" t="s">
        <v>74</v>
      </c>
      <c r="F5" s="14" t="s">
        <v>75</v>
      </c>
      <c r="G5" s="1">
        <v>2</v>
      </c>
      <c r="H5" s="15"/>
      <c r="I5" s="6"/>
      <c r="J5" s="6"/>
      <c r="K5" s="6"/>
      <c r="L5" s="6"/>
      <c r="M5" s="6"/>
      <c r="N5" s="6"/>
      <c r="O5" s="6"/>
      <c r="P5" s="6"/>
      <c r="Q5" s="6"/>
      <c r="R5" s="6"/>
      <c r="S5" s="6"/>
      <c r="T5" s="6"/>
      <c r="U5" s="6"/>
      <c r="V5" s="6"/>
      <c r="W5" s="6"/>
      <c r="X5" s="6"/>
      <c r="Y5" s="6"/>
      <c r="Z5" s="6"/>
    </row>
    <row r="6" spans="1:26" ht="114" customHeight="1" x14ac:dyDescent="0.25">
      <c r="A6" s="13" t="s">
        <v>76</v>
      </c>
      <c r="B6" s="13" t="s">
        <v>77</v>
      </c>
      <c r="C6" s="14" t="s">
        <v>78</v>
      </c>
      <c r="D6" s="14" t="s">
        <v>79</v>
      </c>
      <c r="E6" s="14" t="s">
        <v>80</v>
      </c>
      <c r="F6" s="14" t="s">
        <v>81</v>
      </c>
      <c r="G6" s="1">
        <v>3</v>
      </c>
      <c r="H6" s="15"/>
      <c r="I6" s="6"/>
      <c r="J6" s="6"/>
      <c r="K6" s="6"/>
      <c r="L6" s="6"/>
      <c r="M6" s="6"/>
      <c r="N6" s="6"/>
      <c r="O6" s="6"/>
      <c r="P6" s="6"/>
      <c r="Q6" s="6"/>
      <c r="R6" s="6"/>
      <c r="S6" s="6"/>
      <c r="T6" s="6"/>
      <c r="U6" s="6"/>
      <c r="V6" s="6"/>
      <c r="W6" s="6"/>
      <c r="X6" s="6"/>
      <c r="Y6" s="6"/>
      <c r="Z6" s="6"/>
    </row>
    <row r="7" spans="1:26" ht="75" x14ac:dyDescent="0.25">
      <c r="A7" s="13" t="s">
        <v>82</v>
      </c>
      <c r="B7" s="13" t="s">
        <v>83</v>
      </c>
      <c r="C7" s="14" t="s">
        <v>84</v>
      </c>
      <c r="D7" s="14" t="s">
        <v>85</v>
      </c>
      <c r="E7" s="14" t="s">
        <v>86</v>
      </c>
      <c r="F7" s="14" t="s">
        <v>87</v>
      </c>
      <c r="G7" s="1">
        <v>1</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4" t="s">
        <v>45</v>
      </c>
      <c r="C10" s="219"/>
      <c r="D10" s="220"/>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19" t="s">
        <v>66</v>
      </c>
      <c r="C12" s="192">
        <v>0.33333333333333331</v>
      </c>
      <c r="D12" s="19" t="s">
        <v>71</v>
      </c>
      <c r="E12" s="18"/>
      <c r="F12" s="6"/>
      <c r="G12" s="6"/>
      <c r="H12" s="6"/>
      <c r="I12" s="6"/>
      <c r="J12" s="6"/>
      <c r="K12" s="6"/>
      <c r="L12" s="6"/>
      <c r="M12" s="6"/>
      <c r="N12" s="6"/>
      <c r="O12" s="6"/>
      <c r="P12" s="6"/>
      <c r="Q12" s="6"/>
      <c r="R12" s="6"/>
      <c r="S12" s="6"/>
      <c r="T12" s="6"/>
      <c r="U12" s="6"/>
      <c r="V12" s="6"/>
      <c r="W12" s="6"/>
      <c r="X12" s="6"/>
      <c r="Y12" s="6"/>
      <c r="Z12" s="6"/>
    </row>
    <row r="13" spans="1:26" ht="15.75" x14ac:dyDescent="0.25">
      <c r="A13" s="6"/>
      <c r="B13" s="19" t="s">
        <v>66</v>
      </c>
      <c r="C13" s="192">
        <v>0.2</v>
      </c>
      <c r="D13" s="19" t="s">
        <v>77</v>
      </c>
      <c r="E13" s="18"/>
      <c r="F13" s="18"/>
      <c r="G13" s="18"/>
      <c r="H13" s="6"/>
      <c r="I13" s="31"/>
      <c r="J13" s="221"/>
      <c r="K13" s="221"/>
      <c r="L13" s="32"/>
      <c r="M13" s="31"/>
      <c r="N13" s="18"/>
      <c r="O13" s="6"/>
      <c r="P13" s="6"/>
      <c r="Q13" s="6"/>
      <c r="R13" s="6"/>
      <c r="S13" s="6"/>
      <c r="T13" s="6"/>
      <c r="U13" s="6"/>
      <c r="V13" s="6"/>
      <c r="W13" s="6"/>
      <c r="X13" s="6"/>
      <c r="Y13" s="6"/>
      <c r="Z13" s="6"/>
    </row>
    <row r="14" spans="1:26" ht="15.75" x14ac:dyDescent="0.25">
      <c r="A14" s="6"/>
      <c r="B14" s="19" t="s">
        <v>66</v>
      </c>
      <c r="C14" s="192">
        <v>1</v>
      </c>
      <c r="D14" s="19" t="s">
        <v>83</v>
      </c>
      <c r="E14" s="6"/>
      <c r="F14" s="6"/>
      <c r="G14" s="6"/>
      <c r="H14" s="6"/>
      <c r="I14" s="6"/>
      <c r="J14" s="6"/>
      <c r="K14" s="6"/>
      <c r="L14" s="6"/>
      <c r="M14" s="6"/>
      <c r="N14" s="18"/>
      <c r="O14" s="6"/>
      <c r="P14" s="6"/>
      <c r="Q14" s="6"/>
      <c r="R14" s="6"/>
      <c r="S14" s="6"/>
      <c r="T14" s="6"/>
      <c r="U14" s="6"/>
      <c r="V14" s="6"/>
      <c r="W14" s="6"/>
      <c r="X14" s="6"/>
      <c r="Y14" s="6"/>
      <c r="Z14" s="6"/>
    </row>
    <row r="15" spans="1:26" ht="15.75" x14ac:dyDescent="0.25">
      <c r="A15" s="6"/>
      <c r="B15" s="19" t="s">
        <v>71</v>
      </c>
      <c r="C15" s="192">
        <v>0.25</v>
      </c>
      <c r="D15" s="19" t="s">
        <v>77</v>
      </c>
      <c r="E15" s="6"/>
      <c r="F15" s="6"/>
      <c r="G15" s="6"/>
      <c r="H15" s="6"/>
      <c r="I15" s="6"/>
      <c r="J15" s="6"/>
      <c r="K15" s="6"/>
      <c r="L15" s="6"/>
      <c r="M15" s="6"/>
      <c r="N15" s="34"/>
      <c r="O15" s="6"/>
      <c r="P15" s="6"/>
      <c r="Q15" s="6"/>
      <c r="R15" s="6"/>
      <c r="S15" s="6"/>
      <c r="T15" s="6"/>
      <c r="U15" s="6"/>
      <c r="V15" s="6"/>
      <c r="W15" s="6"/>
      <c r="X15" s="6"/>
      <c r="Y15" s="6"/>
      <c r="Z15" s="6"/>
    </row>
    <row r="16" spans="1:26" ht="15.75" x14ac:dyDescent="0.25">
      <c r="A16" s="6"/>
      <c r="B16" s="19" t="s">
        <v>71</v>
      </c>
      <c r="C16" s="192">
        <v>2</v>
      </c>
      <c r="D16" s="19" t="s">
        <v>83</v>
      </c>
      <c r="E16" s="6"/>
      <c r="F16" s="6"/>
      <c r="G16" s="6"/>
      <c r="H16" s="6"/>
      <c r="I16" s="6"/>
      <c r="J16" s="6"/>
      <c r="K16" s="6"/>
      <c r="L16" s="6"/>
      <c r="M16" s="6"/>
      <c r="N16" s="34"/>
      <c r="O16" s="6"/>
      <c r="P16" s="6"/>
      <c r="Q16" s="6"/>
      <c r="R16" s="6"/>
      <c r="S16" s="6"/>
      <c r="T16" s="6"/>
      <c r="U16" s="6"/>
      <c r="V16" s="6"/>
      <c r="W16" s="6"/>
      <c r="X16" s="6"/>
      <c r="Y16" s="6"/>
      <c r="Z16" s="6"/>
    </row>
    <row r="17" spans="1:26" ht="15.75" x14ac:dyDescent="0.25">
      <c r="A17" s="6"/>
      <c r="B17" s="19" t="s">
        <v>77</v>
      </c>
      <c r="C17" s="192">
        <v>4</v>
      </c>
      <c r="D17" s="19" t="s">
        <v>83</v>
      </c>
      <c r="E17" s="34"/>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34"/>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34"/>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4.45" customHeight="1" x14ac:dyDescent="0.25">
      <c r="A24" s="6"/>
      <c r="B24" s="205" t="s">
        <v>88</v>
      </c>
      <c r="C24" s="209"/>
      <c r="D24" s="209"/>
      <c r="E24" s="209"/>
      <c r="F24" s="210"/>
      <c r="G24" s="6"/>
      <c r="H24" s="6"/>
      <c r="I24" s="6"/>
      <c r="J24" s="6"/>
      <c r="K24" s="6"/>
      <c r="L24" s="6"/>
      <c r="M24" s="6"/>
      <c r="N24" s="6"/>
      <c r="O24" s="6"/>
      <c r="P24" s="6"/>
      <c r="Q24" s="6"/>
      <c r="R24" s="6"/>
      <c r="S24" s="6"/>
      <c r="T24" s="6"/>
      <c r="U24" s="6"/>
      <c r="V24" s="6"/>
      <c r="W24" s="6"/>
      <c r="X24" s="6"/>
      <c r="Y24" s="6"/>
      <c r="Z24" s="6"/>
    </row>
    <row r="25" spans="1:26" ht="84.75" customHeight="1" x14ac:dyDescent="0.25">
      <c r="A25" s="6"/>
      <c r="B25" s="211" t="s">
        <v>89</v>
      </c>
      <c r="C25" s="201" t="s">
        <v>65</v>
      </c>
      <c r="D25" s="201" t="s">
        <v>90</v>
      </c>
      <c r="E25" s="201" t="s">
        <v>91</v>
      </c>
      <c r="F25" s="35" t="s">
        <v>92</v>
      </c>
      <c r="G25" s="6"/>
      <c r="H25" s="6"/>
      <c r="I25" s="6"/>
      <c r="J25" s="6"/>
      <c r="K25" s="6"/>
      <c r="L25" s="6"/>
      <c r="M25" s="6"/>
      <c r="N25" s="6"/>
      <c r="O25" s="6"/>
      <c r="P25" s="6"/>
      <c r="Q25" s="6"/>
      <c r="R25" s="6"/>
      <c r="S25" s="6"/>
      <c r="T25" s="6"/>
      <c r="U25" s="6"/>
      <c r="V25" s="6"/>
      <c r="W25" s="6"/>
      <c r="X25" s="6"/>
      <c r="Y25" s="6"/>
      <c r="Z25" s="6"/>
    </row>
    <row r="26" spans="1:26" ht="93" customHeight="1" x14ac:dyDescent="0.25">
      <c r="A26" s="6"/>
      <c r="B26" s="212"/>
      <c r="C26" s="214"/>
      <c r="D26" s="214"/>
      <c r="E26" s="214"/>
      <c r="F26" s="14" t="s">
        <v>93</v>
      </c>
      <c r="G26" s="6"/>
      <c r="H26" s="6"/>
      <c r="I26" s="6"/>
      <c r="J26" s="6"/>
      <c r="K26" s="6"/>
      <c r="L26" s="6"/>
      <c r="M26" s="6"/>
      <c r="N26" s="6"/>
      <c r="O26" s="6"/>
      <c r="P26" s="6"/>
      <c r="Q26" s="6"/>
      <c r="R26" s="6"/>
      <c r="S26" s="6"/>
      <c r="T26" s="6"/>
      <c r="U26" s="6"/>
      <c r="V26" s="6"/>
      <c r="W26" s="6"/>
      <c r="X26" s="6"/>
      <c r="Y26" s="6"/>
      <c r="Z26" s="6"/>
    </row>
    <row r="27" spans="1:26" ht="60" x14ac:dyDescent="0.25">
      <c r="A27" s="6"/>
      <c r="B27" s="212"/>
      <c r="C27" s="214"/>
      <c r="D27" s="214"/>
      <c r="E27" s="214"/>
      <c r="F27" s="13" t="s">
        <v>94</v>
      </c>
      <c r="G27" s="6"/>
      <c r="H27" s="6"/>
      <c r="I27" s="6"/>
      <c r="J27" s="6"/>
      <c r="K27" s="6"/>
      <c r="L27" s="6"/>
      <c r="M27" s="6"/>
      <c r="N27" s="6"/>
      <c r="O27" s="6"/>
      <c r="P27" s="6"/>
      <c r="Q27" s="6"/>
      <c r="R27" s="6"/>
      <c r="S27" s="6"/>
      <c r="T27" s="6"/>
      <c r="U27" s="6"/>
      <c r="V27" s="6"/>
      <c r="W27" s="6"/>
      <c r="X27" s="6"/>
      <c r="Y27" s="6"/>
      <c r="Z27" s="6"/>
    </row>
    <row r="28" spans="1:26" ht="78.75" customHeight="1" x14ac:dyDescent="0.25">
      <c r="A28" s="6"/>
      <c r="B28" s="212"/>
      <c r="C28" s="214"/>
      <c r="D28" s="214"/>
      <c r="E28" s="215"/>
      <c r="F28" s="14" t="s">
        <v>95</v>
      </c>
      <c r="G28" s="6"/>
      <c r="H28" s="6"/>
      <c r="I28" s="6"/>
      <c r="J28" s="6"/>
      <c r="K28" s="6"/>
      <c r="L28" s="6"/>
      <c r="M28" s="6"/>
      <c r="N28" s="6"/>
      <c r="O28" s="6"/>
      <c r="P28" s="6"/>
      <c r="Q28" s="6"/>
      <c r="R28" s="6"/>
      <c r="S28" s="6"/>
      <c r="T28" s="6"/>
      <c r="U28" s="6"/>
      <c r="V28" s="6"/>
      <c r="W28" s="6"/>
      <c r="X28" s="6"/>
      <c r="Y28" s="6"/>
      <c r="Z28" s="6"/>
    </row>
    <row r="29" spans="1:26" ht="90" x14ac:dyDescent="0.25">
      <c r="A29" s="6"/>
      <c r="B29" s="212"/>
      <c r="C29" s="215"/>
      <c r="D29" s="215"/>
      <c r="E29" s="13" t="s">
        <v>96</v>
      </c>
      <c r="F29" s="14" t="s">
        <v>97</v>
      </c>
      <c r="G29" s="36"/>
      <c r="H29" s="6"/>
      <c r="I29" s="6"/>
      <c r="J29" s="6"/>
      <c r="K29" s="6"/>
      <c r="L29" s="6"/>
      <c r="M29" s="6"/>
      <c r="N29" s="6"/>
      <c r="O29" s="6"/>
      <c r="P29" s="6"/>
      <c r="Q29" s="6"/>
      <c r="R29" s="6"/>
      <c r="S29" s="6"/>
      <c r="T29" s="6"/>
      <c r="U29" s="6"/>
      <c r="V29" s="6"/>
      <c r="W29" s="6"/>
      <c r="X29" s="6"/>
      <c r="Y29" s="6"/>
      <c r="Z29" s="6"/>
    </row>
    <row r="30" spans="1:26" ht="103.5" customHeight="1" x14ac:dyDescent="0.25">
      <c r="A30" s="6"/>
      <c r="B30" s="212"/>
      <c r="C30" s="13" t="s">
        <v>76</v>
      </c>
      <c r="D30" s="13" t="s">
        <v>98</v>
      </c>
      <c r="E30" s="13" t="s">
        <v>99</v>
      </c>
      <c r="F30" s="13" t="s">
        <v>100</v>
      </c>
      <c r="G30" s="36"/>
      <c r="H30" s="6"/>
      <c r="I30" s="6"/>
      <c r="J30" s="6"/>
      <c r="K30" s="6"/>
      <c r="L30" s="6"/>
      <c r="M30" s="6"/>
      <c r="N30" s="6"/>
      <c r="O30" s="6"/>
      <c r="P30" s="6"/>
      <c r="Q30" s="6"/>
      <c r="R30" s="6"/>
      <c r="S30" s="6"/>
      <c r="T30" s="6"/>
      <c r="U30" s="6"/>
      <c r="V30" s="6"/>
      <c r="W30" s="6"/>
      <c r="X30" s="6"/>
      <c r="Y30" s="6"/>
      <c r="Z30" s="6"/>
    </row>
    <row r="31" spans="1:26" ht="75" x14ac:dyDescent="0.25">
      <c r="A31" s="6"/>
      <c r="B31" s="213"/>
      <c r="C31" s="13" t="s">
        <v>82</v>
      </c>
      <c r="D31" s="13" t="s">
        <v>101</v>
      </c>
      <c r="E31" s="13" t="s">
        <v>102</v>
      </c>
      <c r="F31" s="13" t="s">
        <v>103</v>
      </c>
      <c r="G31" s="3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3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3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3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3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3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3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3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3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3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37">
        <v>1</v>
      </c>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37">
        <v>2</v>
      </c>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37">
        <v>3</v>
      </c>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37">
        <v>4</v>
      </c>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37">
        <v>5</v>
      </c>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37">
        <v>6</v>
      </c>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37">
        <v>7</v>
      </c>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37">
        <v>8</v>
      </c>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37">
        <v>9</v>
      </c>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37">
        <v>1</v>
      </c>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38">
        <v>0.5</v>
      </c>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38">
        <v>0.33333333333333331</v>
      </c>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38">
        <v>0.25</v>
      </c>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38">
        <v>0.2</v>
      </c>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38">
        <v>0.16666666666666666</v>
      </c>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38">
        <v>0.14285714285714285</v>
      </c>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38">
        <v>0.125</v>
      </c>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38">
        <v>0.1111111111111111</v>
      </c>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A1:G1"/>
    <mergeCell ref="A2:B2"/>
    <mergeCell ref="A4:A5"/>
    <mergeCell ref="B10:D10"/>
    <mergeCell ref="J13:K13"/>
    <mergeCell ref="B24:F24"/>
    <mergeCell ref="B25:B31"/>
    <mergeCell ref="E25:E28"/>
    <mergeCell ref="C25:C29"/>
    <mergeCell ref="D25:D29"/>
  </mergeCells>
  <conditionalFormatting sqref="G4:G7">
    <cfRule type="cellIs" dxfId="29" priority="1" operator="between">
      <formula>1</formula>
      <formula>4</formula>
    </cfRule>
  </conditionalFormatting>
  <conditionalFormatting sqref="G4:G7">
    <cfRule type="cellIs" dxfId="28" priority="2" operator="between">
      <formula>1</formula>
      <formula>4</formula>
    </cfRule>
  </conditionalFormatting>
  <dataValidations count="2">
    <dataValidation type="list" allowBlank="1" showErrorMessage="1" sqref="G4:G7" xr:uid="{6D32A4E8-3236-4E47-83D8-62185E3FFF7F}">
      <formula1>$J$1:$M$1</formula1>
    </dataValidation>
    <dataValidation type="list" allowBlank="1" showInputMessage="1" showErrorMessage="1" sqref="C12:C17" xr:uid="{5C1EE406-0A4D-4B95-AA3C-2BB32C089ED5}">
      <formula1>$A$65:$A$82</formula1>
    </dataValidation>
  </dataValidations>
  <pageMargins left="0.25" right="0.25" top="0.75" bottom="0.75" header="0" footer="0"/>
  <pageSetup scale="9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abSelected="1" topLeftCell="A5" zoomScaleNormal="100" workbookViewId="0">
      <selection activeCell="E17" sqref="E17"/>
    </sheetView>
  </sheetViews>
  <sheetFormatPr defaultColWidth="14.42578125" defaultRowHeight="15" x14ac:dyDescent="0.25"/>
  <cols>
    <col min="1" max="1" width="13.140625" customWidth="1"/>
    <col min="2" max="2" width="18.7109375" bestFit="1" customWidth="1"/>
    <col min="3" max="3" width="25.28515625" bestFit="1" customWidth="1"/>
    <col min="4" max="4" width="25.7109375" bestFit="1" customWidth="1"/>
    <col min="5" max="5" width="25.5703125" customWidth="1"/>
    <col min="6" max="6" width="31.7109375" customWidth="1"/>
    <col min="7" max="7" width="20.5703125" customWidth="1"/>
    <col min="8" max="8" width="29" customWidth="1"/>
    <col min="9" max="9" width="23.85546875" customWidth="1"/>
    <col min="10" max="13" width="2" customWidth="1"/>
    <col min="14" max="26" width="8.7109375" customWidth="1"/>
  </cols>
  <sheetData>
    <row r="1" spans="1:26" x14ac:dyDescent="0.25">
      <c r="A1" s="197" t="s">
        <v>104</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1" t="s">
        <v>105</v>
      </c>
      <c r="B4" s="13" t="s">
        <v>106</v>
      </c>
      <c r="C4" s="14" t="s">
        <v>107</v>
      </c>
      <c r="D4" s="14" t="s">
        <v>108</v>
      </c>
      <c r="E4" s="14" t="s">
        <v>109</v>
      </c>
      <c r="F4" s="14" t="s">
        <v>110</v>
      </c>
      <c r="G4" s="1">
        <v>2</v>
      </c>
      <c r="H4" s="15"/>
      <c r="I4" s="6"/>
      <c r="J4" s="6"/>
      <c r="K4" s="6"/>
      <c r="L4" s="6"/>
      <c r="M4" s="6"/>
      <c r="N4" s="6"/>
      <c r="O4" s="6"/>
      <c r="P4" s="6"/>
      <c r="Q4" s="6"/>
      <c r="R4" s="6"/>
      <c r="S4" s="6"/>
      <c r="T4" s="6"/>
      <c r="U4" s="6"/>
      <c r="V4" s="6"/>
      <c r="W4" s="6"/>
      <c r="X4" s="6"/>
      <c r="Y4" s="6"/>
      <c r="Z4" s="6"/>
    </row>
    <row r="5" spans="1:26" ht="105" x14ac:dyDescent="0.25">
      <c r="A5" s="203"/>
      <c r="B5" s="13" t="s">
        <v>111</v>
      </c>
      <c r="C5" s="14" t="s">
        <v>112</v>
      </c>
      <c r="D5" s="14" t="s">
        <v>113</v>
      </c>
      <c r="E5" s="14" t="s">
        <v>114</v>
      </c>
      <c r="F5" s="14" t="s">
        <v>115</v>
      </c>
      <c r="G5" s="1">
        <v>3</v>
      </c>
      <c r="H5" s="15"/>
      <c r="I5" s="6"/>
      <c r="J5" s="6"/>
      <c r="K5" s="6"/>
      <c r="L5" s="6"/>
      <c r="M5" s="6"/>
      <c r="N5" s="6"/>
      <c r="O5" s="6"/>
      <c r="P5" s="6"/>
      <c r="Q5" s="6"/>
      <c r="R5" s="6"/>
      <c r="S5" s="6"/>
      <c r="T5" s="6"/>
      <c r="U5" s="6"/>
      <c r="V5" s="6"/>
      <c r="W5" s="6"/>
      <c r="X5" s="6"/>
      <c r="Y5" s="6"/>
      <c r="Z5" s="6"/>
    </row>
    <row r="6" spans="1:26" ht="105" x14ac:dyDescent="0.25">
      <c r="A6" s="203"/>
      <c r="B6" s="13" t="s">
        <v>116</v>
      </c>
      <c r="C6" s="14" t="s">
        <v>117</v>
      </c>
      <c r="D6" s="14" t="s">
        <v>118</v>
      </c>
      <c r="E6" s="14" t="s">
        <v>119</v>
      </c>
      <c r="F6" s="14" t="s">
        <v>120</v>
      </c>
      <c r="G6" s="1">
        <v>3</v>
      </c>
      <c r="H6" s="15"/>
      <c r="I6" s="6"/>
      <c r="J6" s="6"/>
      <c r="K6" s="6"/>
      <c r="L6" s="6"/>
      <c r="M6" s="6"/>
      <c r="N6" s="6"/>
      <c r="O6" s="6"/>
      <c r="P6" s="6"/>
      <c r="Q6" s="6"/>
      <c r="R6" s="6"/>
      <c r="S6" s="6"/>
      <c r="T6" s="6"/>
      <c r="U6" s="6"/>
      <c r="V6" s="6"/>
      <c r="W6" s="6"/>
      <c r="X6" s="6"/>
      <c r="Y6" s="6"/>
      <c r="Z6" s="6"/>
    </row>
    <row r="7" spans="1:26" ht="105" x14ac:dyDescent="0.25">
      <c r="A7" s="13" t="s">
        <v>121</v>
      </c>
      <c r="B7" s="39" t="s">
        <v>116</v>
      </c>
      <c r="C7" s="14" t="s">
        <v>122</v>
      </c>
      <c r="D7" s="14" t="s">
        <v>123</v>
      </c>
      <c r="E7" s="14" t="s">
        <v>124</v>
      </c>
      <c r="F7" s="14" t="s">
        <v>125</v>
      </c>
      <c r="G7" s="1">
        <v>1</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4" t="s">
        <v>45</v>
      </c>
      <c r="C10" s="198"/>
      <c r="D10" s="199"/>
      <c r="E10" s="18"/>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18"/>
      <c r="F11" s="18"/>
      <c r="G11" s="18"/>
      <c r="H11" s="6"/>
      <c r="I11" s="6"/>
      <c r="J11" s="18"/>
      <c r="K11" s="18"/>
      <c r="L11" s="18"/>
      <c r="M11" s="6"/>
      <c r="N11" s="18"/>
      <c r="O11" s="6"/>
      <c r="P11" s="6"/>
      <c r="Q11" s="6"/>
      <c r="R11" s="6"/>
      <c r="S11" s="6"/>
      <c r="T11" s="6"/>
      <c r="U11" s="6"/>
      <c r="V11" s="6"/>
      <c r="W11" s="6"/>
      <c r="X11" s="6"/>
      <c r="Y11" s="6"/>
      <c r="Z11" s="6"/>
    </row>
    <row r="12" spans="1:26" ht="31.5" x14ac:dyDescent="0.25">
      <c r="A12" s="6"/>
      <c r="B12" s="19" t="s">
        <v>106</v>
      </c>
      <c r="C12" s="30">
        <v>0.5</v>
      </c>
      <c r="D12" s="19" t="s">
        <v>111</v>
      </c>
      <c r="E12" s="6"/>
      <c r="F12" s="6"/>
      <c r="G12" s="6"/>
      <c r="H12" s="6"/>
      <c r="I12" s="6"/>
      <c r="J12" s="18"/>
      <c r="K12" s="6"/>
      <c r="L12" s="6"/>
      <c r="M12" s="6"/>
      <c r="N12" s="6"/>
      <c r="O12" s="6"/>
      <c r="P12" s="6"/>
      <c r="Q12" s="6"/>
      <c r="R12" s="6"/>
      <c r="S12" s="6"/>
      <c r="T12" s="6"/>
      <c r="U12" s="6"/>
      <c r="V12" s="6"/>
      <c r="W12" s="6"/>
      <c r="X12" s="6"/>
      <c r="Y12" s="6"/>
      <c r="Z12" s="6"/>
    </row>
    <row r="13" spans="1:26" ht="31.5" x14ac:dyDescent="0.25">
      <c r="A13" s="6"/>
      <c r="B13" s="19" t="s">
        <v>106</v>
      </c>
      <c r="C13" s="30">
        <v>0.5</v>
      </c>
      <c r="D13" s="19" t="s">
        <v>126</v>
      </c>
      <c r="E13" s="40"/>
      <c r="F13" s="40"/>
      <c r="G13" s="6"/>
      <c r="H13" s="6"/>
      <c r="I13" s="6"/>
      <c r="J13" s="6"/>
      <c r="K13" s="6"/>
      <c r="L13" s="6"/>
      <c r="M13" s="6"/>
      <c r="N13" s="6"/>
      <c r="O13" s="6"/>
      <c r="P13" s="6"/>
      <c r="Q13" s="6"/>
      <c r="R13" s="6"/>
      <c r="S13" s="6"/>
      <c r="T13" s="6"/>
      <c r="U13" s="6"/>
      <c r="V13" s="6"/>
      <c r="W13" s="6"/>
      <c r="X13" s="6"/>
      <c r="Y13" s="6"/>
      <c r="Z13" s="6"/>
    </row>
    <row r="14" spans="1:26" ht="31.5" x14ac:dyDescent="0.25">
      <c r="A14" s="6"/>
      <c r="B14" s="19" t="s">
        <v>106</v>
      </c>
      <c r="C14" s="30">
        <v>2</v>
      </c>
      <c r="D14" s="19" t="s">
        <v>309</v>
      </c>
      <c r="E14" s="34"/>
      <c r="F14" s="6"/>
      <c r="G14" s="6"/>
      <c r="H14" s="6"/>
      <c r="I14" s="6"/>
      <c r="J14" s="6"/>
      <c r="K14" s="6"/>
      <c r="L14" s="6"/>
      <c r="M14" s="6"/>
      <c r="N14" s="6"/>
      <c r="O14" s="6"/>
      <c r="P14" s="6"/>
      <c r="Q14" s="6"/>
      <c r="R14" s="6"/>
      <c r="S14" s="6"/>
      <c r="T14" s="6"/>
      <c r="U14" s="6"/>
      <c r="V14" s="6"/>
      <c r="W14" s="6"/>
      <c r="X14" s="6"/>
      <c r="Y14" s="6"/>
      <c r="Z14" s="6"/>
    </row>
    <row r="15" spans="1:26" ht="31.5" x14ac:dyDescent="0.25">
      <c r="A15" s="6"/>
      <c r="B15" s="19" t="s">
        <v>111</v>
      </c>
      <c r="C15" s="30">
        <v>2</v>
      </c>
      <c r="D15" s="19" t="s">
        <v>126</v>
      </c>
      <c r="E15" s="34"/>
      <c r="F15" s="6"/>
      <c r="G15" s="6"/>
      <c r="H15" s="6"/>
      <c r="I15" s="6"/>
      <c r="J15" s="6"/>
      <c r="K15" s="41"/>
      <c r="L15" s="6"/>
      <c r="M15" s="6"/>
      <c r="N15" s="6"/>
      <c r="O15" s="6"/>
      <c r="P15" s="6"/>
      <c r="Q15" s="6"/>
      <c r="R15" s="6"/>
      <c r="S15" s="6"/>
      <c r="T15" s="6"/>
      <c r="U15" s="6"/>
      <c r="V15" s="6"/>
      <c r="W15" s="6"/>
      <c r="X15" s="6"/>
      <c r="Y15" s="6"/>
      <c r="Z15" s="6"/>
    </row>
    <row r="16" spans="1:26" ht="31.5" x14ac:dyDescent="0.25">
      <c r="A16" s="6"/>
      <c r="B16" s="19" t="s">
        <v>111</v>
      </c>
      <c r="C16" s="30">
        <v>2</v>
      </c>
      <c r="D16" s="19" t="s">
        <v>309</v>
      </c>
      <c r="E16" s="34"/>
      <c r="F16" s="6"/>
      <c r="G16" s="6"/>
      <c r="H16" s="6"/>
      <c r="I16" s="6"/>
      <c r="J16" s="6"/>
      <c r="K16" s="6"/>
      <c r="L16" s="6"/>
      <c r="M16" s="6"/>
      <c r="N16" s="6"/>
      <c r="O16" s="6"/>
      <c r="P16" s="6"/>
      <c r="Q16" s="6"/>
      <c r="R16" s="6"/>
      <c r="S16" s="6"/>
      <c r="T16" s="6"/>
      <c r="U16" s="6"/>
      <c r="V16" s="6"/>
      <c r="W16" s="6"/>
      <c r="X16" s="6"/>
      <c r="Y16" s="6"/>
      <c r="Z16" s="6"/>
    </row>
    <row r="17" spans="1:26" ht="47.25" x14ac:dyDescent="0.25">
      <c r="A17" s="6"/>
      <c r="B17" s="19" t="s">
        <v>126</v>
      </c>
      <c r="C17" s="30">
        <v>2</v>
      </c>
      <c r="D17" s="19" t="s">
        <v>309</v>
      </c>
      <c r="E17" s="34"/>
      <c r="F17" s="6"/>
      <c r="G17" s="6"/>
      <c r="H17" s="6"/>
      <c r="I17" s="6"/>
      <c r="J17" s="6"/>
      <c r="K17" s="6"/>
      <c r="L17" s="6"/>
      <c r="M17" s="6"/>
      <c r="N17" s="6"/>
      <c r="O17" s="6"/>
      <c r="P17" s="6"/>
      <c r="Q17" s="6"/>
      <c r="R17" s="6"/>
      <c r="S17" s="6"/>
      <c r="T17" s="6"/>
      <c r="U17" s="6"/>
      <c r="V17" s="6"/>
      <c r="W17" s="6"/>
      <c r="X17" s="6"/>
      <c r="Y17" s="6"/>
      <c r="Z17" s="6"/>
    </row>
    <row r="18" spans="1:26" ht="18.75" x14ac:dyDescent="0.25">
      <c r="A18" s="6"/>
      <c r="B18" s="227" t="s">
        <v>88</v>
      </c>
      <c r="C18" s="198"/>
      <c r="D18" s="198"/>
      <c r="E18" s="198"/>
      <c r="F18" s="199"/>
      <c r="G18" s="6"/>
      <c r="H18" s="6"/>
      <c r="I18" s="6"/>
      <c r="J18" s="6"/>
      <c r="K18" s="6"/>
      <c r="L18" s="6"/>
      <c r="M18" s="6"/>
      <c r="N18" s="6"/>
      <c r="O18" s="6"/>
      <c r="P18" s="6"/>
      <c r="Q18" s="6"/>
      <c r="R18" s="6"/>
      <c r="S18" s="6"/>
      <c r="T18" s="6"/>
      <c r="U18" s="6"/>
      <c r="V18" s="6"/>
      <c r="W18" s="6"/>
      <c r="X18" s="6"/>
      <c r="Y18" s="6"/>
      <c r="Z18" s="6"/>
    </row>
    <row r="19" spans="1:26" ht="45" x14ac:dyDescent="0.25">
      <c r="A19" s="6"/>
      <c r="B19" s="222" t="s">
        <v>127</v>
      </c>
      <c r="C19" s="223" t="s">
        <v>105</v>
      </c>
      <c r="D19" s="226" t="s">
        <v>128</v>
      </c>
      <c r="E19" s="28" t="s">
        <v>129</v>
      </c>
      <c r="F19" s="28" t="s">
        <v>130</v>
      </c>
      <c r="G19" s="6"/>
      <c r="H19" s="6"/>
      <c r="I19" s="6"/>
      <c r="J19" s="6"/>
      <c r="K19" s="6"/>
      <c r="L19" s="6"/>
      <c r="M19" s="6"/>
      <c r="N19" s="6"/>
      <c r="O19" s="6"/>
      <c r="P19" s="6"/>
      <c r="Q19" s="6"/>
      <c r="R19" s="6"/>
      <c r="S19" s="6"/>
      <c r="T19" s="6"/>
      <c r="U19" s="6"/>
      <c r="V19" s="6"/>
      <c r="W19" s="6"/>
      <c r="X19" s="6"/>
      <c r="Y19" s="6"/>
      <c r="Z19" s="6"/>
    </row>
    <row r="20" spans="1:26" ht="45" x14ac:dyDescent="0.25">
      <c r="A20" s="6"/>
      <c r="B20" s="207"/>
      <c r="C20" s="224"/>
      <c r="D20" s="196"/>
      <c r="E20" s="28" t="s">
        <v>131</v>
      </c>
      <c r="F20" s="28" t="s">
        <v>132</v>
      </c>
      <c r="G20" s="6"/>
      <c r="H20" s="6"/>
      <c r="I20" s="6"/>
      <c r="J20" s="6"/>
      <c r="K20" s="6"/>
      <c r="L20" s="6"/>
      <c r="M20" s="6"/>
      <c r="N20" s="6"/>
      <c r="O20" s="6"/>
      <c r="P20" s="6"/>
      <c r="Q20" s="6"/>
      <c r="R20" s="6"/>
      <c r="S20" s="6"/>
      <c r="T20" s="6"/>
      <c r="U20" s="6"/>
      <c r="V20" s="6"/>
      <c r="W20" s="6"/>
      <c r="X20" s="6"/>
      <c r="Y20" s="6"/>
      <c r="Z20" s="6"/>
    </row>
    <row r="21" spans="1:26" ht="45" x14ac:dyDescent="0.25">
      <c r="A21" s="6"/>
      <c r="B21" s="207"/>
      <c r="C21" s="225"/>
      <c r="D21" s="194"/>
      <c r="E21" s="28" t="s">
        <v>133</v>
      </c>
      <c r="F21" s="28" t="s">
        <v>134</v>
      </c>
      <c r="G21" s="6"/>
      <c r="H21" s="37"/>
      <c r="I21" s="6"/>
      <c r="J21" s="6"/>
      <c r="K21" s="6"/>
      <c r="L21" s="6"/>
      <c r="M21" s="6"/>
      <c r="N21" s="6"/>
      <c r="O21" s="6"/>
      <c r="P21" s="6"/>
      <c r="Q21" s="6"/>
      <c r="R21" s="6"/>
      <c r="S21" s="6"/>
      <c r="T21" s="6"/>
      <c r="U21" s="6"/>
      <c r="V21" s="6"/>
      <c r="W21" s="6"/>
      <c r="X21" s="6"/>
      <c r="Y21" s="6"/>
      <c r="Z21" s="6"/>
    </row>
    <row r="22" spans="1:26" ht="90" x14ac:dyDescent="0.25">
      <c r="A22" s="6"/>
      <c r="B22" s="208"/>
      <c r="C22" s="28" t="s">
        <v>121</v>
      </c>
      <c r="D22" s="28" t="s">
        <v>135</v>
      </c>
      <c r="E22" s="28" t="s">
        <v>136</v>
      </c>
      <c r="F22" s="29" t="s">
        <v>137</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3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3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3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3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3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3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3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3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3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3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OphnAIYfHU5YcHWBvCAA3mzZ6FuqLX5fQr+X/n5gAiqojz9Xk3H0rwjt6XciCFZSP90mMirCIqPsiCPzPNd9kw==" saltValue="pBJQFAxDzNkfLysnaXTFbg==" spinCount="100000" sheet="1" objects="1" scenarios="1"/>
  <mergeCells count="8">
    <mergeCell ref="B19:B22"/>
    <mergeCell ref="C19:C21"/>
    <mergeCell ref="D19:D21"/>
    <mergeCell ref="A1:G1"/>
    <mergeCell ref="A2:B2"/>
    <mergeCell ref="A4:A6"/>
    <mergeCell ref="B10:D10"/>
    <mergeCell ref="B18:F18"/>
  </mergeCells>
  <conditionalFormatting sqref="G4:G7">
    <cfRule type="containsBlanks" dxfId="27" priority="1">
      <formula>LEN(TRIM(G4))=0</formula>
    </cfRule>
    <cfRule type="cellIs" dxfId="26" priority="4" operator="between">
      <formula>1</formula>
      <formula>4</formula>
    </cfRule>
  </conditionalFormatting>
  <conditionalFormatting sqref="G4:G7">
    <cfRule type="cellIs" dxfId="25" priority="5" operator="between">
      <formula>1</formula>
      <formula>4</formula>
    </cfRule>
  </conditionalFormatting>
  <conditionalFormatting sqref="C12:C17">
    <cfRule type="containsBlanks" dxfId="24" priority="3">
      <formula>LEN(TRIM(C12))=0</formula>
    </cfRule>
  </conditionalFormatting>
  <dataValidations count="1">
    <dataValidation type="list" allowBlank="1" showErrorMessage="1" sqref="G4:G7" xr:uid="{00000000-0002-0000-05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2" operator="between" id="{D1C31C28-185C-44AE-94A7-907A6379B7D8}">
            <xm:f>'2.Human'!$A$73</xm:f>
            <xm:f>'2.Human'!$A$82</xm:f>
            <x14:dxf>
              <font>
                <color theme="1"/>
              </font>
              <fill>
                <patternFill>
                  <bgColor theme="9" tint="0.39994506668294322"/>
                </patternFill>
              </fill>
            </x14:dxf>
          </x14:cfRule>
          <xm:sqref>C12:C17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'2.Human'!$A$65:$A$82</xm:f>
          </x14:formula1>
          <xm:sqref>C12:C17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7" zoomScaleNormal="100" workbookViewId="0">
      <selection activeCell="C15" sqref="C15:C35"/>
    </sheetView>
  </sheetViews>
  <sheetFormatPr defaultColWidth="14.42578125" defaultRowHeight="15" x14ac:dyDescent="0.25"/>
  <cols>
    <col min="1" max="1" width="13.85546875" customWidth="1"/>
    <col min="2" max="2" width="18.28515625" bestFit="1" customWidth="1"/>
    <col min="3" max="3" width="26.7109375" customWidth="1"/>
    <col min="4" max="4" width="28.5703125" customWidth="1"/>
    <col min="5" max="5" width="27.42578125" customWidth="1"/>
    <col min="6" max="6" width="33.140625" customWidth="1"/>
    <col min="7" max="7" width="20.5703125" customWidth="1"/>
    <col min="8" max="8" width="20.28515625" customWidth="1"/>
    <col min="9" max="9" width="28.85546875" customWidth="1"/>
    <col min="10" max="13" width="2" customWidth="1"/>
    <col min="14" max="14" width="15.7109375" customWidth="1"/>
    <col min="15" max="26" width="8.7109375" customWidth="1"/>
  </cols>
  <sheetData>
    <row r="1" spans="1:26" x14ac:dyDescent="0.25">
      <c r="A1" s="197" t="s">
        <v>138</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1" t="s">
        <v>139</v>
      </c>
      <c r="B4" s="13" t="s">
        <v>140</v>
      </c>
      <c r="C4" s="14" t="s">
        <v>141</v>
      </c>
      <c r="D4" s="14" t="s">
        <v>142</v>
      </c>
      <c r="E4" s="14" t="s">
        <v>143</v>
      </c>
      <c r="F4" s="14" t="s">
        <v>144</v>
      </c>
      <c r="G4" s="1">
        <v>4</v>
      </c>
      <c r="H4" s="15"/>
      <c r="I4" s="6"/>
      <c r="J4" s="6"/>
      <c r="K4" s="6"/>
      <c r="L4" s="6"/>
      <c r="M4" s="6"/>
      <c r="N4" s="6"/>
      <c r="O4" s="6"/>
      <c r="P4" s="6"/>
      <c r="Q4" s="6"/>
      <c r="R4" s="6"/>
      <c r="S4" s="6"/>
      <c r="T4" s="6"/>
      <c r="U4" s="6"/>
      <c r="V4" s="6"/>
      <c r="W4" s="6"/>
      <c r="X4" s="6"/>
      <c r="Y4" s="6"/>
      <c r="Z4" s="6"/>
    </row>
    <row r="5" spans="1:26" ht="135" x14ac:dyDescent="0.25">
      <c r="A5" s="202"/>
      <c r="B5" s="13" t="s">
        <v>145</v>
      </c>
      <c r="C5" s="14" t="s">
        <v>146</v>
      </c>
      <c r="D5" s="14" t="s">
        <v>147</v>
      </c>
      <c r="E5" s="14" t="s">
        <v>148</v>
      </c>
      <c r="F5" s="14" t="s">
        <v>149</v>
      </c>
      <c r="G5" s="1">
        <v>3</v>
      </c>
      <c r="H5" s="15"/>
      <c r="I5" s="6"/>
      <c r="J5" s="6"/>
      <c r="K5" s="6"/>
      <c r="L5" s="6"/>
      <c r="M5" s="6"/>
      <c r="N5" s="6"/>
      <c r="O5" s="6"/>
      <c r="P5" s="6"/>
      <c r="Q5" s="6"/>
      <c r="R5" s="6"/>
      <c r="S5" s="6"/>
      <c r="T5" s="6"/>
      <c r="U5" s="6"/>
      <c r="V5" s="6"/>
      <c r="W5" s="6"/>
      <c r="X5" s="6"/>
      <c r="Y5" s="6"/>
      <c r="Z5" s="6"/>
    </row>
    <row r="6" spans="1:26" ht="90" x14ac:dyDescent="0.25">
      <c r="A6" s="228" t="s">
        <v>150</v>
      </c>
      <c r="B6" s="13" t="s">
        <v>151</v>
      </c>
      <c r="C6" s="14" t="s">
        <v>152</v>
      </c>
      <c r="D6" s="14" t="s">
        <v>153</v>
      </c>
      <c r="E6" s="14" t="s">
        <v>154</v>
      </c>
      <c r="F6" s="14" t="s">
        <v>155</v>
      </c>
      <c r="G6" s="1">
        <v>2</v>
      </c>
      <c r="H6" s="15"/>
      <c r="I6" s="6"/>
      <c r="J6" s="6"/>
      <c r="K6" s="6"/>
      <c r="L6" s="6"/>
      <c r="M6" s="6"/>
      <c r="N6" s="6"/>
      <c r="O6" s="6"/>
      <c r="P6" s="6"/>
      <c r="Q6" s="6"/>
      <c r="R6" s="6"/>
      <c r="S6" s="6"/>
      <c r="T6" s="6"/>
      <c r="U6" s="6"/>
      <c r="V6" s="6"/>
      <c r="W6" s="6"/>
      <c r="X6" s="6"/>
      <c r="Y6" s="6"/>
      <c r="Z6" s="6"/>
    </row>
    <row r="7" spans="1:26" ht="75" x14ac:dyDescent="0.25">
      <c r="A7" s="203"/>
      <c r="B7" s="13" t="s">
        <v>156</v>
      </c>
      <c r="C7" s="14" t="s">
        <v>157</v>
      </c>
      <c r="D7" s="14" t="s">
        <v>158</v>
      </c>
      <c r="E7" s="14" t="s">
        <v>159</v>
      </c>
      <c r="F7" s="14" t="s">
        <v>160</v>
      </c>
      <c r="G7" s="1">
        <v>1</v>
      </c>
      <c r="H7" s="15"/>
      <c r="I7" s="6"/>
      <c r="J7" s="6"/>
      <c r="K7" s="6"/>
      <c r="L7" s="6"/>
      <c r="M7" s="6"/>
      <c r="N7" s="6"/>
      <c r="O7" s="6"/>
      <c r="P7" s="6"/>
      <c r="Q7" s="6"/>
      <c r="R7" s="6"/>
      <c r="S7" s="6"/>
      <c r="T7" s="6"/>
      <c r="U7" s="6"/>
      <c r="V7" s="6"/>
      <c r="W7" s="6"/>
      <c r="X7" s="6"/>
      <c r="Y7" s="6"/>
      <c r="Z7" s="6"/>
    </row>
    <row r="8" spans="1:26" ht="105" x14ac:dyDescent="0.25">
      <c r="A8" s="203"/>
      <c r="B8" s="13" t="s">
        <v>161</v>
      </c>
      <c r="C8" s="14" t="s">
        <v>162</v>
      </c>
      <c r="D8" s="14" t="s">
        <v>163</v>
      </c>
      <c r="E8" s="14" t="s">
        <v>164</v>
      </c>
      <c r="F8" s="14" t="s">
        <v>165</v>
      </c>
      <c r="G8" s="1">
        <v>2</v>
      </c>
      <c r="H8" s="6"/>
      <c r="I8" s="6"/>
      <c r="J8" s="6"/>
      <c r="K8" s="6"/>
      <c r="L8" s="6"/>
      <c r="M8" s="6"/>
      <c r="N8" s="6"/>
      <c r="O8" s="6"/>
      <c r="P8" s="6"/>
      <c r="Q8" s="6"/>
      <c r="R8" s="6"/>
      <c r="S8" s="6"/>
      <c r="T8" s="6"/>
      <c r="U8" s="6"/>
      <c r="V8" s="6"/>
      <c r="W8" s="6"/>
      <c r="X8" s="6"/>
      <c r="Y8" s="6"/>
      <c r="Z8" s="6"/>
    </row>
    <row r="9" spans="1:26" ht="120" x14ac:dyDescent="0.25">
      <c r="A9" s="203"/>
      <c r="B9" s="13" t="s">
        <v>166</v>
      </c>
      <c r="C9" s="14" t="s">
        <v>167</v>
      </c>
      <c r="D9" s="14" t="s">
        <v>168</v>
      </c>
      <c r="E9" s="14" t="s">
        <v>169</v>
      </c>
      <c r="F9" s="14" t="s">
        <v>170</v>
      </c>
      <c r="G9" s="1">
        <v>1</v>
      </c>
      <c r="H9" s="6"/>
      <c r="I9" s="6"/>
      <c r="J9" s="6"/>
      <c r="K9" s="6"/>
      <c r="L9" s="6"/>
      <c r="M9" s="6"/>
      <c r="N9" s="6"/>
      <c r="O9" s="6"/>
      <c r="P9" s="6"/>
      <c r="Q9" s="6"/>
      <c r="R9" s="6"/>
      <c r="S9" s="6"/>
      <c r="T9" s="6"/>
      <c r="U9" s="6"/>
      <c r="V9" s="6"/>
      <c r="W9" s="6"/>
      <c r="X9" s="6"/>
      <c r="Y9" s="6"/>
      <c r="Z9" s="6"/>
    </row>
    <row r="10" spans="1:26" ht="90" x14ac:dyDescent="0.25">
      <c r="A10" s="202"/>
      <c r="B10" s="13" t="s">
        <v>171</v>
      </c>
      <c r="C10" s="14" t="s">
        <v>172</v>
      </c>
      <c r="D10" s="14" t="s">
        <v>173</v>
      </c>
      <c r="E10" s="14" t="s">
        <v>174</v>
      </c>
      <c r="F10" s="14" t="s">
        <v>175</v>
      </c>
      <c r="G10" s="1">
        <v>3</v>
      </c>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8.75" x14ac:dyDescent="0.25">
      <c r="A13" s="6"/>
      <c r="B13" s="204" t="s">
        <v>45</v>
      </c>
      <c r="C13" s="198"/>
      <c r="D13" s="199"/>
      <c r="E13" s="18"/>
      <c r="F13" s="18"/>
      <c r="G13" s="18"/>
      <c r="H13" s="6"/>
      <c r="I13" s="6"/>
      <c r="J13" s="6"/>
      <c r="K13" s="6"/>
      <c r="L13" s="6"/>
      <c r="M13" s="6"/>
      <c r="N13" s="6"/>
      <c r="O13" s="6"/>
      <c r="P13" s="6"/>
      <c r="Q13" s="6"/>
      <c r="R13" s="6"/>
      <c r="S13" s="6"/>
      <c r="T13" s="6"/>
      <c r="U13" s="6"/>
      <c r="V13" s="6"/>
      <c r="W13" s="6"/>
      <c r="X13" s="6"/>
      <c r="Y13" s="6"/>
      <c r="Z13" s="6"/>
    </row>
    <row r="14" spans="1:26" ht="15.75" x14ac:dyDescent="0.25">
      <c r="A14" s="6"/>
      <c r="B14" s="16" t="s">
        <v>176</v>
      </c>
      <c r="C14" s="16"/>
      <c r="D14" s="16" t="s">
        <v>47</v>
      </c>
      <c r="E14" s="18"/>
      <c r="F14" s="18"/>
      <c r="G14" s="18"/>
      <c r="H14" s="6"/>
      <c r="I14" s="6"/>
      <c r="J14" s="18"/>
      <c r="K14" s="18"/>
      <c r="L14" s="18"/>
      <c r="M14" s="18"/>
      <c r="N14" s="18"/>
      <c r="O14" s="6"/>
      <c r="P14" s="6"/>
      <c r="Q14" s="6"/>
      <c r="R14" s="6"/>
      <c r="S14" s="6"/>
      <c r="T14" s="6"/>
      <c r="U14" s="6"/>
      <c r="V14" s="6"/>
      <c r="W14" s="6"/>
      <c r="X14" s="6"/>
      <c r="Y14" s="6"/>
      <c r="Z14" s="6"/>
    </row>
    <row r="15" spans="1:26" ht="15.75" x14ac:dyDescent="0.25">
      <c r="A15" s="6"/>
      <c r="B15" s="19" t="s">
        <v>140</v>
      </c>
      <c r="C15" s="30">
        <v>2</v>
      </c>
      <c r="D15" s="19" t="s">
        <v>145</v>
      </c>
      <c r="E15" s="6"/>
      <c r="F15" s="6"/>
      <c r="G15" s="6"/>
      <c r="H15" s="6"/>
      <c r="I15" s="6"/>
      <c r="J15" s="18"/>
      <c r="K15" s="18"/>
      <c r="L15" s="18"/>
      <c r="M15" s="18"/>
      <c r="N15" s="18"/>
      <c r="O15" s="6"/>
      <c r="P15" s="6"/>
      <c r="Q15" s="6"/>
      <c r="R15" s="6"/>
      <c r="S15" s="6"/>
      <c r="T15" s="6"/>
      <c r="U15" s="6"/>
      <c r="V15" s="6"/>
      <c r="W15" s="6"/>
      <c r="X15" s="6"/>
      <c r="Y15" s="6"/>
      <c r="Z15" s="6"/>
    </row>
    <row r="16" spans="1:26" ht="15.75" x14ac:dyDescent="0.25">
      <c r="A16" s="6"/>
      <c r="B16" s="19" t="s">
        <v>140</v>
      </c>
      <c r="C16" s="30">
        <v>3</v>
      </c>
      <c r="D16" s="19" t="s">
        <v>151</v>
      </c>
      <c r="E16" s="34"/>
      <c r="F16" s="6"/>
      <c r="G16" s="6"/>
      <c r="H16" s="6"/>
      <c r="I16" s="6"/>
      <c r="J16" s="6"/>
      <c r="K16" s="6"/>
      <c r="L16" s="6"/>
      <c r="M16" s="6"/>
      <c r="N16" s="6"/>
      <c r="O16" s="6"/>
      <c r="P16" s="6"/>
      <c r="Q16" s="6"/>
      <c r="R16" s="6"/>
      <c r="S16" s="6"/>
      <c r="T16" s="6"/>
      <c r="U16" s="6"/>
      <c r="V16" s="6"/>
      <c r="W16" s="6"/>
      <c r="X16" s="6"/>
      <c r="Y16" s="6"/>
      <c r="Z16" s="6"/>
    </row>
    <row r="17" spans="1:26" ht="15.75" x14ac:dyDescent="0.25">
      <c r="A17" s="6"/>
      <c r="B17" s="19" t="s">
        <v>140</v>
      </c>
      <c r="C17" s="30">
        <v>4</v>
      </c>
      <c r="D17" s="19" t="s">
        <v>156</v>
      </c>
      <c r="E17" s="34"/>
      <c r="F17" s="6"/>
      <c r="G17" s="6"/>
      <c r="H17" s="6"/>
      <c r="I17" s="6"/>
      <c r="J17" s="6"/>
      <c r="K17" s="6"/>
      <c r="L17" s="6"/>
      <c r="M17" s="6"/>
      <c r="N17" s="6"/>
      <c r="O17" s="6"/>
      <c r="P17" s="6"/>
      <c r="Q17" s="6"/>
      <c r="R17" s="6"/>
      <c r="S17" s="6"/>
      <c r="T17" s="6"/>
      <c r="U17" s="6"/>
      <c r="V17" s="6"/>
      <c r="W17" s="6"/>
      <c r="X17" s="6"/>
      <c r="Y17" s="6"/>
      <c r="Z17" s="6"/>
    </row>
    <row r="18" spans="1:26" ht="15.75" x14ac:dyDescent="0.25">
      <c r="A18" s="6"/>
      <c r="B18" s="19" t="s">
        <v>140</v>
      </c>
      <c r="C18" s="30">
        <v>4</v>
      </c>
      <c r="D18" s="19" t="s">
        <v>161</v>
      </c>
      <c r="E18" s="34"/>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140</v>
      </c>
      <c r="C19" s="30">
        <v>2</v>
      </c>
      <c r="D19" s="19" t="s">
        <v>166</v>
      </c>
      <c r="E19" s="34"/>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140</v>
      </c>
      <c r="C20" s="30">
        <v>4</v>
      </c>
      <c r="D20" s="19" t="s">
        <v>171</v>
      </c>
      <c r="E20" s="34"/>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145</v>
      </c>
      <c r="C21" s="30">
        <v>2</v>
      </c>
      <c r="D21" s="19" t="s">
        <v>151</v>
      </c>
      <c r="E21" s="34"/>
      <c r="F21" s="6"/>
      <c r="G21" s="6"/>
      <c r="H21" s="6"/>
      <c r="I21" s="6"/>
      <c r="J21" s="6"/>
      <c r="K21" s="6"/>
      <c r="L21" s="6"/>
      <c r="M21" s="6"/>
      <c r="N21" s="6"/>
      <c r="O21" s="6"/>
      <c r="P21" s="6"/>
      <c r="Q21" s="6"/>
      <c r="R21" s="6"/>
      <c r="S21" s="6"/>
      <c r="T21" s="6"/>
      <c r="U21" s="6"/>
      <c r="V21" s="6"/>
      <c r="W21" s="6"/>
      <c r="X21" s="6"/>
      <c r="Y21" s="6"/>
      <c r="Z21" s="6"/>
    </row>
    <row r="22" spans="1:26" ht="15.75" x14ac:dyDescent="0.25">
      <c r="A22" s="6"/>
      <c r="B22" s="19" t="s">
        <v>145</v>
      </c>
      <c r="C22" s="30">
        <v>2</v>
      </c>
      <c r="D22" s="19" t="s">
        <v>156</v>
      </c>
      <c r="E22" s="34"/>
      <c r="F22" s="6"/>
      <c r="G22" s="6"/>
      <c r="H22" s="6"/>
      <c r="I22" s="6"/>
      <c r="J22" s="6"/>
      <c r="K22" s="6"/>
      <c r="L22" s="6"/>
      <c r="M22" s="6"/>
      <c r="N22" s="6"/>
      <c r="O22" s="6"/>
      <c r="P22" s="6"/>
      <c r="Q22" s="6"/>
      <c r="R22" s="6"/>
      <c r="S22" s="6"/>
      <c r="T22" s="6"/>
      <c r="U22" s="6"/>
      <c r="V22" s="6"/>
      <c r="W22" s="6"/>
      <c r="X22" s="6"/>
      <c r="Y22" s="6"/>
      <c r="Z22" s="6"/>
    </row>
    <row r="23" spans="1:26" ht="15.75" x14ac:dyDescent="0.25">
      <c r="A23" s="6"/>
      <c r="B23" s="19" t="s">
        <v>145</v>
      </c>
      <c r="C23" s="30">
        <v>2</v>
      </c>
      <c r="D23" s="19" t="s">
        <v>161</v>
      </c>
      <c r="E23" s="34"/>
      <c r="F23" s="6"/>
      <c r="G23" s="6"/>
      <c r="H23" s="6"/>
      <c r="I23" s="6"/>
      <c r="J23" s="6"/>
      <c r="K23" s="6"/>
      <c r="L23" s="6"/>
      <c r="M23" s="6"/>
      <c r="N23" s="6"/>
      <c r="O23" s="6"/>
      <c r="P23" s="6"/>
      <c r="Q23" s="6"/>
      <c r="R23" s="6"/>
      <c r="S23" s="6"/>
      <c r="T23" s="6"/>
      <c r="U23" s="6"/>
      <c r="V23" s="6"/>
      <c r="W23" s="6"/>
      <c r="X23" s="6"/>
      <c r="Y23" s="6"/>
      <c r="Z23" s="6"/>
    </row>
    <row r="24" spans="1:26" ht="15.75" x14ac:dyDescent="0.25">
      <c r="A24" s="6"/>
      <c r="B24" s="19" t="s">
        <v>145</v>
      </c>
      <c r="C24" s="30">
        <v>1</v>
      </c>
      <c r="D24" s="19" t="s">
        <v>166</v>
      </c>
      <c r="E24" s="34"/>
      <c r="F24" s="6"/>
      <c r="G24" s="6"/>
      <c r="H24" s="6"/>
      <c r="I24" s="6"/>
      <c r="J24" s="6"/>
      <c r="K24" s="6"/>
      <c r="L24" s="6"/>
      <c r="M24" s="6"/>
      <c r="N24" s="6"/>
      <c r="O24" s="6"/>
      <c r="P24" s="6"/>
      <c r="Q24" s="6"/>
      <c r="R24" s="6"/>
      <c r="S24" s="6"/>
      <c r="T24" s="6"/>
      <c r="U24" s="6"/>
      <c r="V24" s="6"/>
      <c r="W24" s="6"/>
      <c r="X24" s="6"/>
      <c r="Y24" s="6"/>
      <c r="Z24" s="6"/>
    </row>
    <row r="25" spans="1:26" ht="15.75" x14ac:dyDescent="0.25">
      <c r="A25" s="6"/>
      <c r="B25" s="19" t="s">
        <v>145</v>
      </c>
      <c r="C25" s="30">
        <v>2</v>
      </c>
      <c r="D25" s="19" t="s">
        <v>171</v>
      </c>
      <c r="E25" s="34"/>
      <c r="F25" s="6"/>
      <c r="G25" s="6"/>
      <c r="H25" s="6"/>
      <c r="I25" s="6"/>
      <c r="J25" s="6"/>
      <c r="K25" s="6"/>
      <c r="L25" s="6"/>
      <c r="M25" s="6"/>
      <c r="N25" s="6"/>
      <c r="O25" s="6"/>
      <c r="P25" s="6"/>
      <c r="Q25" s="6"/>
      <c r="R25" s="6"/>
      <c r="S25" s="6"/>
      <c r="T25" s="6"/>
      <c r="U25" s="6"/>
      <c r="V25" s="6"/>
      <c r="W25" s="6"/>
      <c r="X25" s="6"/>
      <c r="Y25" s="6"/>
      <c r="Z25" s="6"/>
    </row>
    <row r="26" spans="1:26" ht="15.75" x14ac:dyDescent="0.25">
      <c r="A26" s="6"/>
      <c r="B26" s="19" t="s">
        <v>151</v>
      </c>
      <c r="C26" s="30">
        <v>0.33333333333333331</v>
      </c>
      <c r="D26" s="19" t="s">
        <v>156</v>
      </c>
      <c r="E26" s="34"/>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151</v>
      </c>
      <c r="C27" s="30">
        <v>0.33333333333333331</v>
      </c>
      <c r="D27" s="19" t="s">
        <v>161</v>
      </c>
      <c r="E27" s="34"/>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151</v>
      </c>
      <c r="C28" s="30">
        <v>0.25</v>
      </c>
      <c r="D28" s="19" t="s">
        <v>166</v>
      </c>
      <c r="E28" s="34"/>
      <c r="F28" s="6"/>
      <c r="G28" s="6"/>
      <c r="H28" s="6"/>
      <c r="I28" s="6"/>
      <c r="J28" s="6"/>
      <c r="K28" s="6"/>
      <c r="L28" s="6"/>
      <c r="M28" s="6"/>
      <c r="N28" s="6"/>
      <c r="O28" s="6"/>
      <c r="P28" s="6"/>
      <c r="Q28" s="6"/>
      <c r="R28" s="6"/>
      <c r="S28" s="6"/>
      <c r="T28" s="6"/>
      <c r="U28" s="6"/>
      <c r="V28" s="6"/>
      <c r="W28" s="6"/>
      <c r="X28" s="6"/>
      <c r="Y28" s="6"/>
      <c r="Z28" s="6"/>
    </row>
    <row r="29" spans="1:26" ht="15.75" x14ac:dyDescent="0.25">
      <c r="A29" s="6"/>
      <c r="B29" s="19" t="s">
        <v>151</v>
      </c>
      <c r="C29" s="30">
        <v>1</v>
      </c>
      <c r="D29" s="19" t="s">
        <v>171</v>
      </c>
      <c r="E29" s="34"/>
      <c r="F29" s="6"/>
      <c r="G29" s="6"/>
      <c r="H29" s="6"/>
      <c r="I29" s="6"/>
      <c r="J29" s="6"/>
      <c r="K29" s="6"/>
      <c r="L29" s="6"/>
      <c r="M29" s="6"/>
      <c r="N29" s="6"/>
      <c r="O29" s="6"/>
      <c r="P29" s="6"/>
      <c r="Q29" s="6"/>
      <c r="R29" s="6"/>
      <c r="S29" s="6"/>
      <c r="T29" s="6"/>
      <c r="U29" s="6"/>
      <c r="V29" s="6"/>
      <c r="W29" s="6"/>
      <c r="X29" s="6"/>
      <c r="Y29" s="6"/>
      <c r="Z29" s="6"/>
    </row>
    <row r="30" spans="1:26" ht="15.75" x14ac:dyDescent="0.25">
      <c r="A30" s="6"/>
      <c r="B30" s="19" t="s">
        <v>156</v>
      </c>
      <c r="C30" s="30">
        <v>0.33333333333333331</v>
      </c>
      <c r="D30" s="19" t="s">
        <v>161</v>
      </c>
      <c r="E30" s="34"/>
      <c r="F30" s="6"/>
      <c r="G30" s="6"/>
      <c r="H30" s="6"/>
      <c r="I30" s="6"/>
      <c r="J30" s="6"/>
      <c r="K30" s="6"/>
      <c r="L30" s="6"/>
      <c r="M30" s="6"/>
      <c r="N30" s="6"/>
      <c r="O30" s="6"/>
      <c r="P30" s="6"/>
      <c r="Q30" s="6"/>
      <c r="R30" s="6"/>
      <c r="S30" s="6"/>
      <c r="T30" s="6"/>
      <c r="U30" s="6"/>
      <c r="V30" s="6"/>
      <c r="W30" s="6"/>
      <c r="X30" s="6"/>
      <c r="Y30" s="6"/>
      <c r="Z30" s="6"/>
    </row>
    <row r="31" spans="1:26" ht="15.75" x14ac:dyDescent="0.25">
      <c r="A31" s="6"/>
      <c r="B31" s="19" t="s">
        <v>156</v>
      </c>
      <c r="C31" s="30">
        <v>0.33333333333333331</v>
      </c>
      <c r="D31" s="19" t="s">
        <v>166</v>
      </c>
      <c r="E31" s="34"/>
      <c r="F31" s="6"/>
      <c r="G31" s="6"/>
      <c r="H31" s="6"/>
      <c r="I31" s="6"/>
      <c r="J31" s="6"/>
      <c r="K31" s="6"/>
      <c r="L31" s="6"/>
      <c r="M31" s="6"/>
      <c r="N31" s="6"/>
      <c r="O31" s="6"/>
      <c r="P31" s="6"/>
      <c r="Q31" s="6"/>
      <c r="R31" s="6"/>
      <c r="S31" s="6"/>
      <c r="T31" s="6"/>
      <c r="U31" s="6"/>
      <c r="V31" s="6"/>
      <c r="W31" s="6"/>
      <c r="X31" s="6"/>
      <c r="Y31" s="6"/>
      <c r="Z31" s="6"/>
    </row>
    <row r="32" spans="1:26" ht="15.75" x14ac:dyDescent="0.25">
      <c r="A32" s="6"/>
      <c r="B32" s="19" t="s">
        <v>156</v>
      </c>
      <c r="C32" s="30">
        <v>0.33333333333333331</v>
      </c>
      <c r="D32" s="19" t="s">
        <v>171</v>
      </c>
      <c r="E32" s="34"/>
      <c r="F32" s="6"/>
      <c r="G32" s="6"/>
      <c r="H32" s="6"/>
      <c r="I32" s="6"/>
      <c r="J32" s="6"/>
      <c r="K32" s="6"/>
      <c r="L32" s="6"/>
      <c r="M32" s="6"/>
      <c r="N32" s="6"/>
      <c r="O32" s="6"/>
      <c r="P32" s="6"/>
      <c r="Q32" s="6"/>
      <c r="R32" s="6"/>
      <c r="S32" s="6"/>
      <c r="T32" s="6"/>
      <c r="U32" s="6"/>
      <c r="V32" s="6"/>
      <c r="W32" s="6"/>
      <c r="X32" s="6"/>
      <c r="Y32" s="6"/>
      <c r="Z32" s="6"/>
    </row>
    <row r="33" spans="1:26" ht="31.5" x14ac:dyDescent="0.25">
      <c r="A33" s="6"/>
      <c r="B33" s="19" t="s">
        <v>161</v>
      </c>
      <c r="C33" s="30">
        <v>1</v>
      </c>
      <c r="D33" s="19" t="s">
        <v>166</v>
      </c>
      <c r="E33" s="34"/>
      <c r="F33" s="6"/>
      <c r="G33" s="6"/>
      <c r="H33" s="6"/>
      <c r="I33" s="6"/>
      <c r="J33" s="6"/>
      <c r="K33" s="6"/>
      <c r="L33" s="6"/>
      <c r="M33" s="6"/>
      <c r="N33" s="6"/>
      <c r="O33" s="6"/>
      <c r="P33" s="6"/>
      <c r="Q33" s="6"/>
      <c r="R33" s="6"/>
      <c r="S33" s="6"/>
      <c r="T33" s="6"/>
      <c r="U33" s="6"/>
      <c r="V33" s="6"/>
      <c r="W33" s="6"/>
      <c r="X33" s="6"/>
      <c r="Y33" s="6"/>
      <c r="Z33" s="6"/>
    </row>
    <row r="34" spans="1:26" ht="31.5" x14ac:dyDescent="0.25">
      <c r="A34" s="6"/>
      <c r="B34" s="19" t="s">
        <v>161</v>
      </c>
      <c r="C34" s="30">
        <v>3</v>
      </c>
      <c r="D34" s="19" t="s">
        <v>171</v>
      </c>
      <c r="E34" s="34"/>
      <c r="F34" s="6"/>
      <c r="G34" s="6"/>
      <c r="H34" s="6"/>
      <c r="I34" s="6"/>
      <c r="J34" s="6"/>
      <c r="K34" s="6"/>
      <c r="L34" s="6"/>
      <c r="M34" s="6"/>
      <c r="N34" s="6"/>
      <c r="O34" s="6"/>
      <c r="P34" s="6"/>
      <c r="Q34" s="6"/>
      <c r="R34" s="6"/>
      <c r="S34" s="6"/>
      <c r="T34" s="6"/>
      <c r="U34" s="6"/>
      <c r="V34" s="6"/>
      <c r="W34" s="6"/>
      <c r="X34" s="6"/>
      <c r="Y34" s="6"/>
      <c r="Z34" s="6"/>
    </row>
    <row r="35" spans="1:26" ht="15.75" x14ac:dyDescent="0.25">
      <c r="A35" s="6"/>
      <c r="B35" s="19" t="s">
        <v>166</v>
      </c>
      <c r="C35" s="30">
        <v>2</v>
      </c>
      <c r="D35" s="19" t="s">
        <v>171</v>
      </c>
      <c r="E35" s="34"/>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8.75" x14ac:dyDescent="0.25">
      <c r="A37" s="6"/>
      <c r="B37" s="204" t="s">
        <v>177</v>
      </c>
      <c r="C37" s="198"/>
      <c r="D37" s="198"/>
      <c r="E37" s="198"/>
      <c r="F37" s="199"/>
      <c r="G37" s="6"/>
      <c r="H37" s="6"/>
      <c r="I37" s="6"/>
      <c r="J37" s="6"/>
      <c r="K37" s="6"/>
      <c r="L37" s="6"/>
      <c r="M37" s="6"/>
      <c r="N37" s="6"/>
      <c r="O37" s="6"/>
      <c r="P37" s="6"/>
      <c r="Q37" s="6"/>
      <c r="R37" s="6"/>
      <c r="S37" s="6"/>
      <c r="T37" s="6"/>
      <c r="U37" s="6"/>
      <c r="V37" s="6"/>
      <c r="W37" s="6"/>
      <c r="X37" s="6"/>
      <c r="Y37" s="6"/>
      <c r="Z37" s="6"/>
    </row>
    <row r="38" spans="1:26" ht="90" x14ac:dyDescent="0.25">
      <c r="A38" s="6"/>
      <c r="B38" s="229" t="s">
        <v>178</v>
      </c>
      <c r="C38" s="226" t="s">
        <v>139</v>
      </c>
      <c r="D38" s="226" t="s">
        <v>179</v>
      </c>
      <c r="E38" s="43" t="s">
        <v>180</v>
      </c>
      <c r="F38" s="44" t="s">
        <v>181</v>
      </c>
      <c r="G38" s="6"/>
      <c r="H38" s="6"/>
      <c r="I38" s="6"/>
      <c r="J38" s="6"/>
      <c r="K38" s="6"/>
      <c r="L38" s="6"/>
      <c r="M38" s="6"/>
      <c r="N38" s="6"/>
      <c r="O38" s="6"/>
      <c r="P38" s="6"/>
      <c r="Q38" s="6"/>
      <c r="R38" s="6"/>
      <c r="S38" s="6"/>
      <c r="T38" s="6"/>
      <c r="U38" s="6"/>
      <c r="V38" s="6"/>
      <c r="W38" s="6"/>
      <c r="X38" s="6"/>
      <c r="Y38" s="6"/>
      <c r="Z38" s="6"/>
    </row>
    <row r="39" spans="1:26" ht="105" x14ac:dyDescent="0.25">
      <c r="A39" s="6"/>
      <c r="B39" s="207"/>
      <c r="C39" s="194"/>
      <c r="D39" s="194"/>
      <c r="E39" s="28" t="s">
        <v>182</v>
      </c>
      <c r="F39" s="29" t="s">
        <v>183</v>
      </c>
      <c r="G39" s="6"/>
      <c r="H39" s="6"/>
      <c r="I39" s="6"/>
      <c r="J39" s="6"/>
      <c r="K39" s="6"/>
      <c r="L39" s="6"/>
      <c r="M39" s="6"/>
      <c r="N39" s="6"/>
      <c r="O39" s="6"/>
      <c r="P39" s="6"/>
      <c r="Q39" s="6"/>
      <c r="R39" s="6"/>
      <c r="S39" s="6"/>
      <c r="T39" s="6"/>
      <c r="U39" s="6"/>
      <c r="V39" s="6"/>
      <c r="W39" s="6"/>
      <c r="X39" s="6"/>
      <c r="Y39" s="6"/>
      <c r="Z39" s="6"/>
    </row>
    <row r="40" spans="1:26" ht="135" x14ac:dyDescent="0.25">
      <c r="A40" s="6"/>
      <c r="B40" s="207"/>
      <c r="C40" s="195" t="s">
        <v>150</v>
      </c>
      <c r="D40" s="45"/>
      <c r="E40" s="28" t="s">
        <v>184</v>
      </c>
      <c r="F40" s="29" t="s">
        <v>185</v>
      </c>
      <c r="G40" s="6"/>
      <c r="H40" s="6"/>
      <c r="I40" s="6"/>
      <c r="J40" s="6"/>
      <c r="K40" s="6"/>
      <c r="L40" s="6"/>
      <c r="M40" s="6"/>
      <c r="N40" s="6"/>
      <c r="O40" s="6"/>
      <c r="P40" s="6"/>
      <c r="Q40" s="6"/>
      <c r="R40" s="6"/>
      <c r="S40" s="6"/>
      <c r="T40" s="6"/>
      <c r="U40" s="6"/>
      <c r="V40" s="6"/>
      <c r="W40" s="6"/>
      <c r="X40" s="6"/>
      <c r="Y40" s="6"/>
      <c r="Z40" s="6"/>
    </row>
    <row r="41" spans="1:26" ht="60" x14ac:dyDescent="0.25">
      <c r="A41" s="6"/>
      <c r="B41" s="207"/>
      <c r="C41" s="196"/>
      <c r="D41" s="45" t="s">
        <v>186</v>
      </c>
      <c r="E41" s="28" t="s">
        <v>187</v>
      </c>
      <c r="F41" s="29" t="s">
        <v>188</v>
      </c>
      <c r="G41" s="6"/>
      <c r="H41" s="6"/>
      <c r="I41" s="6"/>
      <c r="J41" s="6"/>
      <c r="K41" s="6"/>
      <c r="L41" s="6"/>
      <c r="M41" s="6"/>
      <c r="N41" s="6"/>
      <c r="O41" s="6"/>
      <c r="P41" s="6"/>
      <c r="Q41" s="6"/>
      <c r="R41" s="6"/>
      <c r="S41" s="6"/>
      <c r="T41" s="6"/>
      <c r="U41" s="6"/>
      <c r="V41" s="6"/>
      <c r="W41" s="6"/>
      <c r="X41" s="6"/>
      <c r="Y41" s="6"/>
      <c r="Z41" s="6"/>
    </row>
    <row r="42" spans="1:26" ht="135" x14ac:dyDescent="0.25">
      <c r="A42" s="6"/>
      <c r="B42" s="207"/>
      <c r="C42" s="194"/>
      <c r="D42" s="45"/>
      <c r="E42" s="28" t="s">
        <v>189</v>
      </c>
      <c r="F42" s="29" t="s">
        <v>190</v>
      </c>
      <c r="G42" s="6"/>
      <c r="H42" s="6"/>
      <c r="I42" s="6"/>
      <c r="J42" s="6"/>
      <c r="K42" s="6"/>
      <c r="L42" s="6"/>
      <c r="M42" s="6"/>
      <c r="N42" s="6"/>
      <c r="O42" s="6"/>
      <c r="P42" s="6"/>
      <c r="Q42" s="6"/>
      <c r="R42" s="6"/>
      <c r="S42" s="6"/>
      <c r="T42" s="6"/>
      <c r="U42" s="6"/>
      <c r="V42" s="6"/>
      <c r="W42" s="6"/>
      <c r="X42" s="6"/>
      <c r="Y42" s="6"/>
      <c r="Z42" s="6"/>
    </row>
    <row r="43" spans="1:26" ht="75" x14ac:dyDescent="0.25">
      <c r="A43" s="6"/>
      <c r="B43" s="207"/>
      <c r="C43" s="28" t="s">
        <v>166</v>
      </c>
      <c r="D43" s="45"/>
      <c r="E43" s="28" t="s">
        <v>191</v>
      </c>
      <c r="F43" s="29" t="s">
        <v>192</v>
      </c>
      <c r="G43" s="6"/>
      <c r="H43" s="6"/>
      <c r="I43" s="6"/>
      <c r="J43" s="6"/>
      <c r="K43" s="6"/>
      <c r="L43" s="6"/>
      <c r="M43" s="6"/>
      <c r="N43" s="6"/>
      <c r="O43" s="6"/>
      <c r="P43" s="6"/>
      <c r="Q43" s="6"/>
      <c r="R43" s="6"/>
      <c r="S43" s="6"/>
      <c r="T43" s="6"/>
      <c r="U43" s="6"/>
      <c r="V43" s="6"/>
      <c r="W43" s="6"/>
      <c r="X43" s="6"/>
      <c r="Y43" s="6"/>
      <c r="Z43" s="6"/>
    </row>
    <row r="44" spans="1:26" ht="60" x14ac:dyDescent="0.25">
      <c r="A44" s="6"/>
      <c r="B44" s="208"/>
      <c r="C44" s="28" t="s">
        <v>171</v>
      </c>
      <c r="D44" s="46"/>
      <c r="E44" s="28" t="s">
        <v>193</v>
      </c>
      <c r="F44" s="29" t="s">
        <v>194</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F48bzZf5A5TUnbLmAtffpBKeZ8Sjoi4FpgKwo+EylqXoz4Htpc4xh9RVnEHofHgo05+a1vp9YslBSeEQ1coS7w==" saltValue="31kl3a6jZyAHw618yzHYNg==" spinCount="100000" sheet="1" objects="1" scenarios="1"/>
  <mergeCells count="10">
    <mergeCell ref="C38:C39"/>
    <mergeCell ref="D38:D39"/>
    <mergeCell ref="A1:G1"/>
    <mergeCell ref="A2:B2"/>
    <mergeCell ref="A4:A5"/>
    <mergeCell ref="A6:A10"/>
    <mergeCell ref="B13:D13"/>
    <mergeCell ref="B37:F37"/>
    <mergeCell ref="B38:B44"/>
    <mergeCell ref="C40:C42"/>
  </mergeCells>
  <conditionalFormatting sqref="G4:G10">
    <cfRule type="containsBlanks" dxfId="22" priority="1">
      <formula>LEN(TRIM(G4))=0</formula>
    </cfRule>
    <cfRule type="cellIs" dxfId="21" priority="4" operator="between">
      <formula>1</formula>
      <formula>4</formula>
    </cfRule>
  </conditionalFormatting>
  <conditionalFormatting sqref="G4:G10">
    <cfRule type="cellIs" dxfId="20" priority="5" operator="between">
      <formula>1</formula>
      <formula>4</formula>
    </cfRule>
  </conditionalFormatting>
  <conditionalFormatting sqref="C15:C35">
    <cfRule type="containsBlanks" dxfId="19" priority="2">
      <formula>LEN(TRIM(C15))=0</formula>
    </cfRule>
  </conditionalFormatting>
  <dataValidations count="1">
    <dataValidation type="list" allowBlank="1" showErrorMessage="1" sqref="G4:G10" xr:uid="{00000000-0002-0000-0600-000001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3" operator="between" id="{30275FAF-F6A0-41AF-AB97-2E85EB7C4644}">
            <xm:f>'2.Human'!$A$73</xm:f>
            <xm:f>'2.Human'!$A$82</xm:f>
            <x14:dxf>
              <font>
                <color theme="1"/>
              </font>
              <fill>
                <patternFill>
                  <bgColor theme="9" tint="0.39994506668294322"/>
                </patternFill>
              </fill>
            </x14:dxf>
          </x14:cfRule>
          <xm:sqref>C15:C35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600-000000000000}">
          <x14:formula1>
            <xm:f>'2.Human'!$A$65:$A$82</xm:f>
          </x14:formula1>
          <xm:sqref>C15:C35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C11" sqref="C11"/>
    </sheetView>
  </sheetViews>
  <sheetFormatPr defaultColWidth="14.42578125" defaultRowHeight="15" x14ac:dyDescent="0.25"/>
  <cols>
    <col min="1" max="1" width="9.28515625" customWidth="1"/>
    <col min="2" max="2" width="18.7109375" bestFit="1" customWidth="1"/>
    <col min="3" max="3" width="24.7109375" customWidth="1"/>
    <col min="4" max="5" width="30.85546875" customWidth="1"/>
    <col min="6" max="6" width="28.5703125" customWidth="1"/>
    <col min="7" max="7" width="14.42578125" customWidth="1"/>
    <col min="8" max="8" width="7.85546875" customWidth="1"/>
    <col min="9" max="9" width="20.7109375" customWidth="1"/>
    <col min="10" max="10" width="0.7109375" customWidth="1"/>
    <col min="11" max="11" width="1.42578125" customWidth="1"/>
    <col min="12" max="13" width="1" customWidth="1"/>
    <col min="14" max="26" width="8.7109375" customWidth="1"/>
  </cols>
  <sheetData>
    <row r="1" spans="1:26" x14ac:dyDescent="0.25">
      <c r="A1" s="197" t="s">
        <v>195</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1" t="s">
        <v>196</v>
      </c>
      <c r="B4" s="13" t="s">
        <v>197</v>
      </c>
      <c r="C4" s="14" t="s">
        <v>198</v>
      </c>
      <c r="D4" s="14" t="s">
        <v>199</v>
      </c>
      <c r="E4" s="14" t="s">
        <v>200</v>
      </c>
      <c r="F4" s="14" t="s">
        <v>201</v>
      </c>
      <c r="G4" s="1">
        <v>3</v>
      </c>
      <c r="H4" s="15"/>
      <c r="I4" s="6"/>
      <c r="J4" s="6"/>
      <c r="K4" s="6"/>
      <c r="L4" s="6"/>
      <c r="M4" s="6"/>
      <c r="N4" s="6"/>
      <c r="O4" s="6"/>
      <c r="P4" s="6"/>
      <c r="Q4" s="6"/>
      <c r="R4" s="6"/>
      <c r="S4" s="6"/>
      <c r="T4" s="6"/>
      <c r="U4" s="6"/>
      <c r="V4" s="6"/>
      <c r="W4" s="6"/>
      <c r="X4" s="6"/>
      <c r="Y4" s="6"/>
      <c r="Z4" s="6"/>
    </row>
    <row r="5" spans="1:26" ht="105" x14ac:dyDescent="0.25">
      <c r="A5" s="202"/>
      <c r="B5" s="13" t="s">
        <v>202</v>
      </c>
      <c r="C5" s="14" t="s">
        <v>203</v>
      </c>
      <c r="D5" s="14" t="s">
        <v>204</v>
      </c>
      <c r="E5" s="14" t="s">
        <v>205</v>
      </c>
      <c r="F5" s="14" t="s">
        <v>206</v>
      </c>
      <c r="G5" s="1">
        <v>1</v>
      </c>
      <c r="H5" s="15"/>
      <c r="I5" s="47"/>
      <c r="J5" s="6"/>
      <c r="K5" s="6"/>
      <c r="L5" s="6"/>
      <c r="M5" s="6"/>
      <c r="N5" s="6"/>
      <c r="O5" s="6"/>
      <c r="P5" s="6"/>
      <c r="Q5" s="6"/>
      <c r="R5" s="6"/>
      <c r="S5" s="6"/>
      <c r="T5" s="6"/>
      <c r="U5" s="6"/>
      <c r="V5" s="6"/>
      <c r="W5" s="6"/>
      <c r="X5" s="6"/>
      <c r="Y5" s="6"/>
      <c r="Z5" s="6"/>
    </row>
    <row r="6" spans="1:26" x14ac:dyDescent="0.25">
      <c r="A6" s="6"/>
      <c r="B6" s="6"/>
      <c r="C6" s="6"/>
      <c r="D6" s="6"/>
      <c r="E6" s="6"/>
      <c r="F6" s="6"/>
      <c r="G6" s="6"/>
      <c r="H6" s="15"/>
      <c r="I6" s="6"/>
      <c r="J6" s="6"/>
      <c r="K6" s="6"/>
      <c r="L6" s="6"/>
      <c r="M6" s="6"/>
      <c r="N6" s="6"/>
      <c r="O6" s="6"/>
      <c r="P6" s="6"/>
      <c r="Q6" s="6"/>
      <c r="R6" s="6"/>
      <c r="S6" s="6"/>
      <c r="T6" s="6"/>
      <c r="U6" s="6"/>
      <c r="V6" s="6"/>
      <c r="W6" s="6"/>
      <c r="X6" s="6"/>
      <c r="Y6" s="6"/>
      <c r="Z6" s="6"/>
    </row>
    <row r="7" spans="1:26" x14ac:dyDescent="0.25">
      <c r="A7" s="6"/>
      <c r="B7" s="6"/>
      <c r="C7" s="6"/>
      <c r="D7" s="6"/>
      <c r="E7" s="6"/>
      <c r="F7" s="6"/>
      <c r="G7" s="6"/>
      <c r="H7" s="15"/>
      <c r="I7" s="6"/>
      <c r="J7" s="6"/>
      <c r="K7" s="6"/>
      <c r="L7" s="6"/>
      <c r="M7" s="6"/>
      <c r="N7" s="6"/>
      <c r="O7" s="6"/>
      <c r="P7" s="6"/>
      <c r="Q7" s="6"/>
      <c r="R7" s="6"/>
      <c r="S7" s="6"/>
      <c r="T7" s="6"/>
      <c r="U7" s="6"/>
      <c r="V7" s="6"/>
      <c r="W7" s="6"/>
      <c r="X7" s="6"/>
      <c r="Y7" s="6"/>
      <c r="Z7" s="6"/>
    </row>
    <row r="8" spans="1:26" ht="18.75" x14ac:dyDescent="0.25">
      <c r="A8" s="6"/>
      <c r="B8" s="204" t="s">
        <v>45</v>
      </c>
      <c r="C8" s="198"/>
      <c r="D8" s="199"/>
      <c r="E8" s="18"/>
      <c r="F8" s="6"/>
      <c r="G8" s="6"/>
      <c r="H8" s="6"/>
      <c r="I8" s="6"/>
      <c r="J8" s="6"/>
      <c r="K8" s="6"/>
      <c r="L8" s="6"/>
      <c r="M8" s="6"/>
      <c r="N8" s="6"/>
      <c r="O8" s="6"/>
      <c r="P8" s="6"/>
      <c r="Q8" s="6"/>
      <c r="R8" s="6"/>
      <c r="S8" s="6"/>
      <c r="T8" s="6"/>
      <c r="U8" s="6"/>
      <c r="V8" s="6"/>
      <c r="W8" s="6"/>
      <c r="X8" s="6"/>
      <c r="Y8" s="6"/>
      <c r="Z8" s="6"/>
    </row>
    <row r="9" spans="1:26" ht="15.75" x14ac:dyDescent="0.25">
      <c r="A9" s="6"/>
      <c r="B9" s="16" t="s">
        <v>46</v>
      </c>
      <c r="C9" s="16"/>
      <c r="D9" s="16" t="s">
        <v>47</v>
      </c>
      <c r="E9" s="18"/>
      <c r="F9" s="6"/>
      <c r="G9" s="6"/>
      <c r="H9" s="6"/>
      <c r="I9" s="6"/>
      <c r="J9" s="6"/>
      <c r="K9" s="6"/>
      <c r="L9" s="6"/>
      <c r="M9" s="6"/>
      <c r="N9" s="6"/>
      <c r="O9" s="6"/>
      <c r="P9" s="6"/>
      <c r="Q9" s="6"/>
      <c r="R9" s="6"/>
      <c r="S9" s="6"/>
      <c r="T9" s="6"/>
      <c r="U9" s="6"/>
      <c r="V9" s="6"/>
      <c r="W9" s="6"/>
      <c r="X9" s="6"/>
      <c r="Y9" s="6"/>
      <c r="Z9" s="6"/>
    </row>
    <row r="10" spans="1:26" ht="15.75" x14ac:dyDescent="0.25">
      <c r="A10" s="6"/>
      <c r="B10" s="19" t="s">
        <v>197</v>
      </c>
      <c r="C10" s="30">
        <v>2</v>
      </c>
      <c r="D10" s="19" t="s">
        <v>202</v>
      </c>
      <c r="E10" s="34"/>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2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8.75" x14ac:dyDescent="0.25">
      <c r="A20" s="6"/>
      <c r="B20" s="205" t="s">
        <v>88</v>
      </c>
      <c r="C20" s="198"/>
      <c r="D20" s="198"/>
      <c r="E20" s="198"/>
      <c r="F20" s="199"/>
      <c r="G20" s="6"/>
      <c r="H20" s="6"/>
      <c r="I20" s="6"/>
      <c r="J20" s="6"/>
      <c r="K20" s="6"/>
      <c r="L20" s="6"/>
      <c r="M20" s="6"/>
      <c r="N20" s="6"/>
      <c r="O20" s="6"/>
      <c r="P20" s="6"/>
      <c r="Q20" s="6"/>
      <c r="R20" s="6"/>
      <c r="S20" s="6"/>
      <c r="T20" s="6"/>
      <c r="U20" s="6"/>
      <c r="V20" s="6"/>
      <c r="W20" s="6"/>
      <c r="X20" s="6"/>
      <c r="Y20" s="6"/>
      <c r="Z20" s="6"/>
    </row>
    <row r="21" spans="1:26" ht="60" x14ac:dyDescent="0.25">
      <c r="A21" s="6"/>
      <c r="B21" s="230" t="s">
        <v>207</v>
      </c>
      <c r="C21" s="48" t="s">
        <v>197</v>
      </c>
      <c r="D21" s="48"/>
      <c r="E21" s="48" t="s">
        <v>208</v>
      </c>
      <c r="F21" s="48" t="s">
        <v>209</v>
      </c>
      <c r="G21" s="6"/>
      <c r="H21" s="6"/>
      <c r="I21" s="6"/>
      <c r="J21" s="6"/>
      <c r="K21" s="6"/>
      <c r="L21" s="6"/>
      <c r="M21" s="6"/>
      <c r="N21" s="6"/>
      <c r="O21" s="6"/>
      <c r="P21" s="6"/>
      <c r="Q21" s="6"/>
      <c r="R21" s="6"/>
      <c r="S21" s="6"/>
      <c r="T21" s="6"/>
      <c r="U21" s="6"/>
      <c r="V21" s="6"/>
      <c r="W21" s="6"/>
      <c r="X21" s="6"/>
      <c r="Y21" s="6"/>
      <c r="Z21" s="6"/>
    </row>
    <row r="22" spans="1:26" ht="75" x14ac:dyDescent="0.25">
      <c r="A22" s="6"/>
      <c r="B22" s="202"/>
      <c r="C22" s="13" t="s">
        <v>202</v>
      </c>
      <c r="D22" s="13"/>
      <c r="E22" s="13" t="s">
        <v>210</v>
      </c>
      <c r="F22" s="13" t="s">
        <v>211</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XftKkmMOq25lwRkDpEuROYQntGw6Sge5ZLyNz+nUgZrdtPG6m5WLFM0nQkR4QvwTUZOTTtx8diBcUe+ZmGvR/g==" saltValue="qAHhUmjSP/4Re8AWQ3+pYQ==" spinCount="100000" sheet="1" objects="1" scenarios="1"/>
  <mergeCells count="6">
    <mergeCell ref="B21:B22"/>
    <mergeCell ref="A1:G1"/>
    <mergeCell ref="A2:B2"/>
    <mergeCell ref="A4:A5"/>
    <mergeCell ref="B8:D8"/>
    <mergeCell ref="B20:F20"/>
  </mergeCells>
  <conditionalFormatting sqref="G4:G5">
    <cfRule type="cellIs" dxfId="17" priority="6" operator="between">
      <formula>1</formula>
      <formula>4</formula>
    </cfRule>
  </conditionalFormatting>
  <conditionalFormatting sqref="G4:G5">
    <cfRule type="cellIs" dxfId="16" priority="7" operator="between">
      <formula>1</formula>
      <formula>4</formula>
    </cfRule>
  </conditionalFormatting>
  <conditionalFormatting sqref="C10">
    <cfRule type="containsBlanks" dxfId="15" priority="4">
      <formula>LEN(TRIM(C10))=0</formula>
    </cfRule>
  </conditionalFormatting>
  <conditionalFormatting sqref="C13 G4:G5">
    <cfRule type="containsBlanks" dxfId="14" priority="3">
      <formula>LEN(TRIM(C4))=0</formula>
    </cfRule>
  </conditionalFormatting>
  <conditionalFormatting sqref="C13">
    <cfRule type="containsBlanks" dxfId="13" priority="1">
      <formula>LEN(TRIM(C13))=0</formula>
    </cfRule>
    <cfRule type="containsBlanks" dxfId="12" priority="2">
      <formula>LEN(TRIM(C13))=0</formula>
    </cfRule>
  </conditionalFormatting>
  <dataValidations count="1">
    <dataValidation type="list" allowBlank="1" showErrorMessage="1" sqref="G4:G5" xr:uid="{00000000-0002-0000-07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5" operator="between" id="{C73E2D80-7850-44FF-803F-BCCB74A955B7}">
            <xm:f>'2.Human'!$A$73</xm:f>
            <xm:f>'2.Human'!$A$82</xm:f>
            <x14:dxf>
              <font>
                <color theme="1"/>
              </font>
              <fill>
                <patternFill>
                  <bgColor theme="9" tint="0.39994506668294322"/>
                </patternFill>
              </fill>
            </x14:dxf>
          </x14:cfRule>
          <xm:sqref>C10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'2.Human'!$A$65:$A$82</xm:f>
          </x14:formula1>
          <xm:sqref>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C4" sqref="C4:C13"/>
    </sheetView>
  </sheetViews>
  <sheetFormatPr defaultColWidth="14.42578125" defaultRowHeight="15" x14ac:dyDescent="0.25"/>
  <cols>
    <col min="1" max="1" width="6.7109375" customWidth="1"/>
    <col min="2" max="2" width="33.5703125" bestFit="1" customWidth="1"/>
    <col min="3" max="3" width="18.7109375" bestFit="1" customWidth="1"/>
    <col min="4" max="4" width="43.7109375" customWidth="1"/>
    <col min="5" max="5" width="13.5703125" customWidth="1"/>
    <col min="6" max="6" width="44.5703125" bestFit="1" customWidth="1"/>
    <col min="7" max="26" width="8.85546875" customWidth="1"/>
  </cols>
  <sheetData>
    <row r="1" spans="1:26" ht="21" x14ac:dyDescent="0.25">
      <c r="A1" s="6"/>
      <c r="B1" s="235" t="s">
        <v>212</v>
      </c>
      <c r="C1" s="198"/>
      <c r="D1" s="199"/>
      <c r="E1" s="6"/>
      <c r="F1" s="6"/>
      <c r="G1" s="6"/>
      <c r="H1" s="6"/>
      <c r="I1" s="6"/>
      <c r="J1" s="6"/>
      <c r="K1" s="6"/>
      <c r="L1" s="6"/>
      <c r="M1" s="6"/>
      <c r="N1" s="6"/>
      <c r="O1" s="6"/>
      <c r="P1" s="6"/>
      <c r="Q1" s="6"/>
      <c r="R1" s="6"/>
      <c r="S1" s="6"/>
      <c r="T1" s="6"/>
      <c r="U1" s="6"/>
      <c r="V1" s="6"/>
      <c r="W1" s="6"/>
      <c r="X1" s="6"/>
      <c r="Y1" s="6"/>
      <c r="Z1" s="6"/>
    </row>
    <row r="2" spans="1:26" ht="18.75" x14ac:dyDescent="0.25">
      <c r="A2" s="6"/>
      <c r="B2" s="204" t="s">
        <v>45</v>
      </c>
      <c r="C2" s="198"/>
      <c r="D2" s="199"/>
      <c r="E2" s="6"/>
      <c r="F2" s="6"/>
      <c r="G2" s="6"/>
      <c r="H2" s="6"/>
      <c r="I2" s="6"/>
      <c r="J2" s="6"/>
      <c r="K2" s="6"/>
      <c r="L2" s="6"/>
      <c r="M2" s="6"/>
      <c r="N2" s="6"/>
      <c r="O2" s="6"/>
      <c r="P2" s="6"/>
      <c r="Q2" s="6"/>
      <c r="R2" s="6"/>
      <c r="S2" s="6"/>
      <c r="T2" s="6"/>
      <c r="U2" s="6"/>
      <c r="V2" s="6"/>
      <c r="W2" s="6"/>
      <c r="X2" s="6"/>
      <c r="Y2" s="6"/>
      <c r="Z2" s="6"/>
    </row>
    <row r="3" spans="1:26" ht="15.75" x14ac:dyDescent="0.25">
      <c r="A3" s="6"/>
      <c r="B3" s="16" t="s">
        <v>310</v>
      </c>
      <c r="C3" s="16"/>
      <c r="D3" s="49" t="s">
        <v>213</v>
      </c>
      <c r="E3" s="6"/>
      <c r="F3" s="6"/>
      <c r="G3" s="6"/>
      <c r="H3" s="6"/>
      <c r="I3" s="6"/>
      <c r="J3" s="6"/>
      <c r="K3" s="6"/>
      <c r="L3" s="6"/>
      <c r="M3" s="6"/>
      <c r="N3" s="6"/>
      <c r="O3" s="6"/>
      <c r="P3" s="6"/>
      <c r="Q3" s="6"/>
      <c r="R3" s="6"/>
      <c r="S3" s="6"/>
      <c r="T3" s="6"/>
      <c r="U3" s="6"/>
      <c r="V3" s="6"/>
      <c r="W3" s="6"/>
      <c r="X3" s="6"/>
      <c r="Y3" s="6"/>
      <c r="Z3" s="6"/>
    </row>
    <row r="4" spans="1:26" ht="15.75" x14ac:dyDescent="0.25">
      <c r="A4" s="6"/>
      <c r="B4" s="25" t="s">
        <v>214</v>
      </c>
      <c r="C4" s="188">
        <v>0.25</v>
      </c>
      <c r="D4" s="25" t="s">
        <v>215</v>
      </c>
      <c r="E4" s="6"/>
      <c r="F4" s="6"/>
      <c r="G4" s="6"/>
      <c r="H4" s="6"/>
      <c r="I4" s="6"/>
      <c r="J4" s="6"/>
      <c r="K4" s="6"/>
      <c r="L4" s="6"/>
      <c r="M4" s="6"/>
      <c r="N4" s="6"/>
      <c r="O4" s="6"/>
      <c r="P4" s="6"/>
      <c r="Q4" s="6"/>
      <c r="R4" s="6"/>
      <c r="S4" s="6"/>
      <c r="T4" s="6"/>
      <c r="U4" s="6"/>
      <c r="V4" s="6"/>
      <c r="W4" s="6"/>
      <c r="X4" s="6"/>
      <c r="Y4" s="6"/>
      <c r="Z4" s="6"/>
    </row>
    <row r="5" spans="1:26" ht="15.75" x14ac:dyDescent="0.25">
      <c r="A5" s="6"/>
      <c r="B5" s="25" t="s">
        <v>214</v>
      </c>
      <c r="C5" s="188">
        <v>0.5</v>
      </c>
      <c r="D5" s="25" t="s">
        <v>216</v>
      </c>
      <c r="E5" s="6"/>
      <c r="F5" s="6"/>
      <c r="G5" s="6"/>
      <c r="H5" s="6"/>
      <c r="I5" s="6"/>
      <c r="J5" s="6"/>
      <c r="K5" s="6"/>
      <c r="L5" s="6"/>
      <c r="M5" s="6"/>
      <c r="N5" s="6"/>
      <c r="O5" s="6"/>
      <c r="P5" s="6"/>
      <c r="Q5" s="6"/>
      <c r="R5" s="6"/>
      <c r="S5" s="6"/>
      <c r="T5" s="6"/>
      <c r="U5" s="6"/>
      <c r="V5" s="6"/>
      <c r="W5" s="6"/>
      <c r="X5" s="6"/>
      <c r="Y5" s="6"/>
      <c r="Z5" s="6"/>
    </row>
    <row r="6" spans="1:26" ht="15.75" x14ac:dyDescent="0.25">
      <c r="A6" s="6"/>
      <c r="B6" s="25" t="s">
        <v>214</v>
      </c>
      <c r="C6" s="188">
        <v>0.5</v>
      </c>
      <c r="D6" s="25" t="s">
        <v>217</v>
      </c>
      <c r="E6" s="6"/>
      <c r="F6" s="6"/>
      <c r="G6" s="6"/>
      <c r="H6" s="6"/>
      <c r="I6" s="6"/>
      <c r="J6" s="6"/>
      <c r="K6" s="6"/>
      <c r="L6" s="6"/>
      <c r="M6" s="6"/>
      <c r="N6" s="6"/>
      <c r="O6" s="6"/>
      <c r="P6" s="6"/>
      <c r="Q6" s="6"/>
      <c r="R6" s="6"/>
      <c r="S6" s="6"/>
      <c r="T6" s="6"/>
      <c r="U6" s="6"/>
      <c r="V6" s="6"/>
      <c r="W6" s="6"/>
      <c r="X6" s="6"/>
      <c r="Y6" s="6"/>
      <c r="Z6" s="6"/>
    </row>
    <row r="7" spans="1:26" ht="15.75" x14ac:dyDescent="0.25">
      <c r="A7" s="6"/>
      <c r="B7" s="25" t="s">
        <v>218</v>
      </c>
      <c r="C7" s="188">
        <v>0.5</v>
      </c>
      <c r="D7" s="25" t="s">
        <v>196</v>
      </c>
      <c r="E7" s="6"/>
      <c r="F7" s="6"/>
      <c r="G7" s="6"/>
      <c r="H7" s="6"/>
      <c r="I7" s="6"/>
      <c r="J7" s="6"/>
      <c r="K7" s="6"/>
      <c r="L7" s="6"/>
      <c r="M7" s="6"/>
      <c r="N7" s="6"/>
      <c r="O7" s="6"/>
      <c r="P7" s="6"/>
      <c r="Q7" s="6"/>
      <c r="R7" s="6"/>
      <c r="S7" s="6"/>
      <c r="T7" s="6"/>
      <c r="U7" s="6"/>
      <c r="V7" s="6"/>
      <c r="W7" s="6"/>
      <c r="X7" s="6"/>
      <c r="Y7" s="6"/>
      <c r="Z7" s="6"/>
    </row>
    <row r="8" spans="1:26" ht="15.75" x14ac:dyDescent="0.25">
      <c r="A8" s="6"/>
      <c r="B8" s="25" t="s">
        <v>215</v>
      </c>
      <c r="C8" s="188">
        <v>3</v>
      </c>
      <c r="D8" s="25" t="s">
        <v>216</v>
      </c>
      <c r="E8" s="6"/>
      <c r="F8" s="6"/>
      <c r="G8" s="6"/>
      <c r="H8" s="6"/>
      <c r="I8" s="6"/>
      <c r="J8" s="6"/>
      <c r="K8" s="6"/>
      <c r="L8" s="6"/>
      <c r="M8" s="6"/>
      <c r="N8" s="6"/>
      <c r="O8" s="6"/>
      <c r="P8" s="6"/>
      <c r="Q8" s="6"/>
      <c r="R8" s="6"/>
      <c r="S8" s="6"/>
      <c r="T8" s="6"/>
      <c r="U8" s="6"/>
      <c r="V8" s="6"/>
      <c r="W8" s="6"/>
      <c r="X8" s="6"/>
      <c r="Y8" s="6"/>
      <c r="Z8" s="6"/>
    </row>
    <row r="9" spans="1:26" ht="15.75" x14ac:dyDescent="0.25">
      <c r="A9" s="6"/>
      <c r="B9" s="25" t="s">
        <v>215</v>
      </c>
      <c r="C9" s="188">
        <v>4</v>
      </c>
      <c r="D9" s="25" t="s">
        <v>217</v>
      </c>
      <c r="E9" s="6"/>
      <c r="F9" s="6"/>
      <c r="G9" s="6"/>
      <c r="H9" s="6"/>
      <c r="I9" s="6"/>
      <c r="J9" s="6"/>
      <c r="K9" s="6"/>
      <c r="L9" s="6"/>
      <c r="M9" s="6"/>
      <c r="N9" s="6"/>
      <c r="O9" s="6"/>
      <c r="P9" s="6"/>
      <c r="Q9" s="6"/>
      <c r="R9" s="6"/>
      <c r="S9" s="6"/>
      <c r="T9" s="6"/>
      <c r="U9" s="6"/>
      <c r="V9" s="6"/>
      <c r="W9" s="6"/>
      <c r="X9" s="6"/>
      <c r="Y9" s="6"/>
      <c r="Z9" s="6"/>
    </row>
    <row r="10" spans="1:26" ht="15.75" x14ac:dyDescent="0.25">
      <c r="A10" s="6"/>
      <c r="B10" s="25" t="s">
        <v>215</v>
      </c>
      <c r="C10" s="188">
        <v>5</v>
      </c>
      <c r="D10" s="25" t="s">
        <v>196</v>
      </c>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25" t="s">
        <v>216</v>
      </c>
      <c r="C11" s="188">
        <v>2</v>
      </c>
      <c r="D11" s="25" t="s">
        <v>217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25" t="s">
        <v>216</v>
      </c>
      <c r="C12" s="188">
        <v>2</v>
      </c>
      <c r="D12" s="25" t="s">
        <v>196</v>
      </c>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25" t="s">
        <v>217</v>
      </c>
      <c r="C13" s="188">
        <v>2</v>
      </c>
      <c r="D13" s="25" t="s">
        <v>196</v>
      </c>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8.75" x14ac:dyDescent="0.25">
      <c r="A17" s="6"/>
      <c r="B17" s="227" t="s">
        <v>88</v>
      </c>
      <c r="C17" s="198"/>
      <c r="D17" s="198"/>
      <c r="E17" s="198"/>
      <c r="F17" s="199"/>
      <c r="G17" s="6"/>
      <c r="H17" s="6"/>
      <c r="I17" s="6"/>
      <c r="J17" s="6"/>
      <c r="K17" s="6"/>
      <c r="L17" s="6"/>
      <c r="M17" s="6"/>
      <c r="N17" s="6"/>
      <c r="O17" s="6"/>
      <c r="P17" s="6"/>
      <c r="Q17" s="6"/>
      <c r="R17" s="6"/>
      <c r="S17" s="6"/>
      <c r="T17" s="6"/>
      <c r="U17" s="6"/>
      <c r="V17" s="6"/>
      <c r="W17" s="6"/>
      <c r="X17" s="6"/>
      <c r="Y17" s="6"/>
      <c r="Z17" s="6"/>
    </row>
    <row r="18" spans="1:26" x14ac:dyDescent="0.25">
      <c r="A18" s="6"/>
      <c r="B18" s="50" t="s">
        <v>219</v>
      </c>
      <c r="C18" s="51" t="s">
        <v>7</v>
      </c>
      <c r="D18" s="51" t="s">
        <v>220</v>
      </c>
      <c r="E18" s="51" t="s">
        <v>8</v>
      </c>
      <c r="F18" s="52" t="s">
        <v>220</v>
      </c>
      <c r="G18" s="6"/>
      <c r="H18" s="6"/>
      <c r="I18" s="6"/>
      <c r="J18" s="6"/>
      <c r="K18" s="6"/>
      <c r="L18" s="6"/>
      <c r="M18" s="6"/>
      <c r="N18" s="6"/>
      <c r="O18" s="6"/>
      <c r="P18" s="6"/>
      <c r="Q18" s="6"/>
      <c r="R18" s="6"/>
      <c r="S18" s="6"/>
      <c r="T18" s="6"/>
      <c r="U18" s="6"/>
      <c r="V18" s="6"/>
      <c r="W18" s="6"/>
      <c r="X18" s="6"/>
      <c r="Y18" s="6"/>
      <c r="Z18" s="6"/>
    </row>
    <row r="19" spans="1:26" ht="60" x14ac:dyDescent="0.25">
      <c r="A19" s="6"/>
      <c r="B19" s="236" t="s">
        <v>89</v>
      </c>
      <c r="C19" s="193" t="s">
        <v>65</v>
      </c>
      <c r="D19" s="193" t="s">
        <v>90</v>
      </c>
      <c r="E19" s="193" t="s">
        <v>91</v>
      </c>
      <c r="F19" s="53" t="s">
        <v>92</v>
      </c>
      <c r="G19" s="6"/>
      <c r="H19" s="6"/>
      <c r="I19" s="6"/>
      <c r="J19" s="6"/>
      <c r="K19" s="6"/>
      <c r="L19" s="6"/>
      <c r="M19" s="6"/>
      <c r="N19" s="6"/>
      <c r="O19" s="6"/>
      <c r="P19" s="6"/>
      <c r="Q19" s="6"/>
      <c r="R19" s="6"/>
      <c r="S19" s="6"/>
      <c r="T19" s="6"/>
      <c r="U19" s="6"/>
      <c r="V19" s="6"/>
      <c r="W19" s="6"/>
      <c r="X19" s="6"/>
      <c r="Y19" s="6"/>
      <c r="Z19" s="6"/>
    </row>
    <row r="20" spans="1:26" ht="60" x14ac:dyDescent="0.25">
      <c r="A20" s="6"/>
      <c r="B20" s="207"/>
      <c r="C20" s="196"/>
      <c r="D20" s="196"/>
      <c r="E20" s="196"/>
      <c r="F20" s="53" t="s">
        <v>93</v>
      </c>
      <c r="G20" s="6"/>
      <c r="H20" s="6"/>
      <c r="I20" s="6"/>
      <c r="J20" s="6"/>
      <c r="K20" s="6"/>
      <c r="L20" s="6"/>
      <c r="M20" s="6"/>
      <c r="N20" s="6"/>
      <c r="O20" s="6"/>
      <c r="P20" s="6"/>
      <c r="Q20" s="6"/>
      <c r="R20" s="6"/>
      <c r="S20" s="6"/>
      <c r="T20" s="6"/>
      <c r="U20" s="6"/>
      <c r="V20" s="6"/>
      <c r="W20" s="6"/>
      <c r="X20" s="6"/>
      <c r="Y20" s="6"/>
      <c r="Z20" s="6"/>
    </row>
    <row r="21" spans="1:26" ht="45" x14ac:dyDescent="0.25">
      <c r="A21" s="6"/>
      <c r="B21" s="207"/>
      <c r="C21" s="196"/>
      <c r="D21" s="196"/>
      <c r="E21" s="196"/>
      <c r="F21" s="54" t="s">
        <v>94</v>
      </c>
      <c r="G21" s="6"/>
      <c r="H21" s="6"/>
      <c r="I21" s="6"/>
      <c r="J21" s="6"/>
      <c r="K21" s="6"/>
      <c r="L21" s="6"/>
      <c r="M21" s="6"/>
      <c r="N21" s="6"/>
      <c r="O21" s="6"/>
      <c r="P21" s="6"/>
      <c r="Q21" s="6"/>
      <c r="R21" s="6"/>
      <c r="S21" s="6"/>
      <c r="T21" s="6"/>
      <c r="U21" s="6"/>
      <c r="V21" s="6"/>
      <c r="W21" s="6"/>
      <c r="X21" s="6"/>
      <c r="Y21" s="6"/>
      <c r="Z21" s="6"/>
    </row>
    <row r="22" spans="1:26" ht="60" x14ac:dyDescent="0.25">
      <c r="A22" s="6"/>
      <c r="B22" s="207"/>
      <c r="C22" s="196"/>
      <c r="D22" s="196"/>
      <c r="E22" s="194"/>
      <c r="F22" s="55" t="s">
        <v>95</v>
      </c>
      <c r="G22" s="6"/>
      <c r="H22" s="6"/>
      <c r="I22" s="6"/>
      <c r="J22" s="6"/>
      <c r="K22" s="6"/>
      <c r="L22" s="6"/>
      <c r="M22" s="6"/>
      <c r="N22" s="6"/>
      <c r="O22" s="6"/>
      <c r="P22" s="6"/>
      <c r="Q22" s="6"/>
      <c r="R22" s="6"/>
      <c r="S22" s="6"/>
      <c r="T22" s="6"/>
      <c r="U22" s="6"/>
      <c r="V22" s="6"/>
      <c r="W22" s="6"/>
      <c r="X22" s="6"/>
      <c r="Y22" s="6"/>
      <c r="Z22" s="6"/>
    </row>
    <row r="23" spans="1:26" ht="75" x14ac:dyDescent="0.25">
      <c r="A23" s="6"/>
      <c r="B23" s="207"/>
      <c r="C23" s="194"/>
      <c r="D23" s="194"/>
      <c r="E23" s="28" t="s">
        <v>96</v>
      </c>
      <c r="F23" s="55" t="s">
        <v>97</v>
      </c>
      <c r="G23" s="6"/>
      <c r="H23" s="6"/>
      <c r="I23" s="6"/>
      <c r="J23" s="6"/>
      <c r="K23" s="6"/>
      <c r="L23" s="6"/>
      <c r="M23" s="6"/>
      <c r="N23" s="6"/>
      <c r="O23" s="6"/>
      <c r="P23" s="6"/>
      <c r="Q23" s="6"/>
      <c r="R23" s="6"/>
      <c r="S23" s="6"/>
      <c r="T23" s="6"/>
      <c r="U23" s="6"/>
      <c r="V23" s="6"/>
      <c r="W23" s="6"/>
      <c r="X23" s="6"/>
      <c r="Y23" s="6"/>
      <c r="Z23" s="6"/>
    </row>
    <row r="24" spans="1:26" ht="75" x14ac:dyDescent="0.25">
      <c r="A24" s="6"/>
      <c r="B24" s="207"/>
      <c r="C24" s="28" t="s">
        <v>76</v>
      </c>
      <c r="D24" s="28" t="s">
        <v>98</v>
      </c>
      <c r="E24" s="28" t="s">
        <v>99</v>
      </c>
      <c r="F24" s="29" t="s">
        <v>100</v>
      </c>
      <c r="G24" s="6"/>
      <c r="H24" s="6"/>
      <c r="I24" s="6"/>
      <c r="J24" s="6"/>
      <c r="K24" s="6"/>
      <c r="L24" s="6"/>
      <c r="M24" s="6"/>
      <c r="N24" s="6"/>
      <c r="O24" s="6"/>
      <c r="P24" s="6"/>
      <c r="Q24" s="6"/>
      <c r="R24" s="6"/>
      <c r="S24" s="6"/>
      <c r="T24" s="6"/>
      <c r="U24" s="6"/>
      <c r="V24" s="6"/>
      <c r="W24" s="6"/>
      <c r="X24" s="6"/>
      <c r="Y24" s="6"/>
      <c r="Z24" s="6"/>
    </row>
    <row r="25" spans="1:26" ht="45" x14ac:dyDescent="0.25">
      <c r="A25" s="6"/>
      <c r="B25" s="233"/>
      <c r="C25" s="56" t="s">
        <v>82</v>
      </c>
      <c r="D25" s="56" t="s">
        <v>101</v>
      </c>
      <c r="E25" s="56" t="s">
        <v>102</v>
      </c>
      <c r="F25" s="57" t="s">
        <v>103</v>
      </c>
      <c r="G25" s="6"/>
      <c r="H25" s="6"/>
      <c r="I25" s="6"/>
      <c r="J25" s="6"/>
      <c r="K25" s="6"/>
      <c r="L25" s="6"/>
      <c r="M25" s="6"/>
      <c r="N25" s="6"/>
      <c r="O25" s="6"/>
      <c r="P25" s="6"/>
      <c r="Q25" s="6"/>
      <c r="R25" s="6"/>
      <c r="S25" s="6"/>
      <c r="T25" s="6"/>
      <c r="U25" s="6"/>
      <c r="V25" s="6"/>
      <c r="W25" s="6"/>
      <c r="X25" s="6"/>
      <c r="Y25" s="6"/>
      <c r="Z25" s="6"/>
    </row>
    <row r="26" spans="1:26" ht="45" x14ac:dyDescent="0.25">
      <c r="A26" s="6"/>
      <c r="B26" s="206" t="s">
        <v>221</v>
      </c>
      <c r="C26" s="193" t="s">
        <v>14</v>
      </c>
      <c r="D26" s="193" t="s">
        <v>49</v>
      </c>
      <c r="E26" s="28" t="s">
        <v>50</v>
      </c>
      <c r="F26" s="29" t="s">
        <v>51</v>
      </c>
      <c r="G26" s="6"/>
      <c r="H26" s="6"/>
      <c r="I26" s="6"/>
      <c r="J26" s="6"/>
      <c r="K26" s="6"/>
      <c r="L26" s="6"/>
      <c r="M26" s="6"/>
      <c r="N26" s="6"/>
      <c r="O26" s="6"/>
      <c r="P26" s="6"/>
      <c r="Q26" s="6"/>
      <c r="R26" s="6"/>
      <c r="S26" s="6"/>
      <c r="T26" s="6"/>
      <c r="U26" s="6"/>
      <c r="V26" s="6"/>
      <c r="W26" s="6"/>
      <c r="X26" s="6"/>
      <c r="Y26" s="6"/>
      <c r="Z26" s="6"/>
    </row>
    <row r="27" spans="1:26" ht="30" x14ac:dyDescent="0.25">
      <c r="A27" s="6"/>
      <c r="B27" s="207"/>
      <c r="C27" s="194"/>
      <c r="D27" s="194"/>
      <c r="E27" s="28" t="s">
        <v>52</v>
      </c>
      <c r="F27" s="29" t="s">
        <v>53</v>
      </c>
      <c r="G27" s="6"/>
      <c r="H27" s="6"/>
      <c r="I27" s="6"/>
      <c r="J27" s="6"/>
      <c r="K27" s="6"/>
      <c r="L27" s="6"/>
      <c r="M27" s="6"/>
      <c r="N27" s="6"/>
      <c r="O27" s="6"/>
      <c r="P27" s="6"/>
      <c r="Q27" s="6"/>
      <c r="R27" s="6"/>
      <c r="S27" s="6"/>
      <c r="T27" s="6"/>
      <c r="U27" s="6"/>
      <c r="V27" s="6"/>
      <c r="W27" s="6"/>
      <c r="X27" s="6"/>
      <c r="Y27" s="6"/>
      <c r="Z27" s="6"/>
    </row>
    <row r="28" spans="1:26" ht="30" x14ac:dyDescent="0.25">
      <c r="A28" s="6"/>
      <c r="B28" s="207"/>
      <c r="C28" s="195" t="s">
        <v>25</v>
      </c>
      <c r="D28" s="195" t="s">
        <v>54</v>
      </c>
      <c r="E28" s="28" t="s">
        <v>55</v>
      </c>
      <c r="F28" s="29" t="s">
        <v>56</v>
      </c>
      <c r="G28" s="6"/>
      <c r="H28" s="6"/>
      <c r="I28" s="6"/>
      <c r="J28" s="6"/>
      <c r="K28" s="6"/>
      <c r="L28" s="6"/>
      <c r="M28" s="6"/>
      <c r="N28" s="6"/>
      <c r="O28" s="6"/>
      <c r="P28" s="6"/>
      <c r="Q28" s="6"/>
      <c r="R28" s="6"/>
      <c r="S28" s="6"/>
      <c r="T28" s="6"/>
      <c r="U28" s="6"/>
      <c r="V28" s="6"/>
      <c r="W28" s="6"/>
      <c r="X28" s="6"/>
      <c r="Y28" s="6"/>
      <c r="Z28" s="6"/>
    </row>
    <row r="29" spans="1:26" ht="45" x14ac:dyDescent="0.25">
      <c r="A29" s="6"/>
      <c r="B29" s="207"/>
      <c r="C29" s="196"/>
      <c r="D29" s="196"/>
      <c r="E29" s="28" t="s">
        <v>57</v>
      </c>
      <c r="F29" s="29" t="s">
        <v>58</v>
      </c>
      <c r="G29" s="6"/>
      <c r="H29" s="6"/>
      <c r="I29" s="6"/>
      <c r="J29" s="6"/>
      <c r="K29" s="6"/>
      <c r="L29" s="6"/>
      <c r="M29" s="6"/>
      <c r="N29" s="6"/>
      <c r="O29" s="6"/>
      <c r="P29" s="6"/>
      <c r="Q29" s="6"/>
      <c r="R29" s="6"/>
      <c r="S29" s="6"/>
      <c r="T29" s="6"/>
      <c r="U29" s="6"/>
      <c r="V29" s="6"/>
      <c r="W29" s="6"/>
      <c r="X29" s="6"/>
      <c r="Y29" s="6"/>
      <c r="Z29" s="6"/>
    </row>
    <row r="30" spans="1:26" ht="30" x14ac:dyDescent="0.25">
      <c r="A30" s="6"/>
      <c r="B30" s="207"/>
      <c r="C30" s="196"/>
      <c r="D30" s="196"/>
      <c r="E30" s="28" t="s">
        <v>59</v>
      </c>
      <c r="F30" s="29" t="s">
        <v>60</v>
      </c>
      <c r="G30" s="6"/>
      <c r="H30" s="6"/>
      <c r="I30" s="6"/>
      <c r="J30" s="6"/>
      <c r="K30" s="6"/>
      <c r="L30" s="6"/>
      <c r="M30" s="6"/>
      <c r="N30" s="6"/>
      <c r="O30" s="6"/>
      <c r="P30" s="6"/>
      <c r="Q30" s="6"/>
      <c r="R30" s="6"/>
      <c r="S30" s="6"/>
      <c r="T30" s="6"/>
      <c r="U30" s="6"/>
      <c r="V30" s="6"/>
      <c r="W30" s="6"/>
      <c r="X30" s="6"/>
      <c r="Y30" s="6"/>
      <c r="Z30" s="6"/>
    </row>
    <row r="31" spans="1:26" ht="45" x14ac:dyDescent="0.25">
      <c r="A31" s="6"/>
      <c r="B31" s="208"/>
      <c r="C31" s="194"/>
      <c r="D31" s="194"/>
      <c r="E31" s="28" t="s">
        <v>61</v>
      </c>
      <c r="F31" s="29" t="s">
        <v>62</v>
      </c>
      <c r="G31" s="6"/>
      <c r="H31" s="6"/>
      <c r="I31" s="6"/>
      <c r="J31" s="6"/>
      <c r="K31" s="6"/>
      <c r="L31" s="6"/>
      <c r="M31" s="6"/>
      <c r="N31" s="6"/>
      <c r="O31" s="6"/>
      <c r="P31" s="6"/>
      <c r="Q31" s="6"/>
      <c r="R31" s="6"/>
      <c r="S31" s="6"/>
      <c r="T31" s="6"/>
      <c r="U31" s="6"/>
      <c r="V31" s="6"/>
      <c r="W31" s="6"/>
      <c r="X31" s="6"/>
      <c r="Y31" s="6"/>
      <c r="Z31" s="6"/>
    </row>
    <row r="32" spans="1:26" ht="30" x14ac:dyDescent="0.25">
      <c r="A32" s="6"/>
      <c r="B32" s="234" t="s">
        <v>222</v>
      </c>
      <c r="C32" s="195" t="s">
        <v>105</v>
      </c>
      <c r="D32" s="195" t="s">
        <v>128</v>
      </c>
      <c r="E32" s="28" t="s">
        <v>129</v>
      </c>
      <c r="F32" s="29" t="s">
        <v>130</v>
      </c>
      <c r="G32" s="6"/>
      <c r="H32" s="6"/>
      <c r="I32" s="6"/>
      <c r="J32" s="6"/>
      <c r="K32" s="6"/>
      <c r="L32" s="6"/>
      <c r="M32" s="6"/>
      <c r="N32" s="6"/>
      <c r="O32" s="6"/>
      <c r="P32" s="6"/>
      <c r="Q32" s="6"/>
      <c r="R32" s="6"/>
      <c r="S32" s="6"/>
      <c r="T32" s="6"/>
      <c r="U32" s="6"/>
      <c r="V32" s="6"/>
      <c r="W32" s="6"/>
      <c r="X32" s="6"/>
      <c r="Y32" s="6"/>
      <c r="Z32" s="6"/>
    </row>
    <row r="33" spans="1:26" ht="30" x14ac:dyDescent="0.25">
      <c r="A33" s="6"/>
      <c r="B33" s="207"/>
      <c r="C33" s="196"/>
      <c r="D33" s="196"/>
      <c r="E33" s="28" t="s">
        <v>131</v>
      </c>
      <c r="F33" s="29" t="s">
        <v>132</v>
      </c>
      <c r="G33" s="6"/>
      <c r="H33" s="6"/>
      <c r="I33" s="6"/>
      <c r="J33" s="6"/>
      <c r="K33" s="6"/>
      <c r="L33" s="6"/>
      <c r="M33" s="6"/>
      <c r="N33" s="6"/>
      <c r="O33" s="6"/>
      <c r="P33" s="6"/>
      <c r="Q33" s="6"/>
      <c r="R33" s="6"/>
      <c r="S33" s="6"/>
      <c r="T33" s="6"/>
      <c r="U33" s="6"/>
      <c r="V33" s="6"/>
      <c r="W33" s="6"/>
      <c r="X33" s="6"/>
      <c r="Y33" s="6"/>
      <c r="Z33" s="6"/>
    </row>
    <row r="34" spans="1:26" ht="45" x14ac:dyDescent="0.25">
      <c r="A34" s="6"/>
      <c r="B34" s="207"/>
      <c r="C34" s="194"/>
      <c r="D34" s="194"/>
      <c r="E34" s="28" t="s">
        <v>133</v>
      </c>
      <c r="F34" s="29" t="s">
        <v>134</v>
      </c>
      <c r="G34" s="6"/>
      <c r="H34" s="6"/>
      <c r="I34" s="6"/>
      <c r="J34" s="6"/>
      <c r="K34" s="6"/>
      <c r="L34" s="6"/>
      <c r="M34" s="6"/>
      <c r="N34" s="6"/>
      <c r="O34" s="6"/>
      <c r="P34" s="6"/>
      <c r="Q34" s="6"/>
      <c r="R34" s="6"/>
      <c r="S34" s="6"/>
      <c r="T34" s="6"/>
      <c r="U34" s="6"/>
      <c r="V34" s="6"/>
      <c r="W34" s="6"/>
      <c r="X34" s="6"/>
      <c r="Y34" s="6"/>
      <c r="Z34" s="6"/>
    </row>
    <row r="35" spans="1:26" ht="60" x14ac:dyDescent="0.25">
      <c r="A35" s="6"/>
      <c r="B35" s="208"/>
      <c r="C35" s="28" t="s">
        <v>121</v>
      </c>
      <c r="D35" s="28" t="s">
        <v>135</v>
      </c>
      <c r="E35" s="28" t="s">
        <v>136</v>
      </c>
      <c r="F35" s="29" t="s">
        <v>137</v>
      </c>
      <c r="G35" s="6"/>
      <c r="H35" s="6"/>
      <c r="I35" s="6"/>
      <c r="J35" s="6"/>
      <c r="K35" s="6"/>
      <c r="L35" s="6"/>
      <c r="M35" s="6"/>
      <c r="N35" s="6"/>
      <c r="O35" s="6"/>
      <c r="P35" s="6"/>
      <c r="Q35" s="6"/>
      <c r="R35" s="6"/>
      <c r="S35" s="6"/>
      <c r="T35" s="6"/>
      <c r="U35" s="6"/>
      <c r="V35" s="6"/>
      <c r="W35" s="6"/>
      <c r="X35" s="6"/>
      <c r="Y35" s="6"/>
      <c r="Z35" s="6"/>
    </row>
    <row r="36" spans="1:26" ht="75" x14ac:dyDescent="0.25">
      <c r="A36" s="6"/>
      <c r="B36" s="231" t="s">
        <v>223</v>
      </c>
      <c r="C36" s="195" t="s">
        <v>139</v>
      </c>
      <c r="D36" s="195" t="s">
        <v>179</v>
      </c>
      <c r="E36" s="28" t="s">
        <v>180</v>
      </c>
      <c r="F36" s="29" t="s">
        <v>181</v>
      </c>
      <c r="G36" s="6"/>
      <c r="H36" s="6"/>
      <c r="I36" s="6"/>
      <c r="J36" s="6"/>
      <c r="K36" s="6"/>
      <c r="L36" s="6"/>
      <c r="M36" s="6"/>
      <c r="N36" s="6"/>
      <c r="O36" s="6"/>
      <c r="P36" s="6"/>
      <c r="Q36" s="6"/>
      <c r="R36" s="6"/>
      <c r="S36" s="6"/>
      <c r="T36" s="6"/>
      <c r="U36" s="6"/>
      <c r="V36" s="6"/>
      <c r="W36" s="6"/>
      <c r="X36" s="6"/>
      <c r="Y36" s="6"/>
      <c r="Z36" s="6"/>
    </row>
    <row r="37" spans="1:26" ht="75" x14ac:dyDescent="0.25">
      <c r="A37" s="6"/>
      <c r="B37" s="207"/>
      <c r="C37" s="194"/>
      <c r="D37" s="194"/>
      <c r="E37" s="28" t="s">
        <v>182</v>
      </c>
      <c r="F37" s="29" t="s">
        <v>183</v>
      </c>
      <c r="G37" s="6"/>
      <c r="H37" s="6"/>
      <c r="I37" s="6"/>
      <c r="J37" s="6"/>
      <c r="K37" s="6"/>
      <c r="L37" s="6"/>
      <c r="M37" s="6"/>
      <c r="N37" s="6"/>
      <c r="O37" s="6"/>
      <c r="P37" s="6"/>
      <c r="Q37" s="6"/>
      <c r="R37" s="6"/>
      <c r="S37" s="6"/>
      <c r="T37" s="6"/>
      <c r="U37" s="6"/>
      <c r="V37" s="6"/>
      <c r="W37" s="6"/>
      <c r="X37" s="6"/>
      <c r="Y37" s="6"/>
      <c r="Z37" s="6"/>
    </row>
    <row r="38" spans="1:26" ht="90" x14ac:dyDescent="0.25">
      <c r="A38" s="6"/>
      <c r="B38" s="207"/>
      <c r="C38" s="195" t="s">
        <v>150</v>
      </c>
      <c r="D38" s="45"/>
      <c r="E38" s="28" t="s">
        <v>184</v>
      </c>
      <c r="F38" s="29" t="s">
        <v>185</v>
      </c>
      <c r="G38" s="6"/>
      <c r="H38" s="6"/>
      <c r="I38" s="6"/>
      <c r="J38" s="6"/>
      <c r="K38" s="6"/>
      <c r="L38" s="6"/>
      <c r="M38" s="6"/>
      <c r="N38" s="6"/>
      <c r="O38" s="6"/>
      <c r="P38" s="6"/>
      <c r="Q38" s="6"/>
      <c r="R38" s="6"/>
      <c r="S38" s="6"/>
      <c r="T38" s="6"/>
      <c r="U38" s="6"/>
      <c r="V38" s="6"/>
      <c r="W38" s="6"/>
      <c r="X38" s="6"/>
      <c r="Y38" s="6"/>
      <c r="Z38" s="6"/>
    </row>
    <row r="39" spans="1:26" ht="45" x14ac:dyDescent="0.25">
      <c r="A39" s="6"/>
      <c r="B39" s="207"/>
      <c r="C39" s="196"/>
      <c r="D39" s="45" t="s">
        <v>186</v>
      </c>
      <c r="E39" s="28" t="s">
        <v>187</v>
      </c>
      <c r="F39" s="29" t="s">
        <v>188</v>
      </c>
      <c r="G39" s="6"/>
      <c r="H39" s="6"/>
      <c r="I39" s="6"/>
      <c r="J39" s="6"/>
      <c r="K39" s="6"/>
      <c r="L39" s="6"/>
      <c r="M39" s="6"/>
      <c r="N39" s="6"/>
      <c r="O39" s="6"/>
      <c r="P39" s="6"/>
      <c r="Q39" s="6"/>
      <c r="R39" s="6"/>
      <c r="S39" s="6"/>
      <c r="T39" s="6"/>
      <c r="U39" s="6"/>
      <c r="V39" s="6"/>
      <c r="W39" s="6"/>
      <c r="X39" s="6"/>
      <c r="Y39" s="6"/>
      <c r="Z39" s="6"/>
    </row>
    <row r="40" spans="1:26" ht="105" x14ac:dyDescent="0.25">
      <c r="A40" s="6"/>
      <c r="B40" s="207"/>
      <c r="C40" s="194"/>
      <c r="D40" s="45"/>
      <c r="E40" s="28" t="s">
        <v>189</v>
      </c>
      <c r="F40" s="29" t="s">
        <v>190</v>
      </c>
      <c r="G40" s="6"/>
      <c r="H40" s="6"/>
      <c r="I40" s="6"/>
      <c r="J40" s="6"/>
      <c r="K40" s="6"/>
      <c r="L40" s="6"/>
      <c r="M40" s="6"/>
      <c r="N40" s="6"/>
      <c r="O40" s="6"/>
      <c r="P40" s="6"/>
      <c r="Q40" s="6"/>
      <c r="R40" s="6"/>
      <c r="S40" s="6"/>
      <c r="T40" s="6"/>
      <c r="U40" s="6"/>
      <c r="V40" s="6"/>
      <c r="W40" s="6"/>
      <c r="X40" s="6"/>
      <c r="Y40" s="6"/>
      <c r="Z40" s="6"/>
    </row>
    <row r="41" spans="1:26" ht="60" x14ac:dyDescent="0.25">
      <c r="A41" s="6"/>
      <c r="B41" s="207"/>
      <c r="C41" s="28" t="s">
        <v>166</v>
      </c>
      <c r="D41" s="45"/>
      <c r="E41" s="28" t="s">
        <v>191</v>
      </c>
      <c r="F41" s="29" t="s">
        <v>192</v>
      </c>
      <c r="G41" s="6"/>
      <c r="H41" s="6"/>
      <c r="I41" s="6"/>
      <c r="J41" s="6"/>
      <c r="K41" s="6"/>
      <c r="L41" s="6"/>
      <c r="M41" s="6"/>
      <c r="N41" s="6"/>
      <c r="O41" s="6"/>
      <c r="P41" s="6"/>
      <c r="Q41" s="6"/>
      <c r="R41" s="6"/>
      <c r="S41" s="6"/>
      <c r="T41" s="6"/>
      <c r="U41" s="6"/>
      <c r="V41" s="6"/>
      <c r="W41" s="6"/>
      <c r="X41" s="6"/>
      <c r="Y41" s="6"/>
      <c r="Z41" s="6"/>
    </row>
    <row r="42" spans="1:26" ht="45" x14ac:dyDescent="0.25">
      <c r="A42" s="6"/>
      <c r="B42" s="208"/>
      <c r="C42" s="28" t="s">
        <v>171</v>
      </c>
      <c r="D42" s="46"/>
      <c r="E42" s="28" t="s">
        <v>193</v>
      </c>
      <c r="F42" s="29" t="s">
        <v>194</v>
      </c>
      <c r="G42" s="6"/>
      <c r="H42" s="6"/>
      <c r="I42" s="6"/>
      <c r="J42" s="6"/>
      <c r="K42" s="6"/>
      <c r="L42" s="6"/>
      <c r="M42" s="6"/>
      <c r="N42" s="6"/>
      <c r="O42" s="6"/>
      <c r="P42" s="6"/>
      <c r="Q42" s="6"/>
      <c r="R42" s="6"/>
      <c r="S42" s="6"/>
      <c r="T42" s="6"/>
      <c r="U42" s="6"/>
      <c r="V42" s="6"/>
      <c r="W42" s="6"/>
      <c r="X42" s="6"/>
      <c r="Y42" s="6"/>
      <c r="Z42" s="6"/>
    </row>
    <row r="43" spans="1:26" ht="45" x14ac:dyDescent="0.25">
      <c r="A43" s="6"/>
      <c r="B43" s="232" t="s">
        <v>207</v>
      </c>
      <c r="C43" s="28" t="s">
        <v>197</v>
      </c>
      <c r="D43" s="28"/>
      <c r="E43" s="28" t="s">
        <v>208</v>
      </c>
      <c r="F43" s="29" t="s">
        <v>209</v>
      </c>
      <c r="G43" s="6"/>
      <c r="H43" s="6"/>
      <c r="I43" s="6"/>
      <c r="J43" s="6"/>
      <c r="K43" s="6"/>
      <c r="L43" s="6"/>
      <c r="M43" s="6"/>
      <c r="N43" s="6"/>
      <c r="O43" s="6"/>
      <c r="P43" s="6"/>
      <c r="Q43" s="6"/>
      <c r="R43" s="6"/>
      <c r="S43" s="6"/>
      <c r="T43" s="6"/>
      <c r="U43" s="6"/>
      <c r="V43" s="6"/>
      <c r="W43" s="6"/>
      <c r="X43" s="6"/>
      <c r="Y43" s="6"/>
      <c r="Z43" s="6"/>
    </row>
    <row r="44" spans="1:26" ht="45" x14ac:dyDescent="0.25">
      <c r="A44" s="6"/>
      <c r="B44" s="233"/>
      <c r="C44" s="56" t="s">
        <v>202</v>
      </c>
      <c r="D44" s="56"/>
      <c r="E44" s="56" t="s">
        <v>210</v>
      </c>
      <c r="F44" s="57" t="s">
        <v>211</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Lz4X0Oshe3EHjsx1OLfFAk5mQE8lew6wYPWBe9rl6YcS+QGY8jY8bDgRqFEoVXnXwe7LMeLZ0XtjvsocmxlBGA==" saltValue="iwF+pgglrmWurHySwWrR2w==" spinCount="100000" sheet="1" objects="1" scenarios="1"/>
  <mergeCells count="20">
    <mergeCell ref="C19:C23"/>
    <mergeCell ref="C26:C27"/>
    <mergeCell ref="B1:D1"/>
    <mergeCell ref="B2:D2"/>
    <mergeCell ref="B17:F17"/>
    <mergeCell ref="B19:B25"/>
    <mergeCell ref="D19:D23"/>
    <mergeCell ref="E19:E22"/>
    <mergeCell ref="D26:D27"/>
    <mergeCell ref="C36:C37"/>
    <mergeCell ref="D36:D37"/>
    <mergeCell ref="B36:B42"/>
    <mergeCell ref="B43:B44"/>
    <mergeCell ref="B26:B31"/>
    <mergeCell ref="C28:C31"/>
    <mergeCell ref="D28:D31"/>
    <mergeCell ref="B32:B35"/>
    <mergeCell ref="C32:C34"/>
    <mergeCell ref="D32:D34"/>
    <mergeCell ref="C38:C40"/>
  </mergeCells>
  <conditionalFormatting sqref="C4:C13">
    <cfRule type="containsBlanks" dxfId="10" priority="1">
      <formula>LEN(TRIM(C4))=0</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cellIs" priority="2" operator="between" id="{8709A55A-80E7-494F-87E4-B4BD3A21B22F}">
            <xm:f>'2.Human'!$A$73</xm:f>
            <xm:f>'2.Human'!$A$82</xm:f>
            <x14:dxf>
              <font>
                <color theme="1"/>
              </font>
              <fill>
                <patternFill>
                  <bgColor theme="9" tint="0.39994506668294322"/>
                </patternFill>
              </fill>
            </x14:dxf>
          </x14:cfRule>
          <xm:sqref>C4:C13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'2.Human'!$A$65:$A$82</xm:f>
          </x14:formula1>
          <xm:sqref>C4:C13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18" sqref="D18"/>
    </sheetView>
  </sheetViews>
  <sheetFormatPr defaultColWidth="14.42578125" defaultRowHeight="15" x14ac:dyDescent="0.25"/>
  <cols>
    <col min="1" max="1" width="8.5703125" bestFit="1" customWidth="1"/>
    <col min="2" max="2" width="44" bestFit="1" customWidth="1"/>
    <col min="3" max="3" width="19" customWidth="1"/>
    <col min="4" max="4" width="44.5703125" customWidth="1"/>
    <col min="5" max="5" width="14.28515625" bestFit="1" customWidth="1"/>
    <col min="6" max="6" width="38.140625" bestFit="1" customWidth="1"/>
    <col min="7" max="7" width="31" customWidth="1"/>
    <col min="8" max="26" width="8.85546875" customWidth="1"/>
  </cols>
  <sheetData>
    <row r="1" spans="1:26" ht="18.75" x14ac:dyDescent="0.25">
      <c r="A1" s="61"/>
      <c r="B1" s="243" t="s">
        <v>305</v>
      </c>
      <c r="C1" s="244"/>
      <c r="D1" s="245"/>
      <c r="E1" s="62"/>
      <c r="F1" s="63"/>
      <c r="G1" s="63"/>
      <c r="H1" s="63"/>
      <c r="I1" s="63"/>
      <c r="J1" s="63"/>
      <c r="K1" s="63"/>
      <c r="L1" s="63"/>
      <c r="M1" s="63"/>
      <c r="N1" s="63"/>
      <c r="O1" s="63"/>
      <c r="P1" s="63"/>
      <c r="Q1" s="63"/>
      <c r="R1" s="63"/>
      <c r="S1" s="63"/>
      <c r="T1" s="63"/>
      <c r="U1" s="63"/>
      <c r="V1" s="63"/>
      <c r="W1" s="63"/>
      <c r="X1" s="63"/>
      <c r="Y1" s="63"/>
      <c r="Z1" s="63"/>
    </row>
    <row r="2" spans="1:26" x14ac:dyDescent="0.25">
      <c r="A2" s="64"/>
      <c r="B2" s="65" t="s">
        <v>46</v>
      </c>
      <c r="C2" s="65"/>
      <c r="D2" s="66" t="s">
        <v>47</v>
      </c>
      <c r="E2" s="62"/>
      <c r="F2" s="63"/>
      <c r="G2" s="63"/>
      <c r="H2" s="63"/>
      <c r="I2" s="63"/>
      <c r="J2" s="63"/>
      <c r="K2" s="63"/>
      <c r="L2" s="63"/>
      <c r="M2" s="63"/>
      <c r="N2" s="63"/>
      <c r="O2" s="63"/>
      <c r="P2" s="63"/>
      <c r="Q2" s="63"/>
      <c r="R2" s="63"/>
      <c r="S2" s="63"/>
      <c r="T2" s="63"/>
      <c r="U2" s="63"/>
      <c r="V2" s="63"/>
      <c r="W2" s="63"/>
      <c r="X2" s="63"/>
      <c r="Y2" s="63"/>
      <c r="Z2" s="63"/>
    </row>
    <row r="3" spans="1:26" x14ac:dyDescent="0.25">
      <c r="A3" s="64">
        <v>1</v>
      </c>
      <c r="B3" s="67" t="s">
        <v>300</v>
      </c>
      <c r="C3" s="58"/>
      <c r="D3" s="67" t="s">
        <v>302</v>
      </c>
      <c r="E3" s="68"/>
      <c r="F3" s="69"/>
      <c r="G3" s="70"/>
      <c r="H3" s="69"/>
      <c r="I3" s="71"/>
      <c r="J3" s="62"/>
      <c r="K3" s="62"/>
      <c r="L3" s="62"/>
      <c r="M3" s="63"/>
      <c r="N3" s="63"/>
      <c r="O3" s="63"/>
      <c r="P3" s="63"/>
      <c r="Q3" s="63"/>
      <c r="R3" s="63"/>
      <c r="S3" s="63"/>
      <c r="T3" s="63"/>
      <c r="U3" s="63"/>
      <c r="V3" s="63"/>
      <c r="W3" s="63"/>
      <c r="X3" s="63"/>
      <c r="Y3" s="63"/>
      <c r="Z3" s="63"/>
    </row>
    <row r="4" spans="1:26" x14ac:dyDescent="0.25">
      <c r="A4" s="72">
        <v>2</v>
      </c>
      <c r="B4" s="67" t="s">
        <v>301</v>
      </c>
      <c r="C4" s="58"/>
      <c r="D4" s="73" t="s">
        <v>224</v>
      </c>
      <c r="E4" s="68"/>
      <c r="F4" s="69"/>
      <c r="G4" s="70"/>
      <c r="H4" s="63"/>
      <c r="I4" s="62"/>
      <c r="J4" s="62"/>
      <c r="K4" s="62"/>
      <c r="L4" s="62"/>
      <c r="M4" s="63"/>
      <c r="N4" s="63"/>
      <c r="O4" s="63"/>
      <c r="P4" s="63"/>
      <c r="Q4" s="63"/>
      <c r="R4" s="63"/>
      <c r="S4" s="63"/>
      <c r="T4" s="63"/>
      <c r="U4" s="63"/>
      <c r="V4" s="63"/>
      <c r="W4" s="63"/>
      <c r="X4" s="63"/>
      <c r="Y4" s="63"/>
      <c r="Z4" s="63"/>
    </row>
    <row r="5" spans="1:26" x14ac:dyDescent="0.25">
      <c r="A5" s="64">
        <v>3</v>
      </c>
      <c r="B5" s="67" t="s">
        <v>225</v>
      </c>
      <c r="C5" s="58"/>
      <c r="D5" s="189" t="s">
        <v>306</v>
      </c>
      <c r="E5" s="68"/>
      <c r="F5" s="6"/>
      <c r="G5" s="70"/>
      <c r="H5" s="63"/>
      <c r="I5" s="62"/>
      <c r="J5" s="62"/>
      <c r="K5" s="62"/>
      <c r="L5" s="62"/>
      <c r="M5" s="63"/>
      <c r="N5" s="63"/>
      <c r="O5" s="63"/>
      <c r="P5" s="63"/>
      <c r="Q5" s="63"/>
      <c r="R5" s="63"/>
      <c r="S5" s="63"/>
      <c r="T5" s="63"/>
      <c r="U5" s="63"/>
      <c r="V5" s="63"/>
      <c r="W5" s="63"/>
      <c r="X5" s="63"/>
      <c r="Y5" s="63"/>
      <c r="Z5" s="63"/>
    </row>
    <row r="6" spans="1:26" x14ac:dyDescent="0.25">
      <c r="A6" s="72">
        <v>4</v>
      </c>
      <c r="B6" s="64" t="s">
        <v>307</v>
      </c>
      <c r="C6" s="59"/>
      <c r="D6" s="64" t="s">
        <v>226</v>
      </c>
      <c r="E6" s="68"/>
      <c r="F6" s="69"/>
      <c r="G6" s="70"/>
      <c r="H6" s="63"/>
      <c r="I6" s="62"/>
      <c r="J6" s="62"/>
      <c r="K6" s="62"/>
      <c r="L6" s="62"/>
      <c r="M6" s="63"/>
      <c r="N6" s="63"/>
      <c r="O6" s="63"/>
      <c r="P6" s="63"/>
      <c r="Q6" s="63"/>
      <c r="R6" s="63"/>
      <c r="S6" s="63"/>
      <c r="T6" s="63"/>
      <c r="U6" s="63"/>
      <c r="V6" s="63"/>
      <c r="W6" s="63"/>
      <c r="X6" s="63"/>
      <c r="Y6" s="63"/>
      <c r="Z6" s="63"/>
    </row>
    <row r="7" spans="1:26" x14ac:dyDescent="0.25">
      <c r="A7" s="64">
        <v>5</v>
      </c>
      <c r="B7" s="74" t="s">
        <v>303</v>
      </c>
      <c r="C7" s="59"/>
      <c r="D7" s="74" t="s">
        <v>227</v>
      </c>
      <c r="E7" s="68"/>
      <c r="F7" s="69"/>
      <c r="G7" s="70"/>
      <c r="H7" s="63"/>
      <c r="I7" s="62"/>
      <c r="J7" s="62"/>
      <c r="K7" s="62"/>
      <c r="L7" s="62"/>
      <c r="M7" s="63"/>
      <c r="N7" s="63"/>
      <c r="O7" s="63"/>
      <c r="P7" s="63"/>
      <c r="Q7" s="63"/>
      <c r="R7" s="63"/>
      <c r="S7" s="63"/>
      <c r="T7" s="63"/>
      <c r="U7" s="63"/>
      <c r="V7" s="63"/>
      <c r="W7" s="63"/>
      <c r="X7" s="63"/>
      <c r="Y7" s="63"/>
      <c r="Z7" s="63"/>
    </row>
    <row r="8" spans="1:26" ht="15.75" x14ac:dyDescent="0.25">
      <c r="A8" s="72">
        <v>6</v>
      </c>
      <c r="B8" s="75" t="s">
        <v>228</v>
      </c>
      <c r="C8" s="59"/>
      <c r="D8" s="64" t="s">
        <v>229</v>
      </c>
      <c r="E8" s="68"/>
      <c r="F8" s="6"/>
      <c r="G8" s="70"/>
      <c r="H8" s="63"/>
      <c r="I8" s="76"/>
      <c r="J8" s="77"/>
      <c r="K8" s="76"/>
      <c r="L8" s="62"/>
      <c r="M8" s="63"/>
      <c r="N8" s="63"/>
      <c r="O8" s="63"/>
      <c r="P8" s="63"/>
      <c r="Q8" s="63"/>
      <c r="R8" s="63"/>
      <c r="S8" s="63"/>
      <c r="T8" s="63"/>
      <c r="U8" s="63"/>
      <c r="V8" s="63"/>
      <c r="W8" s="63"/>
      <c r="X8" s="63"/>
      <c r="Y8" s="63"/>
      <c r="Z8" s="63"/>
    </row>
    <row r="9" spans="1:26" x14ac:dyDescent="0.25">
      <c r="A9" s="64">
        <v>7</v>
      </c>
      <c r="B9" s="75" t="s">
        <v>304</v>
      </c>
      <c r="C9" s="59"/>
      <c r="D9" s="64" t="s">
        <v>230</v>
      </c>
      <c r="E9" s="68"/>
      <c r="F9" s="6"/>
      <c r="G9" s="70"/>
      <c r="H9" s="63"/>
      <c r="I9" s="62"/>
      <c r="J9" s="62"/>
      <c r="K9" s="62"/>
      <c r="L9" s="62"/>
      <c r="M9" s="63"/>
      <c r="N9" s="63"/>
      <c r="O9" s="63"/>
      <c r="P9" s="63"/>
      <c r="Q9" s="63"/>
      <c r="R9" s="63"/>
      <c r="S9" s="63"/>
      <c r="T9" s="63"/>
      <c r="U9" s="63"/>
      <c r="V9" s="63"/>
      <c r="W9" s="63"/>
      <c r="X9" s="63"/>
      <c r="Y9" s="63"/>
      <c r="Z9" s="63"/>
    </row>
    <row r="10" spans="1:26" x14ac:dyDescent="0.25">
      <c r="A10" s="72">
        <v>8</v>
      </c>
      <c r="B10" s="64" t="s">
        <v>231</v>
      </c>
      <c r="C10" s="59"/>
      <c r="D10" s="75" t="s">
        <v>232</v>
      </c>
      <c r="E10" s="68"/>
      <c r="F10" s="6"/>
      <c r="G10" s="70"/>
      <c r="H10" s="63"/>
      <c r="I10" s="62"/>
      <c r="J10" s="62"/>
      <c r="K10" s="62"/>
      <c r="L10" s="62"/>
      <c r="M10" s="63"/>
      <c r="N10" s="63"/>
      <c r="O10" s="63"/>
      <c r="P10" s="63"/>
      <c r="Q10" s="63"/>
      <c r="R10" s="63"/>
      <c r="S10" s="63"/>
      <c r="T10" s="63"/>
      <c r="U10" s="63"/>
      <c r="V10" s="63"/>
      <c r="W10" s="63"/>
      <c r="X10" s="63"/>
      <c r="Y10" s="63"/>
      <c r="Z10" s="63"/>
    </row>
    <row r="11" spans="1:26" x14ac:dyDescent="0.25">
      <c r="A11" s="64">
        <v>9</v>
      </c>
      <c r="B11" s="64" t="s">
        <v>233</v>
      </c>
      <c r="C11" s="59"/>
      <c r="D11" s="64" t="s">
        <v>234</v>
      </c>
      <c r="E11" s="68"/>
      <c r="F11" s="6"/>
      <c r="G11" s="70"/>
      <c r="H11" s="63"/>
      <c r="I11" s="63"/>
      <c r="J11" s="63"/>
      <c r="K11" s="63"/>
      <c r="L11" s="63"/>
      <c r="M11" s="63"/>
      <c r="N11" s="63"/>
      <c r="O11" s="63"/>
      <c r="P11" s="63"/>
      <c r="Q11" s="63"/>
      <c r="R11" s="63"/>
      <c r="S11" s="63"/>
      <c r="T11" s="63"/>
      <c r="U11" s="63"/>
      <c r="V11" s="63"/>
      <c r="W11" s="63"/>
      <c r="X11" s="63"/>
      <c r="Y11" s="63"/>
      <c r="Z11" s="63"/>
    </row>
    <row r="12" spans="1:26" x14ac:dyDescent="0.25">
      <c r="A12" s="72">
        <v>10</v>
      </c>
      <c r="B12" s="75" t="s">
        <v>235</v>
      </c>
      <c r="C12" s="59"/>
      <c r="D12" s="75" t="s">
        <v>303</v>
      </c>
      <c r="E12" s="68"/>
      <c r="F12" s="6"/>
      <c r="G12" s="78"/>
      <c r="H12" s="63"/>
      <c r="I12" s="63"/>
      <c r="J12" s="63"/>
      <c r="K12" s="63"/>
      <c r="L12" s="63"/>
      <c r="M12" s="63"/>
      <c r="N12" s="63"/>
      <c r="O12" s="63"/>
      <c r="P12" s="63"/>
      <c r="Q12" s="63"/>
      <c r="R12" s="63"/>
      <c r="S12" s="63"/>
      <c r="T12" s="63"/>
      <c r="U12" s="63"/>
      <c r="V12" s="63"/>
      <c r="W12" s="63"/>
      <c r="X12" s="63"/>
      <c r="Y12" s="63"/>
      <c r="Z12" s="63"/>
    </row>
    <row r="13" spans="1:26" x14ac:dyDescent="0.25">
      <c r="A13" s="64">
        <v>11</v>
      </c>
      <c r="B13" s="64" t="s">
        <v>236</v>
      </c>
      <c r="C13" s="59"/>
      <c r="D13" s="75" t="s">
        <v>237</v>
      </c>
      <c r="E13" s="68"/>
      <c r="F13" s="6"/>
      <c r="G13" s="70"/>
      <c r="H13" s="63"/>
      <c r="I13" s="63"/>
      <c r="J13" s="63"/>
      <c r="K13" s="63"/>
      <c r="L13" s="63"/>
      <c r="M13" s="63"/>
      <c r="N13" s="63"/>
      <c r="O13" s="63"/>
      <c r="P13" s="63"/>
      <c r="Q13" s="63"/>
      <c r="R13" s="63"/>
      <c r="S13" s="63"/>
      <c r="T13" s="63"/>
      <c r="U13" s="63"/>
      <c r="V13" s="63"/>
      <c r="W13" s="63"/>
      <c r="X13" s="63"/>
      <c r="Y13" s="63"/>
      <c r="Z13" s="63"/>
    </row>
    <row r="14" spans="1:26" x14ac:dyDescent="0.25">
      <c r="A14" s="72">
        <v>12</v>
      </c>
      <c r="B14" s="64" t="s">
        <v>238</v>
      </c>
      <c r="C14" s="59"/>
      <c r="D14" s="191" t="s">
        <v>316</v>
      </c>
      <c r="E14" s="68"/>
      <c r="F14" s="6"/>
      <c r="G14" s="70"/>
      <c r="H14" s="63"/>
      <c r="I14" s="63"/>
      <c r="J14" s="63"/>
      <c r="K14" s="63"/>
      <c r="L14" s="63"/>
      <c r="M14" s="63"/>
      <c r="N14" s="63"/>
      <c r="O14" s="63"/>
      <c r="P14" s="63"/>
      <c r="Q14" s="63"/>
      <c r="R14" s="63"/>
      <c r="S14" s="63"/>
      <c r="T14" s="63"/>
      <c r="U14" s="63"/>
      <c r="V14" s="63"/>
      <c r="W14" s="63"/>
      <c r="X14" s="63"/>
      <c r="Y14" s="63"/>
      <c r="Z14" s="63"/>
    </row>
    <row r="15" spans="1:26" x14ac:dyDescent="0.25">
      <c r="A15" s="80"/>
      <c r="B15" s="81"/>
      <c r="C15" s="81"/>
      <c r="D15" s="82"/>
      <c r="E15" s="68"/>
      <c r="F15" s="6"/>
      <c r="G15" s="70"/>
      <c r="H15" s="63"/>
      <c r="I15" s="63"/>
      <c r="J15" s="63"/>
      <c r="K15" s="63"/>
      <c r="L15" s="63"/>
      <c r="M15" s="63"/>
      <c r="N15" s="63"/>
      <c r="O15" s="63"/>
      <c r="P15" s="63"/>
      <c r="Q15" s="63"/>
      <c r="R15" s="63"/>
      <c r="S15" s="63"/>
      <c r="T15" s="63"/>
      <c r="U15" s="63"/>
      <c r="V15" s="63"/>
      <c r="W15" s="63"/>
      <c r="X15" s="63"/>
      <c r="Y15" s="63"/>
      <c r="Z15" s="63"/>
    </row>
    <row r="16" spans="1:26" ht="15.75" x14ac:dyDescent="0.25">
      <c r="A16" s="33"/>
      <c r="B16" s="83"/>
      <c r="C16" s="77"/>
      <c r="D16" s="83"/>
      <c r="E16" s="68"/>
      <c r="F16" s="6"/>
      <c r="G16" s="70"/>
      <c r="H16" s="63"/>
      <c r="I16" s="63"/>
      <c r="J16" s="63"/>
      <c r="K16" s="63"/>
      <c r="L16" s="63"/>
      <c r="M16" s="63"/>
      <c r="N16" s="63"/>
      <c r="O16" s="63"/>
      <c r="P16" s="63"/>
      <c r="Q16" s="63"/>
      <c r="R16" s="63"/>
      <c r="S16" s="63"/>
      <c r="T16" s="63"/>
      <c r="U16" s="63"/>
      <c r="V16" s="63"/>
      <c r="W16" s="63"/>
      <c r="X16" s="63"/>
      <c r="Y16" s="63"/>
      <c r="Z16" s="63"/>
    </row>
    <row r="17" spans="1:26" ht="15.75" x14ac:dyDescent="0.25">
      <c r="A17" s="33"/>
      <c r="B17" s="83"/>
      <c r="C17" s="77"/>
      <c r="D17" s="83"/>
      <c r="E17" s="69"/>
      <c r="F17" s="6"/>
      <c r="G17" s="78"/>
      <c r="H17" s="63"/>
      <c r="I17" s="63"/>
      <c r="J17" s="63"/>
      <c r="K17" s="63"/>
      <c r="L17" s="63"/>
      <c r="M17" s="63"/>
      <c r="N17" s="63"/>
      <c r="O17" s="63"/>
      <c r="P17" s="63"/>
      <c r="Q17" s="63"/>
      <c r="R17" s="63"/>
      <c r="S17" s="63"/>
      <c r="T17" s="63"/>
      <c r="U17" s="63"/>
      <c r="V17" s="63"/>
      <c r="W17" s="63"/>
      <c r="X17" s="63"/>
      <c r="Y17" s="63"/>
      <c r="Z17" s="63"/>
    </row>
    <row r="18" spans="1:26" x14ac:dyDescent="0.2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x14ac:dyDescent="0.25">
      <c r="A19" s="63"/>
      <c r="E19" s="63"/>
      <c r="F19" s="63"/>
      <c r="G19" s="63"/>
      <c r="H19" s="63"/>
      <c r="I19" s="63"/>
      <c r="J19" s="63"/>
      <c r="K19" s="63"/>
      <c r="L19" s="63"/>
      <c r="M19" s="63"/>
      <c r="N19" s="63"/>
      <c r="O19" s="63"/>
      <c r="P19" s="63"/>
      <c r="Q19" s="63"/>
      <c r="R19" s="63"/>
      <c r="S19" s="63"/>
      <c r="T19" s="63"/>
      <c r="U19" s="63"/>
      <c r="V19" s="63"/>
      <c r="W19" s="63"/>
      <c r="X19" s="63"/>
      <c r="Y19" s="63"/>
      <c r="Z19" s="63"/>
    </row>
    <row r="20" spans="1:26" x14ac:dyDescent="0.25">
      <c r="A20" s="63"/>
      <c r="E20" s="63"/>
      <c r="F20" s="63"/>
      <c r="G20" s="63"/>
      <c r="H20" s="63"/>
      <c r="I20" s="63"/>
      <c r="J20" s="63"/>
      <c r="K20" s="63"/>
      <c r="L20" s="63"/>
      <c r="M20" s="63"/>
      <c r="N20" s="63"/>
      <c r="O20" s="63"/>
      <c r="P20" s="63"/>
      <c r="Q20" s="63"/>
      <c r="R20" s="63"/>
      <c r="S20" s="63"/>
      <c r="T20" s="63"/>
      <c r="U20" s="63"/>
      <c r="V20" s="63"/>
      <c r="W20" s="63"/>
      <c r="X20" s="63"/>
      <c r="Y20" s="63"/>
      <c r="Z20" s="63"/>
    </row>
    <row r="21" spans="1:26" x14ac:dyDescent="0.2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5.75" thickBot="1" x14ac:dyDescent="0.3">
      <c r="A22" s="63"/>
      <c r="B22" s="62"/>
      <c r="C22" s="62"/>
      <c r="D22" s="62"/>
      <c r="E22" s="62"/>
      <c r="F22" s="62"/>
      <c r="G22" s="63"/>
      <c r="H22" s="63"/>
      <c r="I22" s="63"/>
      <c r="J22" s="63"/>
      <c r="K22" s="63"/>
      <c r="L22" s="63"/>
      <c r="M22" s="63"/>
      <c r="N22" s="63"/>
      <c r="O22" s="63"/>
      <c r="P22" s="63"/>
      <c r="Q22" s="63"/>
      <c r="R22" s="63"/>
      <c r="S22" s="63"/>
      <c r="T22" s="63"/>
      <c r="U22" s="63"/>
      <c r="V22" s="63"/>
      <c r="W22" s="63"/>
      <c r="X22" s="63"/>
      <c r="Y22" s="63"/>
      <c r="Z22" s="63"/>
    </row>
    <row r="23" spans="1:26" ht="18.75" x14ac:dyDescent="0.3">
      <c r="A23" s="62"/>
      <c r="B23" s="246" t="s">
        <v>177</v>
      </c>
      <c r="C23" s="247"/>
      <c r="D23" s="247"/>
      <c r="E23" s="247"/>
      <c r="F23" s="248"/>
      <c r="G23" s="62"/>
      <c r="H23" s="63"/>
      <c r="I23" s="63"/>
      <c r="J23" s="63"/>
      <c r="K23" s="63"/>
      <c r="L23" s="63"/>
      <c r="M23" s="63"/>
      <c r="N23" s="63"/>
      <c r="O23" s="63"/>
      <c r="P23" s="63"/>
      <c r="Q23" s="63"/>
      <c r="R23" s="63"/>
      <c r="S23" s="63"/>
      <c r="T23" s="63"/>
      <c r="U23" s="63"/>
      <c r="V23" s="63"/>
      <c r="W23" s="63"/>
      <c r="X23" s="63"/>
      <c r="Y23" s="63"/>
      <c r="Z23" s="63"/>
    </row>
    <row r="24" spans="1:26" x14ac:dyDescent="0.25">
      <c r="A24" s="62"/>
      <c r="B24" s="84" t="s">
        <v>219</v>
      </c>
      <c r="C24" s="85" t="s">
        <v>7</v>
      </c>
      <c r="D24" s="85" t="s">
        <v>220</v>
      </c>
      <c r="E24" s="85" t="s">
        <v>8</v>
      </c>
      <c r="F24" s="86" t="s">
        <v>220</v>
      </c>
      <c r="G24" s="62"/>
      <c r="H24" s="63"/>
      <c r="I24" s="63"/>
      <c r="J24" s="63"/>
      <c r="K24" s="63"/>
      <c r="L24" s="63"/>
      <c r="M24" s="63"/>
      <c r="N24" s="63"/>
      <c r="O24" s="63"/>
      <c r="P24" s="63"/>
      <c r="Q24" s="63"/>
      <c r="R24" s="63"/>
      <c r="S24" s="63"/>
      <c r="T24" s="63"/>
      <c r="U24" s="63"/>
      <c r="V24" s="63"/>
      <c r="W24" s="63"/>
      <c r="X24" s="63"/>
      <c r="Y24" s="63"/>
      <c r="Z24" s="63"/>
    </row>
    <row r="25" spans="1:26" ht="75" x14ac:dyDescent="0.25">
      <c r="A25" s="62"/>
      <c r="B25" s="240" t="s">
        <v>239</v>
      </c>
      <c r="C25" s="241" t="s">
        <v>65</v>
      </c>
      <c r="D25" s="241" t="s">
        <v>90</v>
      </c>
      <c r="E25" s="241" t="s">
        <v>91</v>
      </c>
      <c r="F25" s="88" t="s">
        <v>92</v>
      </c>
      <c r="G25" s="62"/>
      <c r="H25" s="63"/>
      <c r="I25" s="63"/>
      <c r="J25" s="63"/>
      <c r="K25" s="63"/>
      <c r="L25" s="63"/>
      <c r="M25" s="63"/>
      <c r="N25" s="63"/>
      <c r="O25" s="63"/>
      <c r="P25" s="63"/>
      <c r="Q25" s="63"/>
      <c r="R25" s="63"/>
      <c r="S25" s="63"/>
      <c r="T25" s="63"/>
      <c r="U25" s="63"/>
      <c r="V25" s="63"/>
      <c r="W25" s="63"/>
      <c r="X25" s="63"/>
      <c r="Y25" s="63"/>
      <c r="Z25" s="63"/>
    </row>
    <row r="26" spans="1:26" ht="75" x14ac:dyDescent="0.25">
      <c r="A26" s="62"/>
      <c r="B26" s="238"/>
      <c r="C26" s="241"/>
      <c r="D26" s="242"/>
      <c r="E26" s="242"/>
      <c r="F26" s="88" t="s">
        <v>93</v>
      </c>
      <c r="G26" s="62"/>
      <c r="H26" s="63"/>
      <c r="I26" s="63"/>
      <c r="J26" s="63"/>
      <c r="K26" s="63"/>
      <c r="L26" s="63"/>
      <c r="M26" s="63"/>
      <c r="N26" s="63"/>
      <c r="O26" s="63"/>
      <c r="P26" s="63"/>
      <c r="Q26" s="63"/>
      <c r="R26" s="63"/>
      <c r="S26" s="63"/>
      <c r="T26" s="63"/>
      <c r="U26" s="63"/>
      <c r="V26" s="63"/>
      <c r="W26" s="63"/>
      <c r="X26" s="63"/>
      <c r="Y26" s="63"/>
      <c r="Z26" s="63"/>
    </row>
    <row r="27" spans="1:26" ht="60" x14ac:dyDescent="0.25">
      <c r="A27" s="62"/>
      <c r="B27" s="238"/>
      <c r="C27" s="241"/>
      <c r="D27" s="242"/>
      <c r="E27" s="242"/>
      <c r="F27" s="89" t="s">
        <v>94</v>
      </c>
      <c r="G27" s="62"/>
      <c r="H27" s="63"/>
      <c r="I27" s="63"/>
      <c r="J27" s="63"/>
      <c r="K27" s="63"/>
      <c r="L27" s="63"/>
      <c r="M27" s="63"/>
      <c r="N27" s="63"/>
      <c r="O27" s="63"/>
      <c r="P27" s="63"/>
      <c r="Q27" s="63"/>
      <c r="R27" s="63"/>
      <c r="S27" s="63"/>
      <c r="T27" s="63"/>
      <c r="U27" s="63"/>
      <c r="V27" s="63"/>
      <c r="W27" s="63"/>
      <c r="X27" s="63"/>
      <c r="Y27" s="63"/>
      <c r="Z27" s="63"/>
    </row>
    <row r="28" spans="1:26" ht="60" x14ac:dyDescent="0.25">
      <c r="A28" s="62"/>
      <c r="B28" s="238"/>
      <c r="C28" s="241"/>
      <c r="D28" s="242"/>
      <c r="E28" s="242"/>
      <c r="F28" s="88" t="s">
        <v>95</v>
      </c>
      <c r="G28" s="62"/>
      <c r="H28" s="63"/>
      <c r="I28" s="63"/>
      <c r="J28" s="63"/>
      <c r="K28" s="63"/>
      <c r="L28" s="63"/>
      <c r="M28" s="63"/>
      <c r="N28" s="63"/>
      <c r="O28" s="63"/>
      <c r="P28" s="63"/>
      <c r="Q28" s="63"/>
      <c r="R28" s="63"/>
      <c r="S28" s="63"/>
      <c r="T28" s="63"/>
      <c r="U28" s="63"/>
      <c r="V28" s="63"/>
      <c r="W28" s="63"/>
      <c r="X28" s="63"/>
      <c r="Y28" s="63"/>
      <c r="Z28" s="63"/>
    </row>
    <row r="29" spans="1:26" ht="90" x14ac:dyDescent="0.25">
      <c r="A29" s="62"/>
      <c r="B29" s="238"/>
      <c r="C29" s="241"/>
      <c r="D29" s="242"/>
      <c r="E29" s="87" t="s">
        <v>96</v>
      </c>
      <c r="F29" s="88" t="s">
        <v>97</v>
      </c>
      <c r="G29" s="62"/>
      <c r="H29" s="63"/>
      <c r="I29" s="63"/>
      <c r="J29" s="63"/>
      <c r="K29" s="63"/>
      <c r="L29" s="63"/>
      <c r="M29" s="63"/>
      <c r="N29" s="63"/>
      <c r="O29" s="63"/>
      <c r="P29" s="63"/>
      <c r="Q29" s="63"/>
      <c r="R29" s="63"/>
      <c r="S29" s="63"/>
      <c r="T29" s="63"/>
      <c r="U29" s="63"/>
      <c r="V29" s="63"/>
      <c r="W29" s="63"/>
      <c r="X29" s="63"/>
      <c r="Y29" s="63"/>
      <c r="Z29" s="63"/>
    </row>
    <row r="30" spans="1:26" ht="90" x14ac:dyDescent="0.25">
      <c r="A30" s="62"/>
      <c r="B30" s="238"/>
      <c r="C30" s="87" t="s">
        <v>76</v>
      </c>
      <c r="D30" s="87" t="s">
        <v>98</v>
      </c>
      <c r="E30" s="87" t="s">
        <v>99</v>
      </c>
      <c r="F30" s="89" t="s">
        <v>100</v>
      </c>
      <c r="G30" s="62"/>
      <c r="H30" s="63"/>
      <c r="I30" s="63"/>
      <c r="J30" s="63"/>
      <c r="K30" s="63"/>
      <c r="L30" s="63"/>
      <c r="M30" s="63"/>
      <c r="N30" s="63"/>
      <c r="O30" s="63"/>
      <c r="P30" s="63"/>
      <c r="Q30" s="63"/>
      <c r="R30" s="63"/>
      <c r="S30" s="63"/>
      <c r="T30" s="63"/>
      <c r="U30" s="63"/>
      <c r="V30" s="63"/>
      <c r="W30" s="63"/>
      <c r="X30" s="63"/>
      <c r="Y30" s="63"/>
      <c r="Z30" s="63"/>
    </row>
    <row r="31" spans="1:26" ht="60" x14ac:dyDescent="0.25">
      <c r="A31" s="62"/>
      <c r="B31" s="238"/>
      <c r="C31" s="87" t="s">
        <v>82</v>
      </c>
      <c r="D31" s="87" t="s">
        <v>101</v>
      </c>
      <c r="E31" s="87" t="s">
        <v>102</v>
      </c>
      <c r="F31" s="89" t="s">
        <v>103</v>
      </c>
      <c r="G31" s="62"/>
      <c r="H31" s="63"/>
      <c r="I31" s="63"/>
      <c r="J31" s="63"/>
      <c r="K31" s="63"/>
      <c r="L31" s="63"/>
      <c r="M31" s="63"/>
      <c r="N31" s="63"/>
      <c r="O31" s="63"/>
      <c r="P31" s="63"/>
      <c r="Q31" s="63"/>
      <c r="R31" s="63"/>
      <c r="S31" s="63"/>
      <c r="T31" s="63"/>
      <c r="U31" s="63"/>
      <c r="V31" s="63"/>
      <c r="W31" s="63"/>
      <c r="X31" s="63"/>
      <c r="Y31" s="63"/>
      <c r="Z31" s="63"/>
    </row>
    <row r="32" spans="1:26" ht="60" x14ac:dyDescent="0.25">
      <c r="A32" s="62"/>
      <c r="B32" s="237" t="s">
        <v>240</v>
      </c>
      <c r="C32" s="241" t="s">
        <v>14</v>
      </c>
      <c r="D32" s="87" t="s">
        <v>49</v>
      </c>
      <c r="E32" s="87" t="s">
        <v>50</v>
      </c>
      <c r="F32" s="89" t="s">
        <v>51</v>
      </c>
      <c r="G32" s="62"/>
      <c r="H32" s="63"/>
      <c r="I32" s="63"/>
      <c r="J32" s="63"/>
      <c r="K32" s="63"/>
      <c r="L32" s="63"/>
      <c r="M32" s="63"/>
      <c r="N32" s="63"/>
      <c r="O32" s="63"/>
      <c r="P32" s="63"/>
      <c r="Q32" s="63"/>
      <c r="R32" s="63"/>
      <c r="S32" s="63"/>
      <c r="T32" s="63"/>
      <c r="U32" s="63"/>
      <c r="V32" s="63"/>
      <c r="W32" s="63"/>
      <c r="X32" s="63"/>
      <c r="Y32" s="63"/>
      <c r="Z32" s="63"/>
    </row>
    <row r="33" spans="1:26" ht="45" x14ac:dyDescent="0.25">
      <c r="A33" s="62"/>
      <c r="B33" s="238"/>
      <c r="C33" s="241"/>
      <c r="D33" s="90"/>
      <c r="E33" s="87" t="s">
        <v>52</v>
      </c>
      <c r="F33" s="89" t="s">
        <v>53</v>
      </c>
      <c r="G33" s="62"/>
      <c r="H33" s="63"/>
      <c r="I33" s="63"/>
      <c r="J33" s="63"/>
      <c r="K33" s="63"/>
      <c r="L33" s="63"/>
      <c r="M33" s="63"/>
      <c r="N33" s="63"/>
      <c r="O33" s="63"/>
      <c r="P33" s="63"/>
      <c r="Q33" s="63"/>
      <c r="R33" s="63"/>
      <c r="S33" s="63"/>
      <c r="T33" s="63"/>
      <c r="U33" s="63"/>
      <c r="V33" s="63"/>
      <c r="W33" s="63"/>
      <c r="X33" s="63"/>
      <c r="Y33" s="63"/>
      <c r="Z33" s="63"/>
    </row>
    <row r="34" spans="1:26" ht="30" x14ac:dyDescent="0.25">
      <c r="A34" s="62"/>
      <c r="B34" s="238"/>
      <c r="C34" s="241" t="s">
        <v>25</v>
      </c>
      <c r="D34" s="241" t="s">
        <v>54</v>
      </c>
      <c r="E34" s="87" t="s">
        <v>55</v>
      </c>
      <c r="F34" s="89" t="s">
        <v>56</v>
      </c>
      <c r="G34" s="62"/>
      <c r="H34" s="63"/>
      <c r="I34" s="63"/>
      <c r="J34" s="63"/>
      <c r="K34" s="63"/>
      <c r="L34" s="63"/>
      <c r="M34" s="63"/>
      <c r="N34" s="63"/>
      <c r="O34" s="63"/>
      <c r="P34" s="63"/>
      <c r="Q34" s="63"/>
      <c r="R34" s="63"/>
      <c r="S34" s="63"/>
      <c r="T34" s="63"/>
      <c r="U34" s="63"/>
      <c r="V34" s="63"/>
      <c r="W34" s="63"/>
      <c r="X34" s="63"/>
      <c r="Y34" s="63"/>
      <c r="Z34" s="63"/>
    </row>
    <row r="35" spans="1:26" ht="45" x14ac:dyDescent="0.25">
      <c r="A35" s="62"/>
      <c r="B35" s="238"/>
      <c r="C35" s="241"/>
      <c r="D35" s="242"/>
      <c r="E35" s="87" t="s">
        <v>57</v>
      </c>
      <c r="F35" s="89" t="s">
        <v>58</v>
      </c>
      <c r="G35" s="62"/>
      <c r="H35" s="63"/>
      <c r="I35" s="63"/>
      <c r="J35" s="63"/>
      <c r="K35" s="63"/>
      <c r="L35" s="63"/>
      <c r="M35" s="63"/>
      <c r="N35" s="63"/>
      <c r="O35" s="63"/>
      <c r="P35" s="63"/>
      <c r="Q35" s="63"/>
      <c r="R35" s="63"/>
      <c r="S35" s="63"/>
      <c r="T35" s="63"/>
      <c r="U35" s="63"/>
      <c r="V35" s="63"/>
      <c r="W35" s="63"/>
      <c r="X35" s="63"/>
      <c r="Y35" s="63"/>
      <c r="Z35" s="63"/>
    </row>
    <row r="36" spans="1:26" ht="30" x14ac:dyDescent="0.25">
      <c r="A36" s="62"/>
      <c r="B36" s="238"/>
      <c r="C36" s="241"/>
      <c r="D36" s="242"/>
      <c r="E36" s="87" t="s">
        <v>59</v>
      </c>
      <c r="F36" s="89" t="s">
        <v>60</v>
      </c>
      <c r="G36" s="62"/>
      <c r="H36" s="63"/>
      <c r="I36" s="63"/>
      <c r="J36" s="63"/>
      <c r="K36" s="63"/>
      <c r="L36" s="63"/>
      <c r="M36" s="63"/>
      <c r="N36" s="63"/>
      <c r="O36" s="63"/>
      <c r="P36" s="63"/>
      <c r="Q36" s="63"/>
      <c r="R36" s="63"/>
      <c r="S36" s="63"/>
      <c r="T36" s="63"/>
      <c r="U36" s="63"/>
      <c r="V36" s="63"/>
      <c r="W36" s="63"/>
      <c r="X36" s="63"/>
      <c r="Y36" s="63"/>
      <c r="Z36" s="63"/>
    </row>
    <row r="37" spans="1:26" ht="45" x14ac:dyDescent="0.25">
      <c r="A37" s="62"/>
      <c r="B37" s="238"/>
      <c r="C37" s="241"/>
      <c r="D37" s="242"/>
      <c r="E37" s="87" t="s">
        <v>61</v>
      </c>
      <c r="F37" s="89" t="s">
        <v>62</v>
      </c>
      <c r="G37" s="62"/>
      <c r="H37" s="63"/>
      <c r="I37" s="63"/>
      <c r="J37" s="63"/>
      <c r="K37" s="63"/>
      <c r="L37" s="63"/>
      <c r="M37" s="63"/>
      <c r="N37" s="63"/>
      <c r="O37" s="63"/>
      <c r="P37" s="63"/>
      <c r="Q37" s="63"/>
      <c r="R37" s="63"/>
      <c r="S37" s="63"/>
      <c r="T37" s="63"/>
      <c r="U37" s="63"/>
      <c r="V37" s="63"/>
      <c r="W37" s="63"/>
      <c r="X37" s="63"/>
      <c r="Y37" s="63"/>
      <c r="Z37" s="63"/>
    </row>
    <row r="38" spans="1:26" ht="30" x14ac:dyDescent="0.25">
      <c r="A38" s="62"/>
      <c r="B38" s="237" t="s">
        <v>241</v>
      </c>
      <c r="C38" s="241" t="s">
        <v>105</v>
      </c>
      <c r="D38" s="241" t="s">
        <v>128</v>
      </c>
      <c r="E38" s="87" t="s">
        <v>129</v>
      </c>
      <c r="F38" s="89" t="s">
        <v>130</v>
      </c>
      <c r="G38" s="62"/>
      <c r="H38" s="63"/>
      <c r="I38" s="63"/>
      <c r="J38" s="63"/>
      <c r="K38" s="63"/>
      <c r="L38" s="63"/>
      <c r="M38" s="63"/>
      <c r="N38" s="63"/>
      <c r="O38" s="63"/>
      <c r="P38" s="63"/>
      <c r="Q38" s="63"/>
      <c r="R38" s="63"/>
      <c r="S38" s="63"/>
      <c r="T38" s="63"/>
      <c r="U38" s="63"/>
      <c r="V38" s="63"/>
      <c r="W38" s="63"/>
      <c r="X38" s="63"/>
      <c r="Y38" s="63"/>
      <c r="Z38" s="63"/>
    </row>
    <row r="39" spans="1:26" ht="30" x14ac:dyDescent="0.25">
      <c r="A39" s="62"/>
      <c r="B39" s="238"/>
      <c r="C39" s="241"/>
      <c r="D39" s="242"/>
      <c r="E39" s="87" t="s">
        <v>131</v>
      </c>
      <c r="F39" s="89" t="s">
        <v>132</v>
      </c>
      <c r="G39" s="62"/>
      <c r="H39" s="63"/>
      <c r="I39" s="63"/>
      <c r="J39" s="63"/>
      <c r="K39" s="63"/>
      <c r="L39" s="63"/>
      <c r="M39" s="63"/>
      <c r="N39" s="63"/>
      <c r="O39" s="63"/>
      <c r="P39" s="63"/>
      <c r="Q39" s="63"/>
      <c r="R39" s="63"/>
      <c r="S39" s="63"/>
      <c r="T39" s="63"/>
      <c r="U39" s="63"/>
      <c r="V39" s="63"/>
      <c r="W39" s="63"/>
      <c r="X39" s="63"/>
      <c r="Y39" s="63"/>
      <c r="Z39" s="63"/>
    </row>
    <row r="40" spans="1:26" ht="45" x14ac:dyDescent="0.25">
      <c r="A40" s="62"/>
      <c r="B40" s="238"/>
      <c r="C40" s="241"/>
      <c r="D40" s="242"/>
      <c r="E40" s="87" t="s">
        <v>133</v>
      </c>
      <c r="F40" s="89" t="s">
        <v>134</v>
      </c>
      <c r="G40" s="62"/>
      <c r="H40" s="63"/>
      <c r="I40" s="63"/>
      <c r="J40" s="63"/>
      <c r="K40" s="63"/>
      <c r="L40" s="63"/>
      <c r="M40" s="63"/>
      <c r="N40" s="63"/>
      <c r="O40" s="63"/>
      <c r="P40" s="63"/>
      <c r="Q40" s="63"/>
      <c r="R40" s="63"/>
      <c r="S40" s="63"/>
      <c r="T40" s="63"/>
      <c r="U40" s="63"/>
      <c r="V40" s="63"/>
      <c r="W40" s="63"/>
      <c r="X40" s="63"/>
      <c r="Y40" s="63"/>
      <c r="Z40" s="63"/>
    </row>
    <row r="41" spans="1:26" ht="60" x14ac:dyDescent="0.25">
      <c r="A41" s="62"/>
      <c r="B41" s="238"/>
      <c r="C41" s="87" t="s">
        <v>121</v>
      </c>
      <c r="D41" s="87" t="s">
        <v>135</v>
      </c>
      <c r="E41" s="87" t="s">
        <v>136</v>
      </c>
      <c r="F41" s="89" t="s">
        <v>137</v>
      </c>
      <c r="G41" s="62"/>
      <c r="H41" s="63"/>
      <c r="I41" s="63"/>
      <c r="J41" s="63"/>
      <c r="K41" s="63"/>
      <c r="L41" s="63"/>
      <c r="M41" s="63"/>
      <c r="N41" s="63"/>
      <c r="O41" s="63"/>
      <c r="P41" s="63"/>
      <c r="Q41" s="63"/>
      <c r="R41" s="63"/>
      <c r="S41" s="63"/>
      <c r="T41" s="63"/>
      <c r="U41" s="63"/>
      <c r="V41" s="63"/>
      <c r="W41" s="63"/>
      <c r="X41" s="63"/>
      <c r="Y41" s="63"/>
      <c r="Z41" s="63"/>
    </row>
    <row r="42" spans="1:26" ht="75" x14ac:dyDescent="0.25">
      <c r="A42" s="62"/>
      <c r="B42" s="237" t="s">
        <v>242</v>
      </c>
      <c r="C42" s="241" t="s">
        <v>139</v>
      </c>
      <c r="D42" s="241" t="s">
        <v>179</v>
      </c>
      <c r="E42" s="87" t="s">
        <v>180</v>
      </c>
      <c r="F42" s="89" t="s">
        <v>181</v>
      </c>
      <c r="G42" s="62"/>
      <c r="H42" s="63"/>
      <c r="I42" s="63"/>
      <c r="J42" s="63"/>
      <c r="K42" s="63"/>
      <c r="L42" s="63"/>
      <c r="M42" s="63"/>
      <c r="N42" s="63"/>
      <c r="O42" s="63"/>
      <c r="P42" s="63"/>
      <c r="Q42" s="63"/>
      <c r="R42" s="63"/>
      <c r="S42" s="63"/>
      <c r="T42" s="63"/>
      <c r="U42" s="63"/>
      <c r="V42" s="63"/>
      <c r="W42" s="63"/>
      <c r="X42" s="63"/>
      <c r="Y42" s="63"/>
      <c r="Z42" s="63"/>
    </row>
    <row r="43" spans="1:26" ht="90" x14ac:dyDescent="0.25">
      <c r="A43" s="62"/>
      <c r="B43" s="238"/>
      <c r="C43" s="241"/>
      <c r="D43" s="242"/>
      <c r="E43" s="87" t="s">
        <v>182</v>
      </c>
      <c r="F43" s="89" t="s">
        <v>183</v>
      </c>
      <c r="G43" s="62"/>
      <c r="H43" s="63"/>
      <c r="I43" s="63"/>
      <c r="J43" s="63"/>
      <c r="K43" s="63"/>
      <c r="L43" s="63"/>
      <c r="M43" s="63"/>
      <c r="N43" s="63"/>
      <c r="O43" s="63"/>
      <c r="P43" s="63"/>
      <c r="Q43" s="63"/>
      <c r="R43" s="63"/>
      <c r="S43" s="63"/>
      <c r="T43" s="63"/>
      <c r="U43" s="63"/>
      <c r="V43" s="63"/>
      <c r="W43" s="63"/>
      <c r="X43" s="63"/>
      <c r="Y43" s="63"/>
      <c r="Z43" s="63"/>
    </row>
    <row r="44" spans="1:26" ht="120" x14ac:dyDescent="0.25">
      <c r="A44" s="62"/>
      <c r="B44" s="238"/>
      <c r="C44" s="241" t="s">
        <v>150</v>
      </c>
      <c r="D44" s="241" t="s">
        <v>186</v>
      </c>
      <c r="E44" s="87" t="s">
        <v>184</v>
      </c>
      <c r="F44" s="89" t="s">
        <v>185</v>
      </c>
      <c r="G44" s="62"/>
      <c r="H44" s="63"/>
      <c r="I44" s="63"/>
      <c r="J44" s="63"/>
      <c r="K44" s="63"/>
      <c r="L44" s="63"/>
      <c r="M44" s="63"/>
      <c r="N44" s="63"/>
      <c r="O44" s="63"/>
      <c r="P44" s="63"/>
      <c r="Q44" s="63"/>
      <c r="R44" s="63"/>
      <c r="S44" s="63"/>
      <c r="T44" s="63"/>
      <c r="U44" s="63"/>
      <c r="V44" s="63"/>
      <c r="W44" s="63"/>
      <c r="X44" s="63"/>
      <c r="Y44" s="63"/>
      <c r="Z44" s="63"/>
    </row>
    <row r="45" spans="1:26" ht="60" x14ac:dyDescent="0.25">
      <c r="A45" s="62"/>
      <c r="B45" s="238"/>
      <c r="C45" s="241"/>
      <c r="D45" s="242"/>
      <c r="E45" s="87" t="s">
        <v>187</v>
      </c>
      <c r="F45" s="89" t="s">
        <v>188</v>
      </c>
      <c r="G45" s="62"/>
      <c r="H45" s="63"/>
      <c r="I45" s="63"/>
      <c r="J45" s="63"/>
      <c r="K45" s="63"/>
      <c r="L45" s="63"/>
      <c r="M45" s="63"/>
      <c r="N45" s="63"/>
      <c r="O45" s="63"/>
      <c r="P45" s="63"/>
      <c r="Q45" s="63"/>
      <c r="R45" s="63"/>
      <c r="S45" s="63"/>
      <c r="T45" s="63"/>
      <c r="U45" s="63"/>
      <c r="V45" s="63"/>
      <c r="W45" s="63"/>
      <c r="X45" s="63"/>
      <c r="Y45" s="63"/>
      <c r="Z45" s="63"/>
    </row>
    <row r="46" spans="1:26" ht="120" x14ac:dyDescent="0.25">
      <c r="A46" s="62"/>
      <c r="B46" s="238"/>
      <c r="C46" s="241"/>
      <c r="D46" s="242"/>
      <c r="E46" s="87" t="s">
        <v>189</v>
      </c>
      <c r="F46" s="89" t="s">
        <v>190</v>
      </c>
      <c r="G46" s="62"/>
      <c r="H46" s="63"/>
      <c r="I46" s="63"/>
      <c r="J46" s="63"/>
      <c r="K46" s="63"/>
      <c r="L46" s="63"/>
      <c r="M46" s="63"/>
      <c r="N46" s="63"/>
      <c r="O46" s="63"/>
      <c r="P46" s="63"/>
      <c r="Q46" s="63"/>
      <c r="R46" s="63"/>
      <c r="S46" s="63"/>
      <c r="T46" s="63"/>
      <c r="U46" s="63"/>
      <c r="V46" s="63"/>
      <c r="W46" s="63"/>
      <c r="X46" s="63"/>
      <c r="Y46" s="63"/>
      <c r="Z46" s="63"/>
    </row>
    <row r="47" spans="1:26" ht="60" x14ac:dyDescent="0.25">
      <c r="A47" s="62"/>
      <c r="B47" s="238"/>
      <c r="C47" s="87" t="s">
        <v>166</v>
      </c>
      <c r="D47" s="87"/>
      <c r="E47" s="87" t="s">
        <v>191</v>
      </c>
      <c r="F47" s="89" t="s">
        <v>192</v>
      </c>
      <c r="G47" s="62"/>
      <c r="H47" s="63"/>
      <c r="I47" s="63"/>
      <c r="J47" s="63"/>
      <c r="K47" s="63"/>
      <c r="L47" s="63"/>
      <c r="M47" s="63"/>
      <c r="N47" s="63"/>
      <c r="O47" s="63"/>
      <c r="P47" s="63"/>
      <c r="Q47" s="63"/>
      <c r="R47" s="63"/>
      <c r="S47" s="63"/>
      <c r="T47" s="63"/>
      <c r="U47" s="63"/>
      <c r="V47" s="63"/>
      <c r="W47" s="63"/>
      <c r="X47" s="63"/>
      <c r="Y47" s="63"/>
      <c r="Z47" s="63"/>
    </row>
    <row r="48" spans="1:26" ht="45" x14ac:dyDescent="0.25">
      <c r="A48" s="62"/>
      <c r="B48" s="238"/>
      <c r="C48" s="87" t="s">
        <v>171</v>
      </c>
      <c r="D48" s="91"/>
      <c r="E48" s="87" t="s">
        <v>193</v>
      </c>
      <c r="F48" s="89" t="s">
        <v>194</v>
      </c>
      <c r="G48" s="62"/>
      <c r="H48" s="63"/>
      <c r="I48" s="63"/>
      <c r="J48" s="63"/>
      <c r="K48" s="63"/>
      <c r="L48" s="63"/>
      <c r="M48" s="63"/>
      <c r="N48" s="63"/>
      <c r="O48" s="63"/>
      <c r="P48" s="63"/>
      <c r="Q48" s="63"/>
      <c r="R48" s="63"/>
      <c r="S48" s="63"/>
      <c r="T48" s="63"/>
      <c r="U48" s="63"/>
      <c r="V48" s="63"/>
      <c r="W48" s="63"/>
      <c r="X48" s="63"/>
      <c r="Y48" s="63"/>
      <c r="Z48" s="63"/>
    </row>
    <row r="49" spans="1:26" ht="60" x14ac:dyDescent="0.25">
      <c r="A49" s="62"/>
      <c r="B49" s="237" t="s">
        <v>243</v>
      </c>
      <c r="C49" s="87" t="s">
        <v>197</v>
      </c>
      <c r="D49" s="87"/>
      <c r="E49" s="87" t="s">
        <v>208</v>
      </c>
      <c r="F49" s="89" t="s">
        <v>209</v>
      </c>
      <c r="G49" s="62"/>
      <c r="H49" s="63"/>
      <c r="I49" s="63"/>
      <c r="J49" s="63"/>
      <c r="K49" s="63"/>
      <c r="L49" s="63"/>
      <c r="M49" s="63"/>
      <c r="N49" s="63"/>
      <c r="O49" s="63"/>
      <c r="P49" s="63"/>
      <c r="Q49" s="63"/>
      <c r="R49" s="63"/>
      <c r="S49" s="63"/>
      <c r="T49" s="63"/>
      <c r="U49" s="63"/>
      <c r="V49" s="63"/>
      <c r="W49" s="63"/>
      <c r="X49" s="63"/>
      <c r="Y49" s="63"/>
      <c r="Z49" s="63"/>
    </row>
    <row r="50" spans="1:26" ht="60.75" thickBot="1" x14ac:dyDescent="0.3">
      <c r="A50" s="62"/>
      <c r="B50" s="239"/>
      <c r="C50" s="92" t="s">
        <v>202</v>
      </c>
      <c r="D50" s="92"/>
      <c r="E50" s="92" t="s">
        <v>210</v>
      </c>
      <c r="F50" s="93" t="s">
        <v>211</v>
      </c>
      <c r="G50" s="62"/>
      <c r="H50" s="63"/>
      <c r="I50" s="63"/>
      <c r="J50" s="63"/>
      <c r="K50" s="63"/>
      <c r="L50" s="63"/>
      <c r="M50" s="63"/>
      <c r="N50" s="63"/>
      <c r="O50" s="63"/>
      <c r="P50" s="63"/>
      <c r="Q50" s="63"/>
      <c r="R50" s="63"/>
      <c r="S50" s="63"/>
      <c r="T50" s="63"/>
      <c r="U50" s="63"/>
      <c r="V50" s="63"/>
      <c r="W50" s="63"/>
      <c r="X50" s="63"/>
      <c r="Y50" s="63"/>
      <c r="Z50" s="63"/>
    </row>
    <row r="51" spans="1:26" x14ac:dyDescent="0.25">
      <c r="A51" s="63"/>
      <c r="B51" s="62"/>
      <c r="C51" s="62"/>
      <c r="D51" s="62"/>
      <c r="E51" s="62"/>
      <c r="F51" s="62"/>
      <c r="G51" s="63"/>
      <c r="H51" s="63"/>
      <c r="I51" s="63"/>
      <c r="J51" s="63"/>
      <c r="K51" s="63"/>
      <c r="L51" s="63"/>
      <c r="M51" s="63"/>
      <c r="N51" s="63"/>
      <c r="O51" s="63"/>
      <c r="P51" s="63"/>
      <c r="Q51" s="63"/>
      <c r="R51" s="63"/>
      <c r="S51" s="63"/>
      <c r="T51" s="63"/>
      <c r="U51" s="63"/>
      <c r="V51" s="63"/>
      <c r="W51" s="63"/>
      <c r="X51" s="63"/>
      <c r="Y51" s="63"/>
      <c r="Z51" s="63"/>
    </row>
    <row r="52" spans="1:26" x14ac:dyDescent="0.2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x14ac:dyDescent="0.2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x14ac:dyDescent="0.2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x14ac:dyDescent="0.2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x14ac:dyDescent="0.2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x14ac:dyDescent="0.2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x14ac:dyDescent="0.2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x14ac:dyDescent="0.2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x14ac:dyDescent="0.2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x14ac:dyDescent="0.2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x14ac:dyDescent="0.2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x14ac:dyDescent="0.2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x14ac:dyDescent="0.2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x14ac:dyDescent="0.2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x14ac:dyDescent="0.2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x14ac:dyDescent="0.2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x14ac:dyDescent="0.2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x14ac:dyDescent="0.2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x14ac:dyDescent="0.2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x14ac:dyDescent="0.2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x14ac:dyDescent="0.2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x14ac:dyDescent="0.2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x14ac:dyDescent="0.2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x14ac:dyDescent="0.2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x14ac:dyDescent="0.2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x14ac:dyDescent="0.2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x14ac:dyDescent="0.2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x14ac:dyDescent="0.2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x14ac:dyDescent="0.2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x14ac:dyDescent="0.2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x14ac:dyDescent="0.2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x14ac:dyDescent="0.2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x14ac:dyDescent="0.2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x14ac:dyDescent="0.2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x14ac:dyDescent="0.2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x14ac:dyDescent="0.2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x14ac:dyDescent="0.2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x14ac:dyDescent="0.2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x14ac:dyDescent="0.2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x14ac:dyDescent="0.2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x14ac:dyDescent="0.2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x14ac:dyDescent="0.2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x14ac:dyDescent="0.2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x14ac:dyDescent="0.2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x14ac:dyDescent="0.2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x14ac:dyDescent="0.2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x14ac:dyDescent="0.2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x14ac:dyDescent="0.2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x14ac:dyDescent="0.2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x14ac:dyDescent="0.2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x14ac:dyDescent="0.2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x14ac:dyDescent="0.2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x14ac:dyDescent="0.2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x14ac:dyDescent="0.2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x14ac:dyDescent="0.2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x14ac:dyDescent="0.2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x14ac:dyDescent="0.2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x14ac:dyDescent="0.2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x14ac:dyDescent="0.2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x14ac:dyDescent="0.2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x14ac:dyDescent="0.2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x14ac:dyDescent="0.2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x14ac:dyDescent="0.2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x14ac:dyDescent="0.2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x14ac:dyDescent="0.2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x14ac:dyDescent="0.2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x14ac:dyDescent="0.2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x14ac:dyDescent="0.2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x14ac:dyDescent="0.2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x14ac:dyDescent="0.2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x14ac:dyDescent="0.2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x14ac:dyDescent="0.2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x14ac:dyDescent="0.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x14ac:dyDescent="0.2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x14ac:dyDescent="0.2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x14ac:dyDescent="0.2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x14ac:dyDescent="0.2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x14ac:dyDescent="0.2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x14ac:dyDescent="0.2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x14ac:dyDescent="0.2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x14ac:dyDescent="0.2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x14ac:dyDescent="0.2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x14ac:dyDescent="0.2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x14ac:dyDescent="0.2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x14ac:dyDescent="0.2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x14ac:dyDescent="0.2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x14ac:dyDescent="0.2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x14ac:dyDescent="0.2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x14ac:dyDescent="0.2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x14ac:dyDescent="0.2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x14ac:dyDescent="0.2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x14ac:dyDescent="0.2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x14ac:dyDescent="0.2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x14ac:dyDescent="0.2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x14ac:dyDescent="0.2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x14ac:dyDescent="0.2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x14ac:dyDescent="0.2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x14ac:dyDescent="0.2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x14ac:dyDescent="0.2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x14ac:dyDescent="0.2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x14ac:dyDescent="0.2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x14ac:dyDescent="0.2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x14ac:dyDescent="0.2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x14ac:dyDescent="0.2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x14ac:dyDescent="0.2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x14ac:dyDescent="0.2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x14ac:dyDescent="0.2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x14ac:dyDescent="0.2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x14ac:dyDescent="0.2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x14ac:dyDescent="0.2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x14ac:dyDescent="0.2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x14ac:dyDescent="0.2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x14ac:dyDescent="0.2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x14ac:dyDescent="0.2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x14ac:dyDescent="0.2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x14ac:dyDescent="0.2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x14ac:dyDescent="0.2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x14ac:dyDescent="0.2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x14ac:dyDescent="0.2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x14ac:dyDescent="0.2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x14ac:dyDescent="0.2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x14ac:dyDescent="0.2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x14ac:dyDescent="0.2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x14ac:dyDescent="0.2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x14ac:dyDescent="0.2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x14ac:dyDescent="0.2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x14ac:dyDescent="0.2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x14ac:dyDescent="0.2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x14ac:dyDescent="0.2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x14ac:dyDescent="0.2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x14ac:dyDescent="0.2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x14ac:dyDescent="0.2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x14ac:dyDescent="0.2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x14ac:dyDescent="0.2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x14ac:dyDescent="0.2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x14ac:dyDescent="0.2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x14ac:dyDescent="0.2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x14ac:dyDescent="0.2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x14ac:dyDescent="0.2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x14ac:dyDescent="0.2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x14ac:dyDescent="0.2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x14ac:dyDescent="0.2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x14ac:dyDescent="0.2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x14ac:dyDescent="0.2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x14ac:dyDescent="0.2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x14ac:dyDescent="0.2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x14ac:dyDescent="0.2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x14ac:dyDescent="0.2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x14ac:dyDescent="0.2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x14ac:dyDescent="0.2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x14ac:dyDescent="0.2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x14ac:dyDescent="0.2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x14ac:dyDescent="0.2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x14ac:dyDescent="0.2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x14ac:dyDescent="0.2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x14ac:dyDescent="0.2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x14ac:dyDescent="0.2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x14ac:dyDescent="0.2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x14ac:dyDescent="0.2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x14ac:dyDescent="0.2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x14ac:dyDescent="0.2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x14ac:dyDescent="0.2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x14ac:dyDescent="0.2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x14ac:dyDescent="0.2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x14ac:dyDescent="0.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x14ac:dyDescent="0.2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x14ac:dyDescent="0.2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x14ac:dyDescent="0.2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x14ac:dyDescent="0.2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x14ac:dyDescent="0.2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x14ac:dyDescent="0.2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x14ac:dyDescent="0.2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x14ac:dyDescent="0.2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x14ac:dyDescent="0.2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x14ac:dyDescent="0.2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x14ac:dyDescent="0.2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x14ac:dyDescent="0.2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x14ac:dyDescent="0.2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x14ac:dyDescent="0.2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x14ac:dyDescent="0.2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x14ac:dyDescent="0.2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x14ac:dyDescent="0.2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x14ac:dyDescent="0.2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x14ac:dyDescent="0.2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x14ac:dyDescent="0.2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x14ac:dyDescent="0.2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x14ac:dyDescent="0.2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x14ac:dyDescent="0.2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x14ac:dyDescent="0.2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x14ac:dyDescent="0.2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x14ac:dyDescent="0.2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x14ac:dyDescent="0.2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x14ac:dyDescent="0.2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x14ac:dyDescent="0.2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x14ac:dyDescent="0.2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x14ac:dyDescent="0.2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x14ac:dyDescent="0.2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x14ac:dyDescent="0.2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x14ac:dyDescent="0.2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x14ac:dyDescent="0.2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x14ac:dyDescent="0.2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x14ac:dyDescent="0.2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x14ac:dyDescent="0.2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x14ac:dyDescent="0.2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x14ac:dyDescent="0.2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x14ac:dyDescent="0.2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x14ac:dyDescent="0.2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x14ac:dyDescent="0.2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x14ac:dyDescent="0.2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x14ac:dyDescent="0.2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x14ac:dyDescent="0.2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x14ac:dyDescent="0.2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x14ac:dyDescent="0.2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x14ac:dyDescent="0.2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x14ac:dyDescent="0.2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x14ac:dyDescent="0.2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x14ac:dyDescent="0.2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x14ac:dyDescent="0.2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x14ac:dyDescent="0.2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x14ac:dyDescent="0.2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x14ac:dyDescent="0.2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x14ac:dyDescent="0.2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x14ac:dyDescent="0.2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x14ac:dyDescent="0.2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x14ac:dyDescent="0.2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x14ac:dyDescent="0.2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x14ac:dyDescent="0.2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x14ac:dyDescent="0.2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x14ac:dyDescent="0.2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x14ac:dyDescent="0.2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x14ac:dyDescent="0.2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x14ac:dyDescent="0.2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x14ac:dyDescent="0.2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x14ac:dyDescent="0.2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x14ac:dyDescent="0.2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x14ac:dyDescent="0.2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x14ac:dyDescent="0.2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x14ac:dyDescent="0.2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x14ac:dyDescent="0.2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x14ac:dyDescent="0.2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x14ac:dyDescent="0.2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x14ac:dyDescent="0.2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x14ac:dyDescent="0.2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x14ac:dyDescent="0.2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x14ac:dyDescent="0.2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x14ac:dyDescent="0.2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x14ac:dyDescent="0.2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x14ac:dyDescent="0.2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x14ac:dyDescent="0.2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x14ac:dyDescent="0.2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x14ac:dyDescent="0.2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x14ac:dyDescent="0.2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x14ac:dyDescent="0.2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x14ac:dyDescent="0.2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x14ac:dyDescent="0.2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x14ac:dyDescent="0.2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x14ac:dyDescent="0.2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x14ac:dyDescent="0.2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x14ac:dyDescent="0.2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x14ac:dyDescent="0.2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x14ac:dyDescent="0.2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x14ac:dyDescent="0.2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x14ac:dyDescent="0.2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x14ac:dyDescent="0.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x14ac:dyDescent="0.2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x14ac:dyDescent="0.2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x14ac:dyDescent="0.2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x14ac:dyDescent="0.2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x14ac:dyDescent="0.2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x14ac:dyDescent="0.2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x14ac:dyDescent="0.2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x14ac:dyDescent="0.2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x14ac:dyDescent="0.2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x14ac:dyDescent="0.2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x14ac:dyDescent="0.2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x14ac:dyDescent="0.2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x14ac:dyDescent="0.2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x14ac:dyDescent="0.2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x14ac:dyDescent="0.2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x14ac:dyDescent="0.2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x14ac:dyDescent="0.2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x14ac:dyDescent="0.2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x14ac:dyDescent="0.2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x14ac:dyDescent="0.2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x14ac:dyDescent="0.2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x14ac:dyDescent="0.2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x14ac:dyDescent="0.2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x14ac:dyDescent="0.2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x14ac:dyDescent="0.2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x14ac:dyDescent="0.2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x14ac:dyDescent="0.2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x14ac:dyDescent="0.2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x14ac:dyDescent="0.2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x14ac:dyDescent="0.2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x14ac:dyDescent="0.2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x14ac:dyDescent="0.2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x14ac:dyDescent="0.2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x14ac:dyDescent="0.2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x14ac:dyDescent="0.2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x14ac:dyDescent="0.2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x14ac:dyDescent="0.2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x14ac:dyDescent="0.2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x14ac:dyDescent="0.2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x14ac:dyDescent="0.2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x14ac:dyDescent="0.2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x14ac:dyDescent="0.2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x14ac:dyDescent="0.2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x14ac:dyDescent="0.2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x14ac:dyDescent="0.2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x14ac:dyDescent="0.2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x14ac:dyDescent="0.2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x14ac:dyDescent="0.2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x14ac:dyDescent="0.2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x14ac:dyDescent="0.2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x14ac:dyDescent="0.2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x14ac:dyDescent="0.2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x14ac:dyDescent="0.2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x14ac:dyDescent="0.2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x14ac:dyDescent="0.2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x14ac:dyDescent="0.2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x14ac:dyDescent="0.2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x14ac:dyDescent="0.2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x14ac:dyDescent="0.2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x14ac:dyDescent="0.2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x14ac:dyDescent="0.2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x14ac:dyDescent="0.2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x14ac:dyDescent="0.2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x14ac:dyDescent="0.2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x14ac:dyDescent="0.2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x14ac:dyDescent="0.2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x14ac:dyDescent="0.2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x14ac:dyDescent="0.2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x14ac:dyDescent="0.2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x14ac:dyDescent="0.2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x14ac:dyDescent="0.2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x14ac:dyDescent="0.2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x14ac:dyDescent="0.2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x14ac:dyDescent="0.2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x14ac:dyDescent="0.2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x14ac:dyDescent="0.2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x14ac:dyDescent="0.2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x14ac:dyDescent="0.2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x14ac:dyDescent="0.2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x14ac:dyDescent="0.2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x14ac:dyDescent="0.2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x14ac:dyDescent="0.2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x14ac:dyDescent="0.2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x14ac:dyDescent="0.2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x14ac:dyDescent="0.2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x14ac:dyDescent="0.2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x14ac:dyDescent="0.2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x14ac:dyDescent="0.2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x14ac:dyDescent="0.2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x14ac:dyDescent="0.2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x14ac:dyDescent="0.2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x14ac:dyDescent="0.2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x14ac:dyDescent="0.2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x14ac:dyDescent="0.2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x14ac:dyDescent="0.2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x14ac:dyDescent="0.2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x14ac:dyDescent="0.2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x14ac:dyDescent="0.2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x14ac:dyDescent="0.2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x14ac:dyDescent="0.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x14ac:dyDescent="0.2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x14ac:dyDescent="0.2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x14ac:dyDescent="0.2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x14ac:dyDescent="0.2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x14ac:dyDescent="0.2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x14ac:dyDescent="0.2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x14ac:dyDescent="0.2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x14ac:dyDescent="0.2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x14ac:dyDescent="0.2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x14ac:dyDescent="0.2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x14ac:dyDescent="0.2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x14ac:dyDescent="0.2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x14ac:dyDescent="0.2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x14ac:dyDescent="0.2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x14ac:dyDescent="0.2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x14ac:dyDescent="0.2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x14ac:dyDescent="0.2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x14ac:dyDescent="0.2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x14ac:dyDescent="0.2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x14ac:dyDescent="0.2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x14ac:dyDescent="0.2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x14ac:dyDescent="0.2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x14ac:dyDescent="0.2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x14ac:dyDescent="0.2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x14ac:dyDescent="0.2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x14ac:dyDescent="0.2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x14ac:dyDescent="0.2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x14ac:dyDescent="0.2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x14ac:dyDescent="0.2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x14ac:dyDescent="0.2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x14ac:dyDescent="0.2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x14ac:dyDescent="0.2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x14ac:dyDescent="0.2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x14ac:dyDescent="0.2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x14ac:dyDescent="0.2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x14ac:dyDescent="0.2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x14ac:dyDescent="0.2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x14ac:dyDescent="0.2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x14ac:dyDescent="0.2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x14ac:dyDescent="0.2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x14ac:dyDescent="0.2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x14ac:dyDescent="0.2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x14ac:dyDescent="0.2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x14ac:dyDescent="0.2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x14ac:dyDescent="0.2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x14ac:dyDescent="0.2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x14ac:dyDescent="0.2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x14ac:dyDescent="0.2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x14ac:dyDescent="0.2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x14ac:dyDescent="0.2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x14ac:dyDescent="0.2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x14ac:dyDescent="0.2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x14ac:dyDescent="0.2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x14ac:dyDescent="0.2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x14ac:dyDescent="0.2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x14ac:dyDescent="0.2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x14ac:dyDescent="0.2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x14ac:dyDescent="0.2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x14ac:dyDescent="0.2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x14ac:dyDescent="0.2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x14ac:dyDescent="0.2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x14ac:dyDescent="0.2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x14ac:dyDescent="0.2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x14ac:dyDescent="0.2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x14ac:dyDescent="0.2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x14ac:dyDescent="0.2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x14ac:dyDescent="0.2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x14ac:dyDescent="0.2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x14ac:dyDescent="0.2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x14ac:dyDescent="0.2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x14ac:dyDescent="0.2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x14ac:dyDescent="0.2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x14ac:dyDescent="0.2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x14ac:dyDescent="0.2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x14ac:dyDescent="0.2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x14ac:dyDescent="0.2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x14ac:dyDescent="0.2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x14ac:dyDescent="0.2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x14ac:dyDescent="0.2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x14ac:dyDescent="0.2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x14ac:dyDescent="0.2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x14ac:dyDescent="0.2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x14ac:dyDescent="0.2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x14ac:dyDescent="0.2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x14ac:dyDescent="0.2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x14ac:dyDescent="0.2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x14ac:dyDescent="0.2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x14ac:dyDescent="0.2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x14ac:dyDescent="0.2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x14ac:dyDescent="0.2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x14ac:dyDescent="0.2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x14ac:dyDescent="0.2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x14ac:dyDescent="0.2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x14ac:dyDescent="0.2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x14ac:dyDescent="0.2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x14ac:dyDescent="0.2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x14ac:dyDescent="0.2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x14ac:dyDescent="0.2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x14ac:dyDescent="0.2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x14ac:dyDescent="0.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x14ac:dyDescent="0.2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x14ac:dyDescent="0.2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x14ac:dyDescent="0.2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x14ac:dyDescent="0.2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x14ac:dyDescent="0.2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x14ac:dyDescent="0.2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x14ac:dyDescent="0.2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x14ac:dyDescent="0.2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x14ac:dyDescent="0.2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x14ac:dyDescent="0.2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x14ac:dyDescent="0.2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x14ac:dyDescent="0.2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x14ac:dyDescent="0.2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x14ac:dyDescent="0.2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x14ac:dyDescent="0.2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x14ac:dyDescent="0.2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x14ac:dyDescent="0.2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x14ac:dyDescent="0.2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x14ac:dyDescent="0.2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x14ac:dyDescent="0.2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x14ac:dyDescent="0.2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x14ac:dyDescent="0.2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x14ac:dyDescent="0.2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x14ac:dyDescent="0.2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x14ac:dyDescent="0.2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x14ac:dyDescent="0.2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x14ac:dyDescent="0.2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x14ac:dyDescent="0.2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x14ac:dyDescent="0.2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x14ac:dyDescent="0.2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x14ac:dyDescent="0.2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x14ac:dyDescent="0.2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x14ac:dyDescent="0.2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x14ac:dyDescent="0.2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x14ac:dyDescent="0.2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x14ac:dyDescent="0.2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x14ac:dyDescent="0.2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x14ac:dyDescent="0.2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x14ac:dyDescent="0.2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x14ac:dyDescent="0.2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x14ac:dyDescent="0.2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x14ac:dyDescent="0.2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x14ac:dyDescent="0.2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x14ac:dyDescent="0.2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x14ac:dyDescent="0.2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x14ac:dyDescent="0.2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x14ac:dyDescent="0.2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x14ac:dyDescent="0.2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x14ac:dyDescent="0.2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x14ac:dyDescent="0.2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x14ac:dyDescent="0.2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x14ac:dyDescent="0.2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x14ac:dyDescent="0.2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x14ac:dyDescent="0.2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x14ac:dyDescent="0.2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x14ac:dyDescent="0.2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x14ac:dyDescent="0.2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x14ac:dyDescent="0.2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x14ac:dyDescent="0.2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x14ac:dyDescent="0.2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x14ac:dyDescent="0.2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x14ac:dyDescent="0.2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x14ac:dyDescent="0.2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x14ac:dyDescent="0.2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x14ac:dyDescent="0.2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x14ac:dyDescent="0.2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x14ac:dyDescent="0.2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x14ac:dyDescent="0.2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x14ac:dyDescent="0.2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x14ac:dyDescent="0.2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x14ac:dyDescent="0.2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x14ac:dyDescent="0.2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x14ac:dyDescent="0.2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x14ac:dyDescent="0.2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x14ac:dyDescent="0.2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x14ac:dyDescent="0.2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x14ac:dyDescent="0.2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x14ac:dyDescent="0.2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x14ac:dyDescent="0.2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x14ac:dyDescent="0.2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x14ac:dyDescent="0.2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x14ac:dyDescent="0.2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x14ac:dyDescent="0.2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x14ac:dyDescent="0.2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x14ac:dyDescent="0.2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x14ac:dyDescent="0.2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x14ac:dyDescent="0.2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x14ac:dyDescent="0.2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x14ac:dyDescent="0.2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x14ac:dyDescent="0.2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x14ac:dyDescent="0.2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x14ac:dyDescent="0.2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x14ac:dyDescent="0.2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x14ac:dyDescent="0.2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x14ac:dyDescent="0.2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x14ac:dyDescent="0.2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x14ac:dyDescent="0.2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x14ac:dyDescent="0.2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x14ac:dyDescent="0.2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x14ac:dyDescent="0.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x14ac:dyDescent="0.2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x14ac:dyDescent="0.2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x14ac:dyDescent="0.2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x14ac:dyDescent="0.2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x14ac:dyDescent="0.2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x14ac:dyDescent="0.2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x14ac:dyDescent="0.2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x14ac:dyDescent="0.2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x14ac:dyDescent="0.2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x14ac:dyDescent="0.2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x14ac:dyDescent="0.2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x14ac:dyDescent="0.2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x14ac:dyDescent="0.2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x14ac:dyDescent="0.2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x14ac:dyDescent="0.2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x14ac:dyDescent="0.2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x14ac:dyDescent="0.2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x14ac:dyDescent="0.2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x14ac:dyDescent="0.2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x14ac:dyDescent="0.2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x14ac:dyDescent="0.2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x14ac:dyDescent="0.2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x14ac:dyDescent="0.2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x14ac:dyDescent="0.2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x14ac:dyDescent="0.2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x14ac:dyDescent="0.2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x14ac:dyDescent="0.2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x14ac:dyDescent="0.2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x14ac:dyDescent="0.2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x14ac:dyDescent="0.2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x14ac:dyDescent="0.2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x14ac:dyDescent="0.2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x14ac:dyDescent="0.2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x14ac:dyDescent="0.2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x14ac:dyDescent="0.2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x14ac:dyDescent="0.2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x14ac:dyDescent="0.2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x14ac:dyDescent="0.2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x14ac:dyDescent="0.2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x14ac:dyDescent="0.2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x14ac:dyDescent="0.2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x14ac:dyDescent="0.2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x14ac:dyDescent="0.2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x14ac:dyDescent="0.2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x14ac:dyDescent="0.2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x14ac:dyDescent="0.2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x14ac:dyDescent="0.2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x14ac:dyDescent="0.2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x14ac:dyDescent="0.2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x14ac:dyDescent="0.2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x14ac:dyDescent="0.2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x14ac:dyDescent="0.2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x14ac:dyDescent="0.2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x14ac:dyDescent="0.2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x14ac:dyDescent="0.2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x14ac:dyDescent="0.2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x14ac:dyDescent="0.2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x14ac:dyDescent="0.2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x14ac:dyDescent="0.2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x14ac:dyDescent="0.2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x14ac:dyDescent="0.2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x14ac:dyDescent="0.2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x14ac:dyDescent="0.2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x14ac:dyDescent="0.2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x14ac:dyDescent="0.2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x14ac:dyDescent="0.2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x14ac:dyDescent="0.2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x14ac:dyDescent="0.2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x14ac:dyDescent="0.2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x14ac:dyDescent="0.2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x14ac:dyDescent="0.2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x14ac:dyDescent="0.2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x14ac:dyDescent="0.2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x14ac:dyDescent="0.2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x14ac:dyDescent="0.2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x14ac:dyDescent="0.2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x14ac:dyDescent="0.2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x14ac:dyDescent="0.2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x14ac:dyDescent="0.2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x14ac:dyDescent="0.2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x14ac:dyDescent="0.2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x14ac:dyDescent="0.2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x14ac:dyDescent="0.2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x14ac:dyDescent="0.2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x14ac:dyDescent="0.2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x14ac:dyDescent="0.2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x14ac:dyDescent="0.2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x14ac:dyDescent="0.2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x14ac:dyDescent="0.2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x14ac:dyDescent="0.2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x14ac:dyDescent="0.2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x14ac:dyDescent="0.2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x14ac:dyDescent="0.2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x14ac:dyDescent="0.2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x14ac:dyDescent="0.2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x14ac:dyDescent="0.2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x14ac:dyDescent="0.2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x14ac:dyDescent="0.2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x14ac:dyDescent="0.2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x14ac:dyDescent="0.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x14ac:dyDescent="0.2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x14ac:dyDescent="0.2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x14ac:dyDescent="0.2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x14ac:dyDescent="0.2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x14ac:dyDescent="0.2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x14ac:dyDescent="0.2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x14ac:dyDescent="0.2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x14ac:dyDescent="0.2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x14ac:dyDescent="0.2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x14ac:dyDescent="0.2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x14ac:dyDescent="0.2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x14ac:dyDescent="0.2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x14ac:dyDescent="0.2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x14ac:dyDescent="0.2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x14ac:dyDescent="0.2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x14ac:dyDescent="0.2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x14ac:dyDescent="0.2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x14ac:dyDescent="0.2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x14ac:dyDescent="0.2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x14ac:dyDescent="0.2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x14ac:dyDescent="0.2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x14ac:dyDescent="0.2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x14ac:dyDescent="0.2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x14ac:dyDescent="0.2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x14ac:dyDescent="0.2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x14ac:dyDescent="0.2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x14ac:dyDescent="0.2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x14ac:dyDescent="0.2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x14ac:dyDescent="0.2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x14ac:dyDescent="0.2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x14ac:dyDescent="0.2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x14ac:dyDescent="0.2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x14ac:dyDescent="0.2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x14ac:dyDescent="0.2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x14ac:dyDescent="0.2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x14ac:dyDescent="0.2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x14ac:dyDescent="0.2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x14ac:dyDescent="0.2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x14ac:dyDescent="0.2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x14ac:dyDescent="0.2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x14ac:dyDescent="0.2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x14ac:dyDescent="0.2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x14ac:dyDescent="0.2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x14ac:dyDescent="0.2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x14ac:dyDescent="0.2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x14ac:dyDescent="0.2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x14ac:dyDescent="0.2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x14ac:dyDescent="0.2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x14ac:dyDescent="0.2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x14ac:dyDescent="0.2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x14ac:dyDescent="0.2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x14ac:dyDescent="0.2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x14ac:dyDescent="0.2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x14ac:dyDescent="0.2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x14ac:dyDescent="0.2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x14ac:dyDescent="0.2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x14ac:dyDescent="0.2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x14ac:dyDescent="0.2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x14ac:dyDescent="0.2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x14ac:dyDescent="0.2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x14ac:dyDescent="0.2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x14ac:dyDescent="0.2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x14ac:dyDescent="0.2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x14ac:dyDescent="0.2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x14ac:dyDescent="0.2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x14ac:dyDescent="0.2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x14ac:dyDescent="0.2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x14ac:dyDescent="0.2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x14ac:dyDescent="0.2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x14ac:dyDescent="0.2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x14ac:dyDescent="0.2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x14ac:dyDescent="0.2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x14ac:dyDescent="0.2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x14ac:dyDescent="0.2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x14ac:dyDescent="0.2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x14ac:dyDescent="0.2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x14ac:dyDescent="0.2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x14ac:dyDescent="0.2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x14ac:dyDescent="0.2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x14ac:dyDescent="0.2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x14ac:dyDescent="0.2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x14ac:dyDescent="0.2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x14ac:dyDescent="0.2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x14ac:dyDescent="0.2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x14ac:dyDescent="0.2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x14ac:dyDescent="0.2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x14ac:dyDescent="0.2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x14ac:dyDescent="0.2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x14ac:dyDescent="0.2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x14ac:dyDescent="0.2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x14ac:dyDescent="0.2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x14ac:dyDescent="0.2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x14ac:dyDescent="0.2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x14ac:dyDescent="0.2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x14ac:dyDescent="0.2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x14ac:dyDescent="0.2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x14ac:dyDescent="0.2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x14ac:dyDescent="0.2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x14ac:dyDescent="0.2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x14ac:dyDescent="0.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x14ac:dyDescent="0.2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x14ac:dyDescent="0.2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x14ac:dyDescent="0.2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x14ac:dyDescent="0.2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x14ac:dyDescent="0.2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x14ac:dyDescent="0.2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x14ac:dyDescent="0.2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x14ac:dyDescent="0.2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x14ac:dyDescent="0.2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x14ac:dyDescent="0.2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x14ac:dyDescent="0.2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x14ac:dyDescent="0.2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x14ac:dyDescent="0.2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x14ac:dyDescent="0.2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x14ac:dyDescent="0.2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x14ac:dyDescent="0.2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x14ac:dyDescent="0.2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x14ac:dyDescent="0.2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x14ac:dyDescent="0.2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x14ac:dyDescent="0.2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x14ac:dyDescent="0.2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x14ac:dyDescent="0.2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x14ac:dyDescent="0.2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x14ac:dyDescent="0.2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x14ac:dyDescent="0.2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x14ac:dyDescent="0.2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x14ac:dyDescent="0.2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x14ac:dyDescent="0.2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x14ac:dyDescent="0.2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x14ac:dyDescent="0.2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x14ac:dyDescent="0.2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x14ac:dyDescent="0.2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x14ac:dyDescent="0.2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x14ac:dyDescent="0.2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x14ac:dyDescent="0.2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x14ac:dyDescent="0.2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x14ac:dyDescent="0.2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x14ac:dyDescent="0.2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x14ac:dyDescent="0.2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x14ac:dyDescent="0.2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x14ac:dyDescent="0.2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x14ac:dyDescent="0.2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x14ac:dyDescent="0.2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x14ac:dyDescent="0.2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x14ac:dyDescent="0.2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x14ac:dyDescent="0.2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x14ac:dyDescent="0.2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x14ac:dyDescent="0.2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x14ac:dyDescent="0.2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x14ac:dyDescent="0.2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x14ac:dyDescent="0.2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x14ac:dyDescent="0.2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x14ac:dyDescent="0.2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x14ac:dyDescent="0.2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x14ac:dyDescent="0.2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x14ac:dyDescent="0.2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x14ac:dyDescent="0.2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x14ac:dyDescent="0.2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x14ac:dyDescent="0.2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x14ac:dyDescent="0.2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x14ac:dyDescent="0.2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x14ac:dyDescent="0.2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x14ac:dyDescent="0.2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x14ac:dyDescent="0.2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x14ac:dyDescent="0.2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x14ac:dyDescent="0.2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x14ac:dyDescent="0.2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x14ac:dyDescent="0.2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x14ac:dyDescent="0.2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x14ac:dyDescent="0.2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x14ac:dyDescent="0.2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x14ac:dyDescent="0.2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x14ac:dyDescent="0.2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x14ac:dyDescent="0.2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x14ac:dyDescent="0.2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x14ac:dyDescent="0.2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x14ac:dyDescent="0.2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x14ac:dyDescent="0.2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x14ac:dyDescent="0.2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x14ac:dyDescent="0.2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x14ac:dyDescent="0.2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x14ac:dyDescent="0.2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x14ac:dyDescent="0.2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x14ac:dyDescent="0.2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x14ac:dyDescent="0.2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x14ac:dyDescent="0.2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x14ac:dyDescent="0.2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x14ac:dyDescent="0.2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x14ac:dyDescent="0.2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x14ac:dyDescent="0.2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x14ac:dyDescent="0.2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x14ac:dyDescent="0.2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x14ac:dyDescent="0.2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x14ac:dyDescent="0.2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x14ac:dyDescent="0.2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x14ac:dyDescent="0.2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x14ac:dyDescent="0.2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x14ac:dyDescent="0.2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x14ac:dyDescent="0.2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x14ac:dyDescent="0.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x14ac:dyDescent="0.2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x14ac:dyDescent="0.2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x14ac:dyDescent="0.2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x14ac:dyDescent="0.2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x14ac:dyDescent="0.2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x14ac:dyDescent="0.2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x14ac:dyDescent="0.2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x14ac:dyDescent="0.2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x14ac:dyDescent="0.2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x14ac:dyDescent="0.2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x14ac:dyDescent="0.2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x14ac:dyDescent="0.2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x14ac:dyDescent="0.2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x14ac:dyDescent="0.2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x14ac:dyDescent="0.2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x14ac:dyDescent="0.2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x14ac:dyDescent="0.2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x14ac:dyDescent="0.2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x14ac:dyDescent="0.2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x14ac:dyDescent="0.2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x14ac:dyDescent="0.2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x14ac:dyDescent="0.2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x14ac:dyDescent="0.2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x14ac:dyDescent="0.2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x14ac:dyDescent="0.2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x14ac:dyDescent="0.2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x14ac:dyDescent="0.2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x14ac:dyDescent="0.2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x14ac:dyDescent="0.2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x14ac:dyDescent="0.2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x14ac:dyDescent="0.2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x14ac:dyDescent="0.2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x14ac:dyDescent="0.2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x14ac:dyDescent="0.2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x14ac:dyDescent="0.2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x14ac:dyDescent="0.2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x14ac:dyDescent="0.2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x14ac:dyDescent="0.2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x14ac:dyDescent="0.2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x14ac:dyDescent="0.2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x14ac:dyDescent="0.2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x14ac:dyDescent="0.2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x14ac:dyDescent="0.2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x14ac:dyDescent="0.2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x14ac:dyDescent="0.2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x14ac:dyDescent="0.2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x14ac:dyDescent="0.2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x14ac:dyDescent="0.2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x14ac:dyDescent="0.2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x14ac:dyDescent="0.2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x14ac:dyDescent="0.2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x14ac:dyDescent="0.2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x14ac:dyDescent="0.2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x14ac:dyDescent="0.2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x14ac:dyDescent="0.2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x14ac:dyDescent="0.2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x14ac:dyDescent="0.2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x14ac:dyDescent="0.2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x14ac:dyDescent="0.2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x14ac:dyDescent="0.2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x14ac:dyDescent="0.2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x14ac:dyDescent="0.2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x14ac:dyDescent="0.2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x14ac:dyDescent="0.2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x14ac:dyDescent="0.2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x14ac:dyDescent="0.2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x14ac:dyDescent="0.2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x14ac:dyDescent="0.2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x14ac:dyDescent="0.2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x14ac:dyDescent="0.2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x14ac:dyDescent="0.2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x14ac:dyDescent="0.2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x14ac:dyDescent="0.2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x14ac:dyDescent="0.2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x14ac:dyDescent="0.2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sheetProtection algorithmName="SHA-512" hashValue="USQY3vttaBpHloIgijrsCKdHC23pzQzdQ+1GhsT/zmR1oiO4CzDHQDWjvA2SHy7qXJpvPwqiFrpIVrd5B0oU0A==" saltValue="A/eZGD8nxBzuQDhXNGP8VA==" spinCount="100000" sheet="1" objects="1" scenarios="1"/>
  <mergeCells count="19">
    <mergeCell ref="B1:D1"/>
    <mergeCell ref="B23:F23"/>
    <mergeCell ref="C32:C33"/>
    <mergeCell ref="D25:D29"/>
    <mergeCell ref="E25:E28"/>
    <mergeCell ref="B42:B48"/>
    <mergeCell ref="B49:B50"/>
    <mergeCell ref="B25:B31"/>
    <mergeCell ref="B32:B37"/>
    <mergeCell ref="D34:D37"/>
    <mergeCell ref="B38:B41"/>
    <mergeCell ref="D38:D40"/>
    <mergeCell ref="D42:D43"/>
    <mergeCell ref="D44:D46"/>
    <mergeCell ref="C25:C29"/>
    <mergeCell ref="C38:C40"/>
    <mergeCell ref="C44:C46"/>
    <mergeCell ref="C42:C43"/>
    <mergeCell ref="C34:C37"/>
  </mergeCells>
  <conditionalFormatting sqref="C3:C14">
    <cfRule type="containsBlanks" dxfId="8" priority="2">
      <formula>LEN(TRIM(C3))=0</formula>
    </cfRule>
  </conditionalFormatting>
  <pageMargins left="0.7" right="0.7" top="0.75" bottom="0.75" header="0" footer="0"/>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1" operator="between" id="{F9A330C0-F79F-42DD-AE0C-1F84ED74E24E}">
            <xm:f>'2.Human'!$A$73</xm:f>
            <xm:f>'2.Human'!$A$82</xm:f>
            <x14:dxf>
              <font>
                <color theme="1"/>
              </font>
              <fill>
                <patternFill>
                  <bgColor theme="9" tint="0.39994506668294322"/>
                </patternFill>
              </fill>
            </x14:dxf>
          </x14:cfRule>
          <x14:cfRule type="cellIs" priority="3" operator="between" id="{AFDE73F8-5841-4F15-88E4-4C0F31560173}">
            <xm:f>'2.Human'!$A$73</xm:f>
            <xm:f>'2.Human'!$A$82</xm:f>
            <x14:dxf>
              <font>
                <color theme="1"/>
              </font>
              <fill>
                <patternFill>
                  <bgColor theme="9" tint="0.39994506668294322"/>
                </patternFill>
              </fill>
            </x14:dxf>
          </x14:cfRule>
          <xm:sqref>C3:C14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900-000000000000}">
          <x14:formula1>
            <xm:f>'2.Human'!$A$65:$A$82</xm:f>
          </x14:formula1>
          <xm:sqref>J8 C3:C14 C16:C17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43B0-D2FD-4CBE-AC33-37D5E135C61F}">
  <dimension ref="A1:I87"/>
  <sheetViews>
    <sheetView zoomScaleNormal="100" workbookViewId="0">
      <selection activeCell="E28" sqref="E28"/>
    </sheetView>
  </sheetViews>
  <sheetFormatPr defaultRowHeight="15" x14ac:dyDescent="0.25"/>
  <cols>
    <col min="2" max="2" width="7.42578125" customWidth="1"/>
    <col min="3" max="3" width="41.140625" customWidth="1"/>
    <col min="4" max="4" width="23.28515625" bestFit="1" customWidth="1"/>
    <col min="5" max="5" width="24.5703125" customWidth="1"/>
    <col min="6" max="6" width="23.5703125" customWidth="1"/>
    <col min="8" max="8" width="17" customWidth="1"/>
  </cols>
  <sheetData>
    <row r="1" spans="1:9" ht="15.75" thickBot="1" x14ac:dyDescent="0.3">
      <c r="A1" s="81"/>
      <c r="B1" s="258" t="s">
        <v>244</v>
      </c>
      <c r="C1" s="259"/>
      <c r="D1" s="259"/>
      <c r="E1" s="259"/>
      <c r="F1" s="259"/>
      <c r="G1" s="259"/>
      <c r="H1" s="260"/>
      <c r="I1" s="81"/>
    </row>
    <row r="2" spans="1:9" x14ac:dyDescent="0.25">
      <c r="A2" s="81"/>
      <c r="B2" s="261" t="s">
        <v>312</v>
      </c>
      <c r="C2" s="262"/>
      <c r="D2" s="262"/>
      <c r="E2" s="262"/>
      <c r="F2" s="262"/>
      <c r="G2" s="262"/>
      <c r="H2" s="263"/>
      <c r="I2" s="81"/>
    </row>
    <row r="3" spans="1:9" ht="15.75" thickBot="1" x14ac:dyDescent="0.3">
      <c r="A3" s="81"/>
      <c r="B3" s="98"/>
      <c r="C3" s="81"/>
      <c r="D3" s="81"/>
      <c r="E3" s="81"/>
      <c r="F3" s="81"/>
      <c r="G3" s="81"/>
      <c r="H3" s="99"/>
      <c r="I3" s="81"/>
    </row>
    <row r="4" spans="1:9" ht="15.75" thickBot="1" x14ac:dyDescent="0.3">
      <c r="A4" s="81"/>
      <c r="B4" s="264" t="s">
        <v>245</v>
      </c>
      <c r="C4" s="265"/>
      <c r="D4" s="265"/>
      <c r="E4" s="265"/>
      <c r="F4" s="265"/>
      <c r="G4" s="265"/>
      <c r="H4" s="266"/>
      <c r="I4" s="81"/>
    </row>
    <row r="5" spans="1:9" x14ac:dyDescent="0.25">
      <c r="A5" s="81"/>
      <c r="B5" s="190"/>
      <c r="C5" s="254" t="s">
        <v>246</v>
      </c>
      <c r="D5" s="255"/>
      <c r="E5" s="255"/>
      <c r="F5" s="255"/>
      <c r="G5" s="255"/>
      <c r="H5" s="256"/>
      <c r="I5" s="81"/>
    </row>
    <row r="6" spans="1:9" x14ac:dyDescent="0.25">
      <c r="A6" s="81"/>
      <c r="B6" s="98"/>
      <c r="C6" s="81"/>
      <c r="D6" s="101" t="s">
        <v>214</v>
      </c>
      <c r="E6" s="94"/>
      <c r="F6" s="81"/>
      <c r="G6" s="81"/>
      <c r="H6" s="99"/>
      <c r="I6" s="81"/>
    </row>
    <row r="7" spans="1:9" x14ac:dyDescent="0.25">
      <c r="A7" s="81"/>
      <c r="B7" s="98"/>
      <c r="C7" s="81"/>
      <c r="D7" s="102" t="s">
        <v>215</v>
      </c>
      <c r="E7" s="95"/>
      <c r="F7" s="81"/>
      <c r="G7" s="81"/>
      <c r="H7" s="99"/>
      <c r="I7" s="81"/>
    </row>
    <row r="8" spans="1:9" x14ac:dyDescent="0.25">
      <c r="A8" s="81"/>
      <c r="B8" s="98"/>
      <c r="C8" s="81"/>
      <c r="D8" s="102" t="s">
        <v>247</v>
      </c>
      <c r="E8" s="95"/>
      <c r="F8" s="81"/>
      <c r="G8" s="81"/>
      <c r="H8" s="99"/>
      <c r="I8" s="81"/>
    </row>
    <row r="9" spans="1:9" x14ac:dyDescent="0.25">
      <c r="A9" s="81"/>
      <c r="B9" s="98"/>
      <c r="C9" s="81"/>
      <c r="D9" s="102" t="s">
        <v>248</v>
      </c>
      <c r="E9" s="95"/>
      <c r="F9" s="81"/>
      <c r="G9" s="81"/>
      <c r="H9" s="99"/>
      <c r="I9" s="81"/>
    </row>
    <row r="10" spans="1:9" x14ac:dyDescent="0.25">
      <c r="A10" s="81"/>
      <c r="B10" s="98"/>
      <c r="C10" s="81"/>
      <c r="D10" s="79" t="s">
        <v>196</v>
      </c>
      <c r="E10" s="95"/>
      <c r="F10" s="81"/>
      <c r="G10" s="81"/>
      <c r="H10" s="99"/>
      <c r="I10" s="81"/>
    </row>
    <row r="11" spans="1:9" ht="15.75" thickBot="1" x14ac:dyDescent="0.3">
      <c r="A11" s="81"/>
      <c r="B11" s="98"/>
      <c r="C11" s="81"/>
      <c r="D11" s="81"/>
      <c r="E11" s="60"/>
      <c r="F11" s="81"/>
      <c r="G11" s="81"/>
      <c r="H11" s="99"/>
      <c r="I11" s="81"/>
    </row>
    <row r="12" spans="1:9" ht="15.75" thickBot="1" x14ac:dyDescent="0.3">
      <c r="A12" s="81"/>
      <c r="B12" s="251" t="s">
        <v>249</v>
      </c>
      <c r="C12" s="252"/>
      <c r="D12" s="252"/>
      <c r="E12" s="252"/>
      <c r="F12" s="252"/>
      <c r="G12" s="252"/>
      <c r="H12" s="253"/>
      <c r="I12" s="81"/>
    </row>
    <row r="13" spans="1:9" x14ac:dyDescent="0.25">
      <c r="A13" s="81"/>
      <c r="B13" s="100"/>
      <c r="C13" s="257" t="s">
        <v>313</v>
      </c>
      <c r="D13" s="255"/>
      <c r="E13" s="255"/>
      <c r="F13" s="255"/>
      <c r="G13" s="255"/>
      <c r="H13" s="256"/>
      <c r="I13" s="81"/>
    </row>
    <row r="14" spans="1:9" x14ac:dyDescent="0.25">
      <c r="A14" s="81"/>
      <c r="B14" s="98"/>
      <c r="C14" s="81"/>
      <c r="D14" s="101" t="s">
        <v>214</v>
      </c>
      <c r="E14" s="94"/>
      <c r="F14" s="81"/>
      <c r="G14" s="81"/>
      <c r="H14" s="99"/>
      <c r="I14" s="81"/>
    </row>
    <row r="15" spans="1:9" x14ac:dyDescent="0.25">
      <c r="A15" s="81"/>
      <c r="B15" s="98"/>
      <c r="C15" s="81"/>
      <c r="D15" s="102" t="s">
        <v>215</v>
      </c>
      <c r="E15" s="95"/>
      <c r="F15" s="81"/>
      <c r="G15" s="81"/>
      <c r="H15" s="99"/>
      <c r="I15" s="81"/>
    </row>
    <row r="16" spans="1:9" x14ac:dyDescent="0.25">
      <c r="A16" s="81"/>
      <c r="B16" s="98"/>
      <c r="C16" s="81"/>
      <c r="D16" s="102" t="s">
        <v>247</v>
      </c>
      <c r="E16" s="95"/>
      <c r="F16" s="81"/>
      <c r="G16" s="81"/>
      <c r="H16" s="99"/>
      <c r="I16" s="81"/>
    </row>
    <row r="17" spans="1:9" x14ac:dyDescent="0.25">
      <c r="A17" s="81"/>
      <c r="B17" s="98"/>
      <c r="C17" s="81"/>
      <c r="D17" s="102" t="s">
        <v>248</v>
      </c>
      <c r="E17" s="95"/>
      <c r="F17" s="81"/>
      <c r="G17" s="81"/>
      <c r="H17" s="99"/>
      <c r="I17" s="81"/>
    </row>
    <row r="18" spans="1:9" x14ac:dyDescent="0.25">
      <c r="A18" s="81"/>
      <c r="B18" s="98"/>
      <c r="C18" s="81"/>
      <c r="D18" s="102" t="s">
        <v>196</v>
      </c>
      <c r="E18" s="95"/>
      <c r="F18" s="81"/>
      <c r="G18" s="81"/>
      <c r="H18" s="99"/>
      <c r="I18" s="81"/>
    </row>
    <row r="19" spans="1:9" ht="15.75" thickBot="1" x14ac:dyDescent="0.3">
      <c r="A19" s="81"/>
      <c r="B19" s="98"/>
      <c r="C19" s="81"/>
      <c r="D19" s="81"/>
      <c r="E19" s="81"/>
      <c r="F19" s="81"/>
      <c r="G19" s="81"/>
      <c r="H19" s="99"/>
      <c r="I19" s="81"/>
    </row>
    <row r="20" spans="1:9" ht="15.75" thickBot="1" x14ac:dyDescent="0.3">
      <c r="A20" s="81"/>
      <c r="B20" s="251" t="s">
        <v>250</v>
      </c>
      <c r="C20" s="252"/>
      <c r="D20" s="252"/>
      <c r="E20" s="252"/>
      <c r="F20" s="252"/>
      <c r="G20" s="252"/>
      <c r="H20" s="253"/>
      <c r="I20" s="81"/>
    </row>
    <row r="21" spans="1:9" x14ac:dyDescent="0.25">
      <c r="A21" s="81"/>
      <c r="B21" s="100"/>
      <c r="C21" s="257" t="s">
        <v>251</v>
      </c>
      <c r="D21" s="255"/>
      <c r="E21" s="255"/>
      <c r="F21" s="255"/>
      <c r="G21" s="255"/>
      <c r="H21" s="256"/>
      <c r="I21" s="81"/>
    </row>
    <row r="22" spans="1:9" x14ac:dyDescent="0.25">
      <c r="A22" s="81"/>
      <c r="B22" s="98"/>
      <c r="C22" s="81"/>
      <c r="D22" s="101" t="s">
        <v>214</v>
      </c>
      <c r="E22" s="94"/>
      <c r="F22" s="81"/>
      <c r="G22" s="81"/>
      <c r="H22" s="99"/>
      <c r="I22" s="81"/>
    </row>
    <row r="23" spans="1:9" x14ac:dyDescent="0.25">
      <c r="A23" s="81"/>
      <c r="B23" s="98"/>
      <c r="C23" s="81"/>
      <c r="D23" s="102" t="s">
        <v>215</v>
      </c>
      <c r="E23" s="95"/>
      <c r="F23" s="81"/>
      <c r="G23" s="81"/>
      <c r="H23" s="99"/>
      <c r="I23" s="81"/>
    </row>
    <row r="24" spans="1:9" x14ac:dyDescent="0.25">
      <c r="A24" s="81"/>
      <c r="B24" s="98"/>
      <c r="C24" s="81"/>
      <c r="D24" s="102" t="s">
        <v>247</v>
      </c>
      <c r="E24" s="95"/>
      <c r="F24" s="81"/>
      <c r="G24" s="81"/>
      <c r="H24" s="99"/>
      <c r="I24" s="81"/>
    </row>
    <row r="25" spans="1:9" x14ac:dyDescent="0.25">
      <c r="A25" s="81"/>
      <c r="B25" s="98"/>
      <c r="C25" s="81"/>
      <c r="D25" s="102" t="s">
        <v>248</v>
      </c>
      <c r="E25" s="95"/>
      <c r="F25" s="81"/>
      <c r="G25" s="81"/>
      <c r="H25" s="99"/>
      <c r="I25" s="81"/>
    </row>
    <row r="26" spans="1:9" ht="15.75" thickBot="1" x14ac:dyDescent="0.3">
      <c r="A26" s="81"/>
      <c r="B26" s="103"/>
      <c r="C26" s="104"/>
      <c r="D26" s="105" t="s">
        <v>196</v>
      </c>
      <c r="E26" s="96"/>
      <c r="F26" s="104"/>
      <c r="G26" s="104"/>
      <c r="H26" s="106"/>
      <c r="I26" s="81"/>
    </row>
    <row r="27" spans="1:9" x14ac:dyDescent="0.25">
      <c r="B27" s="81"/>
      <c r="C27" s="81"/>
      <c r="D27" s="81"/>
      <c r="E27" s="81"/>
      <c r="F27" s="81"/>
      <c r="G27" s="81"/>
      <c r="H27" s="81"/>
    </row>
    <row r="29" spans="1:9" x14ac:dyDescent="0.25">
      <c r="C29" s="107"/>
      <c r="D29" s="108" t="s">
        <v>252</v>
      </c>
      <c r="E29" s="109" t="s">
        <v>253</v>
      </c>
    </row>
    <row r="30" spans="1:9" x14ac:dyDescent="0.25">
      <c r="C30" s="110" t="s">
        <v>254</v>
      </c>
      <c r="D30" s="97">
        <v>34</v>
      </c>
      <c r="E30" s="110" t="s">
        <v>255</v>
      </c>
    </row>
    <row r="32" spans="1:9" x14ac:dyDescent="0.25">
      <c r="C32" s="249" t="s">
        <v>311</v>
      </c>
      <c r="D32" s="249"/>
      <c r="E32" s="249"/>
      <c r="F32" s="249"/>
      <c r="G32" s="249"/>
      <c r="H32" s="249"/>
      <c r="I32" s="249"/>
    </row>
    <row r="33" spans="3:9" x14ac:dyDescent="0.25">
      <c r="C33" s="249" t="s">
        <v>256</v>
      </c>
      <c r="D33" s="249"/>
      <c r="E33" s="249"/>
      <c r="F33" s="249"/>
      <c r="G33" s="249"/>
      <c r="H33" s="249"/>
      <c r="I33" s="249"/>
    </row>
    <row r="35" spans="3:9" x14ac:dyDescent="0.25">
      <c r="C35" s="249" t="s">
        <v>257</v>
      </c>
      <c r="D35" s="249"/>
      <c r="E35" s="249"/>
    </row>
    <row r="36" spans="3:9" x14ac:dyDescent="0.25">
      <c r="C36" s="111" t="s">
        <v>258</v>
      </c>
      <c r="D36" s="250" t="s">
        <v>259</v>
      </c>
      <c r="E36" s="250"/>
    </row>
    <row r="78" spans="1:1" x14ac:dyDescent="0.25">
      <c r="A78">
        <v>1</v>
      </c>
    </row>
    <row r="79" spans="1:1" x14ac:dyDescent="0.25">
      <c r="A79">
        <v>2</v>
      </c>
    </row>
    <row r="80" spans="1:1" x14ac:dyDescent="0.25">
      <c r="A80">
        <v>3</v>
      </c>
    </row>
    <row r="81" spans="1:1" x14ac:dyDescent="0.25">
      <c r="A81">
        <v>4</v>
      </c>
    </row>
    <row r="82" spans="1:1" x14ac:dyDescent="0.25">
      <c r="A82">
        <v>5</v>
      </c>
    </row>
    <row r="83" spans="1:1" x14ac:dyDescent="0.25">
      <c r="A83">
        <v>6</v>
      </c>
    </row>
    <row r="84" spans="1:1" x14ac:dyDescent="0.25">
      <c r="A84">
        <v>7</v>
      </c>
    </row>
    <row r="85" spans="1:1" x14ac:dyDescent="0.25">
      <c r="A85">
        <v>8</v>
      </c>
    </row>
    <row r="86" spans="1:1" x14ac:dyDescent="0.25">
      <c r="A86">
        <v>9</v>
      </c>
    </row>
    <row r="87" spans="1:1" x14ac:dyDescent="0.25">
      <c r="A87">
        <v>10</v>
      </c>
    </row>
  </sheetData>
  <sheetProtection algorithmName="SHA-512" hashValue="BTcnJ3h35BZTiEmVkzzNySn6VrIV4xojp+xTDcWO5tBVMeAuUPTHggR//JGmDGey39FpzpE1mA8gQn7BEhSqTg==" saltValue="TvHnfCd31G4ZqKsfGEJzqg==" spinCount="100000" sheet="1" objects="1" scenarios="1"/>
  <mergeCells count="12">
    <mergeCell ref="C5:H5"/>
    <mergeCell ref="C13:H13"/>
    <mergeCell ref="C21:H21"/>
    <mergeCell ref="B1:H1"/>
    <mergeCell ref="B2:H2"/>
    <mergeCell ref="B4:H4"/>
    <mergeCell ref="B12:H12"/>
    <mergeCell ref="C32:I32"/>
    <mergeCell ref="C33:I33"/>
    <mergeCell ref="D36:E36"/>
    <mergeCell ref="C35:E35"/>
    <mergeCell ref="B20:H20"/>
  </mergeCells>
  <conditionalFormatting sqref="E6:E10 E14:E18 E22:E26">
    <cfRule type="containsBlanks" dxfId="5" priority="6">
      <formula>LEN(TRIM(E6))=0</formula>
    </cfRule>
  </conditionalFormatting>
  <conditionalFormatting sqref="K19 E6:E10 E14:E18 E22:E26">
    <cfRule type="cellIs" dxfId="4" priority="5" operator="between">
      <formula>$A$78</formula>
      <formula>$A$87</formula>
    </cfRule>
  </conditionalFormatting>
  <conditionalFormatting sqref="D30">
    <cfRule type="notContainsBlanks" dxfId="3" priority="1">
      <formula>LEN(TRIM(D30))&gt;0</formula>
    </cfRule>
    <cfRule type="notContainsBlanks" dxfId="2" priority="2">
      <formula>LEN(TRIM(D30))&gt;0</formula>
    </cfRule>
    <cfRule type="containsBlanks" dxfId="1" priority="3">
      <formula>LEN(TRIM(D30))=0</formula>
    </cfRule>
    <cfRule type="containsBlanks" dxfId="0" priority="4">
      <formula>LEN(TRIM(D30))=0</formula>
    </cfRule>
  </conditionalFormatting>
  <dataValidations count="1">
    <dataValidation type="list" allowBlank="1" showInputMessage="1" showErrorMessage="1" sqref="E6:E10 E14:E18 E22:E26" xr:uid="{AB5AEE72-55B0-4A88-AAF4-1324F7DFE16B}">
      <formula1>$A$78:$A$87</formula1>
    </dataValidation>
  </dataValidations>
  <hyperlinks>
    <hyperlink ref="C36" r:id="rId1" xr:uid="{B452D7AD-2B0B-4055-8418-579A70EA17D6}"/>
    <hyperlink ref="D36:E36" r:id="rId2" display="jacques.tatossian@student.kuleuven.be" xr:uid="{3BAAE0F6-0738-4B01-A9CC-2F4DDEFF0FF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activeCell="E11" sqref="E11:G11"/>
    </sheetView>
  </sheetViews>
  <sheetFormatPr defaultColWidth="14.42578125" defaultRowHeight="15" x14ac:dyDescent="0.25"/>
  <cols>
    <col min="1" max="1" width="16.28515625" bestFit="1" customWidth="1"/>
    <col min="2" max="2" width="22.28515625" bestFit="1" customWidth="1"/>
    <col min="3" max="3" width="20.7109375" bestFit="1" customWidth="1"/>
    <col min="4" max="4" width="20.140625" bestFit="1" customWidth="1"/>
    <col min="5" max="5" width="15.28515625" customWidth="1"/>
    <col min="6" max="6" width="16.7109375" bestFit="1" customWidth="1"/>
    <col min="7" max="7" width="18.42578125" bestFit="1" customWidth="1"/>
    <col min="8" max="8" width="11.140625" bestFit="1" customWidth="1"/>
    <col min="9" max="9" width="17.42578125" bestFit="1" customWidth="1"/>
    <col min="10" max="10" width="17" bestFit="1" customWidth="1"/>
    <col min="11" max="11" width="18.42578125" bestFit="1" customWidth="1"/>
    <col min="12" max="12" width="16" bestFit="1" customWidth="1"/>
    <col min="13" max="13" width="8.85546875" bestFit="1" customWidth="1"/>
    <col min="14" max="16" width="20" bestFit="1" customWidth="1"/>
    <col min="17" max="17" width="17.28515625" bestFit="1" customWidth="1"/>
    <col min="18" max="26" width="9.140625" customWidth="1"/>
  </cols>
  <sheetData>
    <row r="1" spans="1:26" x14ac:dyDescent="0.25">
      <c r="A1" s="197" t="s">
        <v>260</v>
      </c>
      <c r="B1" s="198"/>
      <c r="C1" s="198"/>
      <c r="D1" s="198"/>
      <c r="E1" s="198"/>
      <c r="F1" s="198"/>
      <c r="G1" s="199"/>
      <c r="H1" s="6"/>
      <c r="I1" s="6"/>
      <c r="J1" s="6"/>
      <c r="K1" s="6"/>
      <c r="L1" s="6"/>
      <c r="M1" s="6"/>
      <c r="N1" s="6"/>
      <c r="O1" s="6"/>
      <c r="P1" s="6"/>
      <c r="Q1" s="6"/>
      <c r="R1" s="6"/>
      <c r="S1" s="6"/>
      <c r="T1" s="6"/>
      <c r="U1" s="6"/>
      <c r="V1" s="6"/>
      <c r="W1" s="6"/>
      <c r="X1" s="6"/>
      <c r="Y1" s="6"/>
      <c r="Z1" s="6"/>
    </row>
    <row r="2" spans="1:26" x14ac:dyDescent="0.25">
      <c r="A2" s="6"/>
      <c r="B2" s="6"/>
      <c r="C2" s="6"/>
      <c r="D2" s="6"/>
      <c r="E2" s="6"/>
      <c r="F2" s="6"/>
      <c r="G2" s="6"/>
      <c r="H2" s="6"/>
      <c r="I2" s="6"/>
      <c r="J2" s="6"/>
      <c r="K2" s="6"/>
      <c r="L2" s="6"/>
      <c r="M2" s="6"/>
      <c r="N2" s="6"/>
      <c r="O2" s="6"/>
      <c r="P2" s="6"/>
      <c r="Q2" s="6"/>
      <c r="R2" s="6"/>
      <c r="S2" s="6"/>
      <c r="T2" s="6"/>
      <c r="U2" s="6"/>
      <c r="V2" s="6"/>
      <c r="W2" s="6"/>
      <c r="X2" s="6"/>
      <c r="Y2" s="6"/>
      <c r="Z2" s="6"/>
    </row>
    <row r="3" spans="1:26" ht="30" x14ac:dyDescent="0.25">
      <c r="A3" s="112" t="s">
        <v>261</v>
      </c>
      <c r="B3" s="113" t="s">
        <v>262</v>
      </c>
      <c r="C3" s="113" t="s">
        <v>263</v>
      </c>
      <c r="D3" s="114" t="s">
        <v>315</v>
      </c>
      <c r="E3" s="6"/>
      <c r="F3" s="115" t="s">
        <v>264</v>
      </c>
      <c r="G3" s="115">
        <f>'8. Usefulness'!D30</f>
        <v>34</v>
      </c>
      <c r="H3" s="115" t="s">
        <v>265</v>
      </c>
      <c r="I3" s="6"/>
      <c r="J3" s="6"/>
      <c r="K3" s="6"/>
      <c r="L3" s="6"/>
      <c r="M3" s="6"/>
      <c r="N3" s="6"/>
      <c r="O3" s="6"/>
      <c r="P3" s="6"/>
      <c r="Q3" s="6"/>
      <c r="R3" s="6"/>
      <c r="S3" s="6"/>
      <c r="T3" s="6"/>
      <c r="U3" s="6"/>
      <c r="V3" s="6"/>
      <c r="W3" s="6"/>
      <c r="X3" s="6"/>
      <c r="Y3" s="6"/>
      <c r="Z3" s="6"/>
    </row>
    <row r="4" spans="1:26" x14ac:dyDescent="0.25">
      <c r="A4" s="116" t="s">
        <v>212</v>
      </c>
      <c r="B4" s="117">
        <f>O53</f>
        <v>3.5080768720843758E-2</v>
      </c>
      <c r="C4" s="117" t="s">
        <v>266</v>
      </c>
      <c r="D4" s="118" t="s">
        <v>266</v>
      </c>
      <c r="E4" s="6"/>
      <c r="F4" s="6"/>
      <c r="G4" s="6"/>
      <c r="H4" s="6"/>
      <c r="I4" s="6"/>
      <c r="J4" s="6"/>
      <c r="K4" s="6"/>
      <c r="L4" s="6"/>
      <c r="M4" s="6"/>
      <c r="N4" s="6"/>
      <c r="O4" s="6"/>
      <c r="P4" s="6"/>
      <c r="Q4" s="6"/>
      <c r="R4" s="6"/>
      <c r="S4" s="6"/>
      <c r="T4" s="6"/>
      <c r="U4" s="6"/>
      <c r="V4" s="6"/>
      <c r="W4" s="6"/>
      <c r="X4" s="6"/>
      <c r="Y4" s="6"/>
      <c r="Z4" s="6"/>
    </row>
    <row r="5" spans="1:26" x14ac:dyDescent="0.25">
      <c r="A5" s="119" t="s">
        <v>214</v>
      </c>
      <c r="B5" s="117">
        <f>P98</f>
        <v>0.31906158555595288</v>
      </c>
      <c r="C5" s="117">
        <f t="shared" ref="C5:C9" si="0">N45</f>
        <v>8.2977609821872106E-2</v>
      </c>
      <c r="D5" s="118">
        <f>AVERAGE('1.Technology'!G4:G9)</f>
        <v>2.6666666666666665</v>
      </c>
      <c r="E5" s="6"/>
      <c r="F5" s="6"/>
      <c r="G5" s="6"/>
      <c r="H5" s="6"/>
      <c r="I5" s="6"/>
      <c r="J5" s="6"/>
      <c r="K5" s="6"/>
      <c r="L5" s="6"/>
      <c r="M5" s="6"/>
      <c r="N5" s="6"/>
      <c r="O5" s="6"/>
      <c r="P5" s="6"/>
      <c r="Q5" s="6"/>
      <c r="R5" s="6"/>
      <c r="S5" s="6"/>
      <c r="T5" s="6"/>
      <c r="U5" s="6"/>
      <c r="V5" s="6"/>
      <c r="W5" s="6"/>
      <c r="X5" s="6"/>
      <c r="Y5" s="6"/>
      <c r="Z5" s="6"/>
    </row>
    <row r="6" spans="1:26" x14ac:dyDescent="0.25">
      <c r="A6" s="119" t="s">
        <v>215</v>
      </c>
      <c r="B6" s="117">
        <f>N74</f>
        <v>3.4471237594901567E-2</v>
      </c>
      <c r="C6" s="117">
        <f t="shared" si="0"/>
        <v>0.47541693279398195</v>
      </c>
      <c r="D6" s="118">
        <f>AVERAGE('2.Human'!G4:G7)</f>
        <v>1.75</v>
      </c>
      <c r="E6" s="6"/>
      <c r="F6" s="6"/>
      <c r="G6" s="6"/>
      <c r="H6" s="6"/>
      <c r="I6" s="6"/>
      <c r="J6" s="6"/>
      <c r="K6" s="6"/>
      <c r="L6" s="6"/>
      <c r="M6" s="6"/>
      <c r="N6" s="6"/>
      <c r="O6" s="6"/>
      <c r="P6" s="6"/>
      <c r="Q6" s="6"/>
      <c r="R6" s="6"/>
      <c r="S6" s="6"/>
      <c r="T6" s="6"/>
      <c r="U6" s="6"/>
      <c r="V6" s="6"/>
      <c r="W6" s="6"/>
      <c r="X6" s="6"/>
      <c r="Y6" s="6"/>
      <c r="Z6" s="6"/>
    </row>
    <row r="7" spans="1:26" x14ac:dyDescent="0.25">
      <c r="A7" s="119" t="s">
        <v>267</v>
      </c>
      <c r="B7" s="117">
        <f>N116</f>
        <v>4.5083920882489852E-2</v>
      </c>
      <c r="C7" s="117">
        <f t="shared" si="0"/>
        <v>0.19360939606841249</v>
      </c>
      <c r="D7" s="118">
        <f>AVERAGE('3.Workspace'!G4:G7)</f>
        <v>2.25</v>
      </c>
      <c r="E7" s="6"/>
      <c r="F7" s="6"/>
      <c r="G7" s="6"/>
      <c r="H7" s="6"/>
      <c r="I7" s="6"/>
      <c r="J7" s="6"/>
      <c r="K7" s="6"/>
      <c r="L7" s="6"/>
      <c r="M7" s="6"/>
      <c r="N7" s="6"/>
      <c r="O7" s="6"/>
      <c r="P7" s="6"/>
      <c r="Q7" s="6"/>
      <c r="R7" s="6"/>
      <c r="S7" s="6"/>
      <c r="T7" s="6"/>
      <c r="U7" s="6"/>
      <c r="V7" s="6"/>
      <c r="W7" s="6"/>
      <c r="X7" s="6"/>
      <c r="Y7" s="6"/>
      <c r="Z7" s="6"/>
    </row>
    <row r="8" spans="1:26" x14ac:dyDescent="0.25">
      <c r="A8" s="119" t="s">
        <v>248</v>
      </c>
      <c r="B8" s="117">
        <f>Q141</f>
        <v>7.1428098592569891E-2</v>
      </c>
      <c r="C8" s="117">
        <f t="shared" si="0"/>
        <v>0.14223085657511886</v>
      </c>
      <c r="D8" s="118">
        <f>AVERAGE('4.Enterprise'!G4:G10)</f>
        <v>2.2857142857142856</v>
      </c>
      <c r="E8" s="6"/>
      <c r="F8" s="6"/>
      <c r="G8" s="6"/>
      <c r="H8" s="6"/>
      <c r="I8" s="6"/>
      <c r="J8" s="6"/>
      <c r="K8" s="6"/>
      <c r="L8" s="6"/>
      <c r="M8" s="6"/>
      <c r="N8" s="6"/>
      <c r="O8" s="6"/>
      <c r="P8" s="6"/>
      <c r="Q8" s="6"/>
      <c r="R8" s="6"/>
      <c r="S8" s="6"/>
      <c r="T8" s="6"/>
      <c r="U8" s="6"/>
      <c r="V8" s="6"/>
      <c r="W8" s="6"/>
      <c r="X8" s="6"/>
      <c r="Y8" s="6"/>
      <c r="Z8" s="6"/>
    </row>
    <row r="9" spans="1:26" x14ac:dyDescent="0.25">
      <c r="A9" s="120" t="s">
        <v>196</v>
      </c>
      <c r="B9" s="121" t="s">
        <v>266</v>
      </c>
      <c r="C9" s="121">
        <f t="shared" si="0"/>
        <v>0.10576520474061457</v>
      </c>
      <c r="D9" s="122">
        <f>AVERAGE('5.External'!G4:G5)</f>
        <v>2</v>
      </c>
      <c r="E9" s="6"/>
      <c r="F9" s="6"/>
      <c r="G9" s="6"/>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60" x14ac:dyDescent="0.25">
      <c r="A11" s="6"/>
      <c r="B11" s="15" t="s">
        <v>268</v>
      </c>
      <c r="C11" s="15" t="s">
        <v>269</v>
      </c>
      <c r="D11" s="15" t="s">
        <v>270</v>
      </c>
      <c r="E11" s="272"/>
      <c r="F11" s="273"/>
      <c r="G11" s="273"/>
      <c r="H11" s="6"/>
      <c r="I11" s="6"/>
      <c r="J11" s="6"/>
      <c r="K11" s="6"/>
      <c r="L11" s="6"/>
      <c r="M11" s="6"/>
      <c r="N11" s="6"/>
      <c r="O11" s="6"/>
      <c r="P11" s="6"/>
      <c r="Q11" s="6"/>
      <c r="R11" s="6"/>
      <c r="S11" s="6"/>
      <c r="T11" s="6"/>
      <c r="U11" s="6"/>
      <c r="V11" s="6"/>
      <c r="W11" s="6"/>
      <c r="X11" s="6"/>
      <c r="Y11" s="6"/>
      <c r="Z11" s="6"/>
    </row>
    <row r="12" spans="1:26" x14ac:dyDescent="0.25">
      <c r="A12" s="18"/>
      <c r="B12" s="15"/>
      <c r="C12" s="123"/>
      <c r="D12" s="6"/>
      <c r="E12" s="6"/>
      <c r="F12" s="6"/>
      <c r="G12" s="6"/>
      <c r="H12" s="6"/>
      <c r="I12" s="6"/>
      <c r="J12" s="6"/>
      <c r="K12" s="6"/>
      <c r="L12" s="6"/>
      <c r="M12" s="6"/>
      <c r="N12" s="6"/>
      <c r="O12" s="6"/>
      <c r="P12" s="6"/>
      <c r="Q12" s="6"/>
      <c r="R12" s="6"/>
      <c r="S12" s="6"/>
      <c r="T12" s="6"/>
      <c r="U12" s="6"/>
      <c r="V12" s="6"/>
      <c r="W12" s="6"/>
      <c r="X12" s="6"/>
      <c r="Y12" s="6"/>
      <c r="Z12" s="6"/>
    </row>
    <row r="13" spans="1:26" ht="60" x14ac:dyDescent="0.25">
      <c r="A13" s="6"/>
      <c r="B13" s="124" t="s">
        <v>271</v>
      </c>
      <c r="C13" s="125" t="s">
        <v>272</v>
      </c>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272"/>
      <c r="F19" s="273"/>
      <c r="G19" s="273"/>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3"/>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3"/>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3"/>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3"/>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thickBo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thickBot="1" x14ac:dyDescent="0.3">
      <c r="A34" s="6"/>
      <c r="B34" s="6"/>
      <c r="C34" s="6"/>
      <c r="D34" s="6"/>
      <c r="E34" s="6"/>
      <c r="F34" s="6"/>
      <c r="G34" s="267" t="s">
        <v>212</v>
      </c>
      <c r="H34" s="259"/>
      <c r="I34" s="259"/>
      <c r="J34" s="259"/>
      <c r="K34" s="259"/>
      <c r="L34" s="260"/>
      <c r="M34" s="6"/>
      <c r="N34" s="6"/>
      <c r="O34" s="6"/>
      <c r="P34" s="6"/>
      <c r="Q34" s="6"/>
      <c r="R34" s="6"/>
      <c r="S34" s="6"/>
      <c r="T34" s="6"/>
      <c r="U34" s="6"/>
      <c r="V34" s="6"/>
      <c r="W34" s="6"/>
      <c r="X34" s="6"/>
      <c r="Y34" s="6"/>
      <c r="Z34" s="6"/>
    </row>
    <row r="35" spans="1:26" x14ac:dyDescent="0.25">
      <c r="A35" s="6"/>
      <c r="B35" s="6"/>
      <c r="C35" s="6"/>
      <c r="D35" s="6"/>
      <c r="E35" s="6"/>
      <c r="F35" s="6"/>
      <c r="G35" s="127" t="s">
        <v>273</v>
      </c>
      <c r="H35" s="128" t="s">
        <v>214</v>
      </c>
      <c r="I35" s="128" t="s">
        <v>215</v>
      </c>
      <c r="J35" s="128" t="s">
        <v>274</v>
      </c>
      <c r="K35" s="128" t="s">
        <v>248</v>
      </c>
      <c r="L35" s="129" t="s">
        <v>196</v>
      </c>
      <c r="M35" s="6"/>
      <c r="N35" s="6"/>
      <c r="O35" s="6"/>
      <c r="P35" s="6"/>
      <c r="Q35" s="6"/>
      <c r="R35" s="6"/>
      <c r="S35" s="6"/>
      <c r="T35" s="6"/>
      <c r="U35" s="6"/>
      <c r="V35" s="6"/>
      <c r="W35" s="6"/>
      <c r="X35" s="6"/>
      <c r="Y35" s="6"/>
      <c r="Z35" s="6"/>
    </row>
    <row r="36" spans="1:26" x14ac:dyDescent="0.25">
      <c r="A36" s="6"/>
      <c r="B36" s="6"/>
      <c r="C36" s="6"/>
      <c r="D36" s="6"/>
      <c r="E36" s="6"/>
      <c r="F36" s="6"/>
      <c r="G36" s="130" t="s">
        <v>214</v>
      </c>
      <c r="H36" s="131">
        <v>1</v>
      </c>
      <c r="I36" s="131">
        <f>'6.Dimensions'!C4</f>
        <v>0.25</v>
      </c>
      <c r="J36" s="131">
        <f>'6.Dimensions'!C5</f>
        <v>0.5</v>
      </c>
      <c r="K36" s="131">
        <f>'6.Dimensions'!C6</f>
        <v>0.5</v>
      </c>
      <c r="L36" s="132">
        <f>'6.Dimensions'!C7</f>
        <v>0.5</v>
      </c>
      <c r="M36" s="6"/>
      <c r="N36" s="6"/>
      <c r="O36" s="6"/>
      <c r="P36" s="6"/>
      <c r="Q36" s="6"/>
      <c r="R36" s="6"/>
      <c r="S36" s="6"/>
      <c r="T36" s="6"/>
      <c r="U36" s="6"/>
      <c r="V36" s="6"/>
      <c r="W36" s="6"/>
      <c r="X36" s="6"/>
      <c r="Y36" s="6"/>
      <c r="Z36" s="6"/>
    </row>
    <row r="37" spans="1:26" x14ac:dyDescent="0.25">
      <c r="A37" s="6"/>
      <c r="B37" s="6"/>
      <c r="C37" s="6"/>
      <c r="D37" s="6"/>
      <c r="E37" s="6"/>
      <c r="F37" s="6"/>
      <c r="G37" s="130" t="s">
        <v>215</v>
      </c>
      <c r="H37" s="131">
        <f>1/I36</f>
        <v>4</v>
      </c>
      <c r="I37" s="131">
        <v>1</v>
      </c>
      <c r="J37" s="131">
        <f>'6.Dimensions'!C8</f>
        <v>3</v>
      </c>
      <c r="K37" s="131">
        <f>'6.Dimensions'!C9</f>
        <v>4</v>
      </c>
      <c r="L37" s="132">
        <f>'6.Dimensions'!C10</f>
        <v>5</v>
      </c>
      <c r="M37" s="6"/>
      <c r="N37" s="6"/>
      <c r="O37" s="6"/>
      <c r="P37" s="6"/>
      <c r="Q37" s="6"/>
      <c r="R37" s="6"/>
      <c r="S37" s="6"/>
      <c r="T37" s="6"/>
      <c r="U37" s="6"/>
      <c r="V37" s="6"/>
      <c r="W37" s="6"/>
      <c r="X37" s="6"/>
      <c r="Y37" s="6"/>
      <c r="Z37" s="6"/>
    </row>
    <row r="38" spans="1:26" x14ac:dyDescent="0.25">
      <c r="A38" s="6"/>
      <c r="B38" s="6"/>
      <c r="C38" s="6"/>
      <c r="D38" s="6"/>
      <c r="E38" s="6"/>
      <c r="F38" s="6"/>
      <c r="G38" s="130" t="s">
        <v>274</v>
      </c>
      <c r="H38" s="131">
        <f>1/J36</f>
        <v>2</v>
      </c>
      <c r="I38" s="131">
        <f>1/J37</f>
        <v>0.33333333333333331</v>
      </c>
      <c r="J38" s="131">
        <v>1</v>
      </c>
      <c r="K38" s="131">
        <f>'6.Dimensions'!C11</f>
        <v>2</v>
      </c>
      <c r="L38" s="132">
        <f>'6.Dimensions'!C12</f>
        <v>2</v>
      </c>
      <c r="M38" s="6"/>
      <c r="N38" s="6"/>
      <c r="O38" s="6"/>
      <c r="P38" s="6"/>
      <c r="Q38" s="6"/>
      <c r="R38" s="6"/>
      <c r="S38" s="6"/>
      <c r="T38" s="6"/>
      <c r="U38" s="6"/>
      <c r="V38" s="6"/>
      <c r="W38" s="6"/>
      <c r="X38" s="6"/>
      <c r="Y38" s="6"/>
      <c r="Z38" s="6"/>
    </row>
    <row r="39" spans="1:26" x14ac:dyDescent="0.25">
      <c r="A39" s="6"/>
      <c r="B39" s="6"/>
      <c r="C39" s="6"/>
      <c r="D39" s="6"/>
      <c r="E39" s="6"/>
      <c r="F39" s="6"/>
      <c r="G39" s="130" t="s">
        <v>248</v>
      </c>
      <c r="H39" s="131">
        <f>1/K36</f>
        <v>2</v>
      </c>
      <c r="I39" s="131">
        <f>1/K37</f>
        <v>0.25</v>
      </c>
      <c r="J39" s="131">
        <f>1/K38</f>
        <v>0.5</v>
      </c>
      <c r="K39" s="131">
        <v>1</v>
      </c>
      <c r="L39" s="132">
        <f>'6.Dimensions'!C13</f>
        <v>2</v>
      </c>
      <c r="M39" s="6"/>
      <c r="N39" s="6"/>
      <c r="O39" s="6"/>
      <c r="P39" s="6"/>
      <c r="Q39" s="6"/>
      <c r="R39" s="6"/>
      <c r="S39" s="6"/>
      <c r="T39" s="6"/>
      <c r="U39" s="6"/>
      <c r="V39" s="6"/>
      <c r="W39" s="6"/>
      <c r="X39" s="6"/>
      <c r="Y39" s="6"/>
      <c r="Z39" s="6"/>
    </row>
    <row r="40" spans="1:26" ht="15.75" thickBot="1" x14ac:dyDescent="0.3">
      <c r="A40" s="6"/>
      <c r="B40" s="6"/>
      <c r="C40" s="6"/>
      <c r="D40" s="6"/>
      <c r="E40" s="6"/>
      <c r="F40" s="6"/>
      <c r="G40" s="133" t="s">
        <v>196</v>
      </c>
      <c r="H40" s="134">
        <f>1/L36</f>
        <v>2</v>
      </c>
      <c r="I40" s="134">
        <f>1/L37</f>
        <v>0.2</v>
      </c>
      <c r="J40" s="134">
        <f>1/L38</f>
        <v>0.5</v>
      </c>
      <c r="K40" s="134">
        <f>1/L39</f>
        <v>0.5</v>
      </c>
      <c r="L40" s="135">
        <v>1</v>
      </c>
      <c r="M40" s="6"/>
      <c r="N40" s="6"/>
      <c r="O40" s="6"/>
      <c r="P40" s="6"/>
      <c r="Q40" s="6"/>
      <c r="R40" s="6"/>
      <c r="S40" s="6"/>
      <c r="T40" s="6"/>
      <c r="U40" s="6"/>
      <c r="V40" s="6"/>
      <c r="W40" s="6"/>
      <c r="X40" s="6"/>
      <c r="Y40" s="6"/>
      <c r="Z40" s="6"/>
    </row>
    <row r="41" spans="1:26" ht="15.75" thickBot="1" x14ac:dyDescent="0.3">
      <c r="A41" s="6"/>
      <c r="B41" s="6"/>
      <c r="C41" s="6"/>
      <c r="D41" s="6"/>
      <c r="E41" s="6"/>
      <c r="F41" s="6"/>
      <c r="G41" s="136" t="s">
        <v>275</v>
      </c>
      <c r="H41" s="137">
        <f t="shared" ref="H41:L41" si="1">SUM(H36:H40)</f>
        <v>11</v>
      </c>
      <c r="I41" s="137">
        <f t="shared" si="1"/>
        <v>2.0333333333333332</v>
      </c>
      <c r="J41" s="137">
        <f t="shared" si="1"/>
        <v>5.5</v>
      </c>
      <c r="K41" s="137">
        <f t="shared" si="1"/>
        <v>8</v>
      </c>
      <c r="L41" s="138">
        <f t="shared" si="1"/>
        <v>10.5</v>
      </c>
      <c r="M41" s="6"/>
      <c r="N41" s="6"/>
      <c r="O41" s="6"/>
      <c r="P41" s="6"/>
      <c r="Q41" s="6"/>
      <c r="R41" s="6"/>
      <c r="S41" s="6"/>
      <c r="T41" s="6"/>
      <c r="U41" s="6"/>
      <c r="V41" s="6"/>
      <c r="W41" s="6"/>
      <c r="X41" s="6"/>
      <c r="Y41" s="6"/>
      <c r="Z41" s="6"/>
    </row>
    <row r="42" spans="1:26" ht="15.75" thickBo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x14ac:dyDescent="0.3">
      <c r="A43" s="6"/>
      <c r="B43" s="6"/>
      <c r="C43" s="6"/>
      <c r="D43" s="6"/>
      <c r="E43" s="6"/>
      <c r="F43" s="6"/>
      <c r="G43" s="267" t="s">
        <v>314</v>
      </c>
      <c r="H43" s="268"/>
      <c r="I43" s="268"/>
      <c r="J43" s="268"/>
      <c r="K43" s="268"/>
      <c r="L43" s="268"/>
      <c r="M43" s="268"/>
      <c r="N43" s="268"/>
      <c r="O43" s="271"/>
      <c r="P43" s="6"/>
      <c r="Q43" s="6"/>
      <c r="R43" s="6"/>
      <c r="S43" s="6"/>
      <c r="T43" s="6"/>
      <c r="U43" s="6"/>
      <c r="V43" s="6"/>
      <c r="W43" s="6"/>
      <c r="X43" s="6"/>
      <c r="Y43" s="6"/>
      <c r="Z43" s="6"/>
    </row>
    <row r="44" spans="1:26" x14ac:dyDescent="0.25">
      <c r="A44" s="6"/>
      <c r="B44" s="6"/>
      <c r="C44" s="6"/>
      <c r="D44" s="6"/>
      <c r="E44" s="6"/>
      <c r="F44" s="6"/>
      <c r="G44" s="127" t="s">
        <v>273</v>
      </c>
      <c r="H44" s="128" t="s">
        <v>214</v>
      </c>
      <c r="I44" s="128" t="s">
        <v>215</v>
      </c>
      <c r="J44" s="128" t="s">
        <v>274</v>
      </c>
      <c r="K44" s="128" t="s">
        <v>248</v>
      </c>
      <c r="L44" s="141" t="s">
        <v>196</v>
      </c>
      <c r="M44" s="142" t="s">
        <v>275</v>
      </c>
      <c r="N44" s="143" t="s">
        <v>276</v>
      </c>
      <c r="O44" s="144" t="s">
        <v>277</v>
      </c>
      <c r="P44" s="6"/>
      <c r="Q44" s="6"/>
      <c r="R44" s="6"/>
      <c r="S44" s="6"/>
      <c r="T44" s="6"/>
      <c r="U44" s="6"/>
      <c r="V44" s="6"/>
      <c r="W44" s="6"/>
      <c r="X44" s="6"/>
      <c r="Y44" s="6"/>
      <c r="Z44" s="6"/>
    </row>
    <row r="45" spans="1:26" x14ac:dyDescent="0.25">
      <c r="A45" s="6"/>
      <c r="B45" s="6"/>
      <c r="C45" s="6"/>
      <c r="D45" s="6"/>
      <c r="E45" s="6"/>
      <c r="F45" s="6"/>
      <c r="G45" s="130" t="s">
        <v>214</v>
      </c>
      <c r="H45" s="145">
        <f t="shared" ref="H45:H49" si="2">H36/$H$41</f>
        <v>9.0909090909090912E-2</v>
      </c>
      <c r="I45" s="145">
        <f t="shared" ref="I45:I49" si="3">I36/$I$41</f>
        <v>0.12295081967213116</v>
      </c>
      <c r="J45" s="145">
        <f t="shared" ref="J45:J49" si="4">J36/$J$41</f>
        <v>9.0909090909090912E-2</v>
      </c>
      <c r="K45" s="145">
        <f t="shared" ref="K45:K49" si="5">K36/$K$41</f>
        <v>6.25E-2</v>
      </c>
      <c r="L45" s="146">
        <f t="shared" ref="L45:L49" si="6">L36/$L$41</f>
        <v>4.7619047619047616E-2</v>
      </c>
      <c r="M45" s="147">
        <f t="shared" ref="M45:M49" si="7">SUM(H45:L45)</f>
        <v>0.41488804910936056</v>
      </c>
      <c r="N45" s="145">
        <f t="shared" ref="N45:N49" si="8">AVERAGE(H45:L45)</f>
        <v>8.2977609821872106E-2</v>
      </c>
      <c r="O45" s="132">
        <f t="array" ref="O45">MMULT(H36:L36,$N$45:$N$49)/N45</f>
        <v>5.0933567816632639</v>
      </c>
      <c r="P45" s="6"/>
      <c r="Q45" s="6"/>
      <c r="R45" s="6"/>
      <c r="S45" s="6"/>
      <c r="T45" s="6"/>
      <c r="U45" s="6"/>
      <c r="V45" s="6"/>
      <c r="W45" s="6"/>
      <c r="X45" s="6"/>
      <c r="Y45" s="6"/>
      <c r="Z45" s="6"/>
    </row>
    <row r="46" spans="1:26" x14ac:dyDescent="0.25">
      <c r="A46" s="6"/>
      <c r="B46" s="6"/>
      <c r="C46" s="6"/>
      <c r="D46" s="6"/>
      <c r="E46" s="6"/>
      <c r="F46" s="6"/>
      <c r="G46" s="130" t="s">
        <v>215</v>
      </c>
      <c r="H46" s="145">
        <f t="shared" si="2"/>
        <v>0.36363636363636365</v>
      </c>
      <c r="I46" s="145">
        <f t="shared" si="3"/>
        <v>0.49180327868852464</v>
      </c>
      <c r="J46" s="145">
        <f t="shared" si="4"/>
        <v>0.54545454545454541</v>
      </c>
      <c r="K46" s="145">
        <f t="shared" si="5"/>
        <v>0.5</v>
      </c>
      <c r="L46" s="146">
        <f t="shared" si="6"/>
        <v>0.47619047619047616</v>
      </c>
      <c r="M46" s="147">
        <f t="shared" si="7"/>
        <v>2.3770846639699097</v>
      </c>
      <c r="N46" s="145">
        <f t="shared" si="8"/>
        <v>0.47541693279398195</v>
      </c>
      <c r="O46" s="132">
        <f t="array" ref="O46">MMULT(H37:L37,$N$45:$N$49)/N46</f>
        <v>5.2288945529996571</v>
      </c>
      <c r="P46" s="6"/>
      <c r="Q46" s="6"/>
      <c r="R46" s="6"/>
      <c r="S46" s="6"/>
      <c r="T46" s="6"/>
      <c r="U46" s="6"/>
      <c r="V46" s="6"/>
      <c r="W46" s="6"/>
      <c r="X46" s="6"/>
      <c r="Y46" s="6"/>
      <c r="Z46" s="6"/>
    </row>
    <row r="47" spans="1:26" x14ac:dyDescent="0.25">
      <c r="A47" s="6"/>
      <c r="B47" s="6"/>
      <c r="C47" s="6"/>
      <c r="D47" s="6"/>
      <c r="E47" s="6"/>
      <c r="F47" s="6"/>
      <c r="G47" s="130" t="s">
        <v>274</v>
      </c>
      <c r="H47" s="145">
        <f t="shared" si="2"/>
        <v>0.18181818181818182</v>
      </c>
      <c r="I47" s="145">
        <f t="shared" si="3"/>
        <v>0.16393442622950818</v>
      </c>
      <c r="J47" s="145">
        <f t="shared" si="4"/>
        <v>0.18181818181818182</v>
      </c>
      <c r="K47" s="145">
        <f t="shared" si="5"/>
        <v>0.25</v>
      </c>
      <c r="L47" s="146">
        <f t="shared" si="6"/>
        <v>0.19047619047619047</v>
      </c>
      <c r="M47" s="147">
        <f>SUM(H47:L47)</f>
        <v>0.96804698034206238</v>
      </c>
      <c r="N47" s="145">
        <f t="shared" si="8"/>
        <v>0.19360939606841249</v>
      </c>
      <c r="O47" s="132">
        <f t="array" ref="O47">MMULT(H38:L38,$N$45:$N$49)/N47</f>
        <v>5.2374991599924234</v>
      </c>
      <c r="P47" s="6"/>
      <c r="Q47" s="6"/>
      <c r="R47" s="6"/>
      <c r="S47" s="6"/>
      <c r="T47" s="6"/>
      <c r="U47" s="6"/>
      <c r="V47" s="6"/>
      <c r="W47" s="6"/>
      <c r="X47" s="6"/>
      <c r="Y47" s="6"/>
      <c r="Z47" s="6"/>
    </row>
    <row r="48" spans="1:26" x14ac:dyDescent="0.25">
      <c r="A48" s="6"/>
      <c r="B48" s="6"/>
      <c r="C48" s="6"/>
      <c r="D48" s="6"/>
      <c r="E48" s="6"/>
      <c r="F48" s="6"/>
      <c r="G48" s="130" t="s">
        <v>248</v>
      </c>
      <c r="H48" s="145">
        <f t="shared" si="2"/>
        <v>0.18181818181818182</v>
      </c>
      <c r="I48" s="145">
        <f t="shared" si="3"/>
        <v>0.12295081967213116</v>
      </c>
      <c r="J48" s="145">
        <f t="shared" si="4"/>
        <v>9.0909090909090912E-2</v>
      </c>
      <c r="K48" s="145">
        <f t="shared" si="5"/>
        <v>0.125</v>
      </c>
      <c r="L48" s="146">
        <f>L39/$L$41</f>
        <v>0.19047619047619047</v>
      </c>
      <c r="M48" s="147">
        <f t="shared" si="7"/>
        <v>0.71115428287559435</v>
      </c>
      <c r="N48" s="145">
        <f t="shared" si="8"/>
        <v>0.14223085657511886</v>
      </c>
      <c r="O48" s="132">
        <f t="array" ref="O48">MMULT(H39:L39,$N$45:$N$49)/N48</f>
        <v>5.1702945102099367</v>
      </c>
      <c r="P48" s="6"/>
      <c r="Q48" s="6"/>
      <c r="R48" s="6"/>
      <c r="S48" s="6"/>
      <c r="T48" s="6"/>
      <c r="U48" s="6"/>
      <c r="V48" s="6"/>
      <c r="W48" s="6"/>
      <c r="X48" s="6"/>
      <c r="Y48" s="6"/>
      <c r="Z48" s="6"/>
    </row>
    <row r="49" spans="1:26" ht="15.75" thickBot="1" x14ac:dyDescent="0.3">
      <c r="A49" s="6"/>
      <c r="B49" s="6"/>
      <c r="C49" s="6"/>
      <c r="D49" s="6"/>
      <c r="E49" s="6"/>
      <c r="F49" s="6"/>
      <c r="G49" s="148" t="s">
        <v>196</v>
      </c>
      <c r="H49" s="149">
        <f t="shared" si="2"/>
        <v>0.18181818181818182</v>
      </c>
      <c r="I49" s="149">
        <f t="shared" si="3"/>
        <v>9.836065573770493E-2</v>
      </c>
      <c r="J49" s="149">
        <f t="shared" si="4"/>
        <v>9.0909090909090912E-2</v>
      </c>
      <c r="K49" s="149">
        <f t="shared" si="5"/>
        <v>6.25E-2</v>
      </c>
      <c r="L49" s="150">
        <f t="shared" si="6"/>
        <v>9.5238095238095233E-2</v>
      </c>
      <c r="M49" s="151">
        <f t="shared" si="7"/>
        <v>0.52882602370307286</v>
      </c>
      <c r="N49" s="149">
        <f t="shared" si="8"/>
        <v>0.10576520474061457</v>
      </c>
      <c r="O49" s="152">
        <f t="array" ref="O49">MMULT(H40:L40,$N$45:$N$49)/N49</f>
        <v>5.0557642144816191</v>
      </c>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t="s">
        <v>278</v>
      </c>
      <c r="O51" s="123">
        <f>(AVERAGE(O45:O49)-5)/4</f>
        <v>3.9290460967345009E-2</v>
      </c>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t="s">
        <v>279</v>
      </c>
      <c r="O52" s="6">
        <v>1.1200000000000001</v>
      </c>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t="s">
        <v>280</v>
      </c>
      <c r="O53" s="123">
        <f>O51/O52</f>
        <v>3.5080768720843758E-2</v>
      </c>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x14ac:dyDescent="0.3">
      <c r="A56" s="6"/>
      <c r="B56" s="6"/>
      <c r="C56" s="6"/>
      <c r="D56" s="6"/>
      <c r="E56" s="6"/>
      <c r="F56" s="6"/>
      <c r="G56" s="267" t="s">
        <v>215</v>
      </c>
      <c r="H56" s="259"/>
      <c r="I56" s="259"/>
      <c r="J56" s="259"/>
      <c r="K56" s="260"/>
      <c r="L56" s="6"/>
      <c r="M56" s="6"/>
      <c r="N56" s="6"/>
      <c r="O56" s="6"/>
      <c r="P56" s="6"/>
      <c r="Q56" s="6"/>
      <c r="R56" s="6"/>
      <c r="S56" s="6"/>
      <c r="T56" s="6"/>
      <c r="U56" s="6"/>
      <c r="V56" s="6"/>
      <c r="W56" s="6"/>
      <c r="X56" s="6"/>
      <c r="Y56" s="6"/>
      <c r="Z56" s="6"/>
    </row>
    <row r="57" spans="1:26" x14ac:dyDescent="0.25">
      <c r="A57" s="6"/>
      <c r="B57" s="6"/>
      <c r="C57" s="6"/>
      <c r="D57" s="6"/>
      <c r="E57" s="6"/>
      <c r="F57" s="6"/>
      <c r="G57" s="127" t="s">
        <v>273</v>
      </c>
      <c r="H57" s="143" t="s">
        <v>66</v>
      </c>
      <c r="I57" s="143" t="s">
        <v>71</v>
      </c>
      <c r="J57" s="143" t="s">
        <v>281</v>
      </c>
      <c r="K57" s="144" t="s">
        <v>83</v>
      </c>
      <c r="L57" s="6"/>
      <c r="M57" s="6"/>
      <c r="N57" s="6"/>
      <c r="O57" s="6"/>
      <c r="P57" s="6"/>
      <c r="Q57" s="6"/>
      <c r="R57" s="6"/>
      <c r="S57" s="6"/>
      <c r="T57" s="6"/>
      <c r="U57" s="6"/>
      <c r="V57" s="6"/>
      <c r="W57" s="6"/>
      <c r="X57" s="6"/>
      <c r="Y57" s="6"/>
      <c r="Z57" s="6"/>
    </row>
    <row r="58" spans="1:26" x14ac:dyDescent="0.25">
      <c r="A58" s="6"/>
      <c r="B58" s="6"/>
      <c r="C58" s="6"/>
      <c r="D58" s="6"/>
      <c r="E58" s="6"/>
      <c r="F58" s="6"/>
      <c r="G58" s="153" t="s">
        <v>66</v>
      </c>
      <c r="H58" s="115">
        <v>1</v>
      </c>
      <c r="I58" s="115">
        <f>'2.Human'!C12</f>
        <v>0.33333333333333331</v>
      </c>
      <c r="J58" s="115">
        <f>'2.Human'!C13</f>
        <v>0.2</v>
      </c>
      <c r="K58" s="154">
        <f>'2.Human'!C14</f>
        <v>1</v>
      </c>
      <c r="L58" s="6"/>
      <c r="M58" s="6"/>
      <c r="N58" s="6"/>
      <c r="O58" s="6"/>
      <c r="P58" s="6"/>
      <c r="Q58" s="6"/>
      <c r="R58" s="6"/>
      <c r="S58" s="6"/>
      <c r="T58" s="6"/>
      <c r="U58" s="6"/>
      <c r="V58" s="6"/>
      <c r="W58" s="6"/>
      <c r="X58" s="6"/>
      <c r="Y58" s="6"/>
      <c r="Z58" s="6"/>
    </row>
    <row r="59" spans="1:26" x14ac:dyDescent="0.25">
      <c r="A59" s="6"/>
      <c r="B59" s="6"/>
      <c r="C59" s="6"/>
      <c r="D59" s="6"/>
      <c r="E59" s="6"/>
      <c r="F59" s="6"/>
      <c r="G59" s="153" t="s">
        <v>282</v>
      </c>
      <c r="H59" s="115">
        <f>1/I58</f>
        <v>3</v>
      </c>
      <c r="I59" s="115">
        <v>1</v>
      </c>
      <c r="J59" s="115">
        <f>'2.Human'!C15</f>
        <v>0.25</v>
      </c>
      <c r="K59" s="154">
        <f>'2.Human'!C16</f>
        <v>2</v>
      </c>
      <c r="L59" s="6"/>
      <c r="M59" s="6"/>
      <c r="N59" s="6"/>
      <c r="O59" s="6"/>
      <c r="P59" s="6"/>
      <c r="Q59" s="6"/>
      <c r="R59" s="6"/>
      <c r="S59" s="6"/>
      <c r="T59" s="6"/>
      <c r="U59" s="6"/>
      <c r="V59" s="6"/>
      <c r="W59" s="6"/>
      <c r="X59" s="6"/>
      <c r="Y59" s="6"/>
      <c r="Z59" s="6"/>
    </row>
    <row r="60" spans="1:26" x14ac:dyDescent="0.25">
      <c r="A60" s="6"/>
      <c r="B60" s="6"/>
      <c r="C60" s="6"/>
      <c r="D60" s="6"/>
      <c r="E60" s="6"/>
      <c r="F60" s="6"/>
      <c r="G60" s="153" t="s">
        <v>283</v>
      </c>
      <c r="H60" s="115">
        <f>1/J58</f>
        <v>5</v>
      </c>
      <c r="I60" s="115">
        <f>1/J59</f>
        <v>4</v>
      </c>
      <c r="J60" s="115">
        <v>1</v>
      </c>
      <c r="K60" s="154">
        <f>'2.Human'!C17</f>
        <v>4</v>
      </c>
      <c r="L60" s="6"/>
      <c r="M60" s="6"/>
      <c r="N60" s="6"/>
      <c r="O60" s="6"/>
      <c r="P60" s="6"/>
      <c r="Q60" s="6"/>
      <c r="R60" s="6"/>
      <c r="S60" s="6"/>
      <c r="T60" s="6"/>
      <c r="U60" s="6"/>
      <c r="V60" s="6"/>
      <c r="W60" s="6"/>
      <c r="X60" s="6"/>
      <c r="Y60" s="6"/>
      <c r="Z60" s="6"/>
    </row>
    <row r="61" spans="1:26" ht="15.75" thickBot="1" x14ac:dyDescent="0.3">
      <c r="A61" s="6"/>
      <c r="B61" s="6"/>
      <c r="C61" s="6"/>
      <c r="D61" s="6"/>
      <c r="E61" s="6"/>
      <c r="F61" s="6"/>
      <c r="G61" s="155" t="s">
        <v>83</v>
      </c>
      <c r="H61" s="42">
        <f>1/K58</f>
        <v>1</v>
      </c>
      <c r="I61" s="42">
        <f>1/K59</f>
        <v>0.5</v>
      </c>
      <c r="J61" s="42">
        <f>1/K60</f>
        <v>0.25</v>
      </c>
      <c r="K61" s="156">
        <v>1</v>
      </c>
      <c r="L61" s="6"/>
      <c r="M61" s="6"/>
      <c r="N61" s="6"/>
      <c r="O61" s="6"/>
      <c r="P61" s="6"/>
      <c r="Q61" s="6"/>
      <c r="R61" s="6"/>
      <c r="S61" s="6"/>
      <c r="T61" s="6"/>
      <c r="U61" s="6"/>
      <c r="V61" s="6"/>
      <c r="W61" s="6"/>
      <c r="X61" s="6"/>
      <c r="Y61" s="6"/>
      <c r="Z61" s="6"/>
    </row>
    <row r="62" spans="1:26" ht="15.75" thickBot="1" x14ac:dyDescent="0.3">
      <c r="A62" s="6"/>
      <c r="B62" s="6"/>
      <c r="C62" s="6"/>
      <c r="D62" s="6"/>
      <c r="E62" s="6"/>
      <c r="F62" s="6"/>
      <c r="G62" s="126" t="s">
        <v>275</v>
      </c>
      <c r="H62" s="139">
        <f t="shared" ref="H62:K62" si="9">SUM(H58:H61)</f>
        <v>10</v>
      </c>
      <c r="I62" s="139">
        <f t="shared" si="9"/>
        <v>5.833333333333333</v>
      </c>
      <c r="J62" s="139">
        <f t="shared" si="9"/>
        <v>1.7</v>
      </c>
      <c r="K62" s="140">
        <f t="shared" si="9"/>
        <v>8</v>
      </c>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x14ac:dyDescent="0.3">
      <c r="A65" s="6"/>
      <c r="B65" s="6"/>
      <c r="C65" s="6"/>
      <c r="D65" s="6"/>
      <c r="E65" s="6"/>
      <c r="F65" s="6"/>
      <c r="G65" s="267" t="s">
        <v>314</v>
      </c>
      <c r="H65" s="268"/>
      <c r="I65" s="268"/>
      <c r="J65" s="268"/>
      <c r="K65" s="268"/>
      <c r="L65" s="268"/>
      <c r="M65" s="268"/>
      <c r="N65" s="271"/>
      <c r="O65" s="6"/>
      <c r="P65" s="6"/>
      <c r="Q65" s="6"/>
      <c r="R65" s="6"/>
      <c r="S65" s="6"/>
      <c r="T65" s="6"/>
      <c r="U65" s="6"/>
      <c r="V65" s="6"/>
      <c r="W65" s="6"/>
      <c r="X65" s="6"/>
      <c r="Y65" s="6"/>
      <c r="Z65" s="6"/>
    </row>
    <row r="66" spans="1:26" x14ac:dyDescent="0.25">
      <c r="A66" s="6"/>
      <c r="B66" s="6"/>
      <c r="C66" s="6"/>
      <c r="D66" s="6"/>
      <c r="E66" s="6"/>
      <c r="F66" s="6"/>
      <c r="G66" s="127" t="s">
        <v>273</v>
      </c>
      <c r="H66" s="128" t="s">
        <v>66</v>
      </c>
      <c r="I66" s="128" t="s">
        <v>71</v>
      </c>
      <c r="J66" s="128" t="s">
        <v>281</v>
      </c>
      <c r="K66" s="141" t="s">
        <v>83</v>
      </c>
      <c r="L66" s="157" t="s">
        <v>275</v>
      </c>
      <c r="M66" s="158" t="s">
        <v>276</v>
      </c>
      <c r="N66" s="159" t="s">
        <v>277</v>
      </c>
      <c r="O66" s="6"/>
      <c r="P66" s="6"/>
      <c r="Q66" s="6"/>
      <c r="R66" s="6"/>
      <c r="S66" s="6"/>
      <c r="T66" s="6"/>
      <c r="U66" s="6"/>
      <c r="V66" s="6"/>
      <c r="W66" s="6"/>
      <c r="X66" s="6"/>
      <c r="Y66" s="6"/>
      <c r="Z66" s="6"/>
    </row>
    <row r="67" spans="1:26" x14ac:dyDescent="0.25">
      <c r="A67" s="6"/>
      <c r="B67" s="6"/>
      <c r="C67" s="6"/>
      <c r="D67" s="6"/>
      <c r="E67" s="6"/>
      <c r="F67" s="6"/>
      <c r="G67" s="130" t="s">
        <v>66</v>
      </c>
      <c r="H67" s="115">
        <f t="shared" ref="H67:K67" si="10">H58/H$62</f>
        <v>0.1</v>
      </c>
      <c r="I67" s="115">
        <f t="shared" si="10"/>
        <v>5.7142857142857141E-2</v>
      </c>
      <c r="J67" s="115">
        <f t="shared" si="10"/>
        <v>0.11764705882352942</v>
      </c>
      <c r="K67" s="160">
        <f t="shared" si="10"/>
        <v>0.125</v>
      </c>
      <c r="L67" s="153">
        <f t="shared" ref="L67:L70" si="11">SUM(H67:K67)</f>
        <v>0.39978991596638658</v>
      </c>
      <c r="M67" s="115">
        <f t="shared" ref="M67:M70" si="12">AVERAGE(H67:K67)</f>
        <v>9.9947478991596644E-2</v>
      </c>
      <c r="N67" s="154">
        <f t="array" ref="N67">MMULT(H58:K58,$M$67:$M$70)/M67</f>
        <v>4.0067262217551232</v>
      </c>
      <c r="O67" s="6"/>
      <c r="P67" s="6"/>
      <c r="Q67" s="6"/>
      <c r="R67" s="6"/>
      <c r="S67" s="6"/>
      <c r="T67" s="6"/>
      <c r="U67" s="6"/>
      <c r="V67" s="6"/>
      <c r="W67" s="6"/>
      <c r="X67" s="6"/>
      <c r="Y67" s="6"/>
      <c r="Z67" s="6"/>
    </row>
    <row r="68" spans="1:26" x14ac:dyDescent="0.25">
      <c r="A68" s="6"/>
      <c r="B68" s="6"/>
      <c r="C68" s="6"/>
      <c r="D68" s="6"/>
      <c r="E68" s="6"/>
      <c r="F68" s="6"/>
      <c r="G68" s="130" t="s">
        <v>282</v>
      </c>
      <c r="H68" s="115">
        <f t="shared" ref="H68:K68" si="13">H59/H$62</f>
        <v>0.3</v>
      </c>
      <c r="I68" s="115">
        <f t="shared" si="13"/>
        <v>0.17142857142857143</v>
      </c>
      <c r="J68" s="115">
        <f t="shared" si="13"/>
        <v>0.14705882352941177</v>
      </c>
      <c r="K68" s="160">
        <f t="shared" si="13"/>
        <v>0.25</v>
      </c>
      <c r="L68" s="153">
        <f t="shared" si="11"/>
        <v>0.86848739495798322</v>
      </c>
      <c r="M68" s="115">
        <f t="shared" si="12"/>
        <v>0.2171218487394958</v>
      </c>
      <c r="N68" s="154">
        <f t="array" ref="N68">MMULT(H59:K59,$M$67:$M$70)/M68</f>
        <v>4.0897435897435903</v>
      </c>
      <c r="O68" s="6"/>
      <c r="P68" s="6"/>
      <c r="Q68" s="6"/>
      <c r="R68" s="6"/>
      <c r="S68" s="6"/>
      <c r="T68" s="6"/>
      <c r="U68" s="6"/>
      <c r="V68" s="6"/>
      <c r="W68" s="6"/>
      <c r="X68" s="6"/>
      <c r="Y68" s="6"/>
      <c r="Z68" s="6"/>
    </row>
    <row r="69" spans="1:26" x14ac:dyDescent="0.25">
      <c r="A69" s="6"/>
      <c r="B69" s="6"/>
      <c r="C69" s="6"/>
      <c r="D69" s="6"/>
      <c r="E69" s="6"/>
      <c r="F69" s="6"/>
      <c r="G69" s="130" t="s">
        <v>283</v>
      </c>
      <c r="H69" s="115">
        <f t="shared" ref="H69:K69" si="14">H60/H$62</f>
        <v>0.5</v>
      </c>
      <c r="I69" s="115">
        <f t="shared" si="14"/>
        <v>0.68571428571428572</v>
      </c>
      <c r="J69" s="115">
        <f t="shared" si="14"/>
        <v>0.58823529411764708</v>
      </c>
      <c r="K69" s="160">
        <f t="shared" si="14"/>
        <v>0.5</v>
      </c>
      <c r="L69" s="153">
        <f t="shared" si="11"/>
        <v>2.2739495798319327</v>
      </c>
      <c r="M69" s="115">
        <f t="shared" si="12"/>
        <v>0.56848739495798317</v>
      </c>
      <c r="N69" s="154">
        <f t="array" ref="N69">MMULT(H60:K60,$M$67:$M$70)/M69</f>
        <v>4.2120288248337028</v>
      </c>
      <c r="O69" s="6"/>
      <c r="P69" s="6"/>
      <c r="Q69" s="6"/>
      <c r="R69" s="6"/>
      <c r="S69" s="6"/>
      <c r="T69" s="6"/>
      <c r="U69" s="6"/>
      <c r="V69" s="6"/>
      <c r="W69" s="6"/>
      <c r="X69" s="6"/>
      <c r="Y69" s="6"/>
      <c r="Z69" s="6"/>
    </row>
    <row r="70" spans="1:26" ht="15.75" thickBot="1" x14ac:dyDescent="0.3">
      <c r="A70" s="6"/>
      <c r="B70" s="6"/>
      <c r="C70" s="6"/>
      <c r="D70" s="6"/>
      <c r="E70" s="6"/>
      <c r="F70" s="6"/>
      <c r="G70" s="148" t="s">
        <v>83</v>
      </c>
      <c r="H70" s="161">
        <f t="shared" ref="H70:K70" si="15">H61/H$62</f>
        <v>0.1</v>
      </c>
      <c r="I70" s="161">
        <f t="shared" si="15"/>
        <v>8.5714285714285715E-2</v>
      </c>
      <c r="J70" s="161">
        <f t="shared" si="15"/>
        <v>0.14705882352941177</v>
      </c>
      <c r="K70" s="162">
        <f t="shared" si="15"/>
        <v>0.125</v>
      </c>
      <c r="L70" s="163">
        <f t="shared" si="11"/>
        <v>0.45777310924369752</v>
      </c>
      <c r="M70" s="161">
        <f t="shared" si="12"/>
        <v>0.11444327731092438</v>
      </c>
      <c r="N70" s="164">
        <f t="array" ref="N70">MMULT(H61:K61,$M$67:$M$70)/M70</f>
        <v>4.0637907296925189</v>
      </c>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t="s">
        <v>278</v>
      </c>
      <c r="N72" s="6">
        <f>(AVERAGE(N67:N70)-4)/3</f>
        <v>3.1024113835411409E-2</v>
      </c>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t="s">
        <v>279</v>
      </c>
      <c r="N73" s="6">
        <v>0.9</v>
      </c>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t="s">
        <v>280</v>
      </c>
      <c r="N74" s="6">
        <f>N72/N73</f>
        <v>3.4471237594901567E-2</v>
      </c>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x14ac:dyDescent="0.3">
      <c r="A77" s="6"/>
      <c r="B77" s="6"/>
      <c r="C77" s="6"/>
      <c r="D77" s="6"/>
      <c r="E77" s="6"/>
      <c r="F77" s="6"/>
      <c r="G77" s="267" t="s">
        <v>214</v>
      </c>
      <c r="H77" s="274"/>
      <c r="I77" s="274"/>
      <c r="J77" s="274"/>
      <c r="K77" s="274"/>
      <c r="L77" s="274"/>
      <c r="M77" s="275"/>
      <c r="N77" s="6"/>
      <c r="O77" s="6"/>
      <c r="P77" s="6"/>
      <c r="Q77" s="6"/>
      <c r="R77" s="6"/>
      <c r="S77" s="6"/>
      <c r="T77" s="6"/>
      <c r="U77" s="6"/>
      <c r="V77" s="6"/>
      <c r="W77" s="6"/>
      <c r="X77" s="6"/>
      <c r="Y77" s="6"/>
      <c r="Z77" s="6"/>
    </row>
    <row r="78" spans="1:26" x14ac:dyDescent="0.25">
      <c r="A78" s="6"/>
      <c r="B78" s="6"/>
      <c r="C78" s="6"/>
      <c r="D78" s="6"/>
      <c r="E78" s="6"/>
      <c r="F78" s="6"/>
      <c r="G78" s="165" t="s">
        <v>273</v>
      </c>
      <c r="H78" s="128" t="s">
        <v>15</v>
      </c>
      <c r="I78" s="128" t="s">
        <v>20</v>
      </c>
      <c r="J78" s="128" t="s">
        <v>26</v>
      </c>
      <c r="K78" s="128" t="s">
        <v>31</v>
      </c>
      <c r="L78" s="128" t="s">
        <v>36</v>
      </c>
      <c r="M78" s="129" t="s">
        <v>284</v>
      </c>
      <c r="N78" s="6"/>
      <c r="O78" s="6"/>
      <c r="P78" s="6"/>
      <c r="Q78" s="6"/>
      <c r="R78" s="6"/>
      <c r="S78" s="6"/>
      <c r="T78" s="6"/>
      <c r="U78" s="6"/>
      <c r="V78" s="6"/>
      <c r="W78" s="6"/>
      <c r="X78" s="6"/>
      <c r="Y78" s="6"/>
      <c r="Z78" s="6"/>
    </row>
    <row r="79" spans="1:26" x14ac:dyDescent="0.25">
      <c r="A79" s="6"/>
      <c r="B79" s="6"/>
      <c r="C79" s="6"/>
      <c r="D79" s="6"/>
      <c r="E79" s="6"/>
      <c r="F79" s="6"/>
      <c r="G79" s="130" t="s">
        <v>15</v>
      </c>
      <c r="H79" s="115">
        <v>1</v>
      </c>
      <c r="I79" s="115">
        <f>'1.Technology'!C14</f>
        <v>2</v>
      </c>
      <c r="J79" s="115">
        <f>'1.Technology'!C15</f>
        <v>0.33333333333333331</v>
      </c>
      <c r="K79" s="115">
        <f>'1.Technology'!C16</f>
        <v>0.16666666666666666</v>
      </c>
      <c r="L79" s="115">
        <f>'1.Technology'!C16</f>
        <v>0.16666666666666666</v>
      </c>
      <c r="M79" s="154">
        <f>'1.Technology'!C18</f>
        <v>2</v>
      </c>
      <c r="N79" s="6"/>
      <c r="O79" s="6"/>
      <c r="P79" s="6"/>
      <c r="Q79" s="6"/>
      <c r="R79" s="6"/>
      <c r="S79" s="6"/>
      <c r="T79" s="6"/>
      <c r="U79" s="6"/>
      <c r="V79" s="6"/>
      <c r="W79" s="6"/>
      <c r="X79" s="6"/>
      <c r="Y79" s="6"/>
      <c r="Z79" s="6"/>
    </row>
    <row r="80" spans="1:26" x14ac:dyDescent="0.25">
      <c r="A80" s="6"/>
      <c r="B80" s="6"/>
      <c r="C80" s="6"/>
      <c r="D80" s="6"/>
      <c r="E80" s="6"/>
      <c r="F80" s="6"/>
      <c r="G80" s="130" t="s">
        <v>20</v>
      </c>
      <c r="H80" s="115">
        <f>1/I79</f>
        <v>0.5</v>
      </c>
      <c r="I80" s="115">
        <v>1</v>
      </c>
      <c r="J80" s="115">
        <f>'1.Technology'!C19</f>
        <v>2</v>
      </c>
      <c r="K80" s="115">
        <f>'1.Technology'!C20</f>
        <v>0.2</v>
      </c>
      <c r="L80" s="115">
        <f>'1.Technology'!C21</f>
        <v>0.33333333333333331</v>
      </c>
      <c r="M80" s="154">
        <f>'1.Technology'!C22</f>
        <v>0.33333333333333331</v>
      </c>
      <c r="N80" s="6"/>
      <c r="O80" s="6"/>
      <c r="P80" s="6"/>
      <c r="Q80" s="6"/>
      <c r="R80" s="6"/>
      <c r="S80" s="6"/>
      <c r="T80" s="6"/>
      <c r="U80" s="6"/>
      <c r="V80" s="6"/>
      <c r="W80" s="6"/>
      <c r="X80" s="6"/>
      <c r="Y80" s="6"/>
      <c r="Z80" s="6"/>
    </row>
    <row r="81" spans="1:26" x14ac:dyDescent="0.25">
      <c r="A81" s="6"/>
      <c r="B81" s="6"/>
      <c r="C81" s="6"/>
      <c r="D81" s="6"/>
      <c r="E81" s="6"/>
      <c r="F81" s="6"/>
      <c r="G81" s="130" t="s">
        <v>26</v>
      </c>
      <c r="H81" s="115">
        <f>1/J79</f>
        <v>3</v>
      </c>
      <c r="I81" s="115">
        <f>1/J80</f>
        <v>0.5</v>
      </c>
      <c r="J81" s="115">
        <v>1</v>
      </c>
      <c r="K81" s="115">
        <f>'1.Technology'!C26</f>
        <v>3</v>
      </c>
      <c r="L81" s="115">
        <f>'1.Technology'!C27</f>
        <v>3</v>
      </c>
      <c r="M81" s="154">
        <f>'1.Technology'!C28</f>
        <v>1</v>
      </c>
      <c r="N81" s="6"/>
      <c r="O81" s="6"/>
      <c r="P81" s="6"/>
      <c r="Q81" s="6"/>
      <c r="R81" s="6"/>
      <c r="S81" s="6"/>
      <c r="T81" s="6"/>
      <c r="U81" s="6"/>
      <c r="V81" s="6"/>
      <c r="W81" s="6"/>
      <c r="X81" s="6"/>
      <c r="Y81" s="6"/>
      <c r="Z81" s="6"/>
    </row>
    <row r="82" spans="1:26" x14ac:dyDescent="0.25">
      <c r="A82" s="6"/>
      <c r="B82" s="6"/>
      <c r="C82" s="6"/>
      <c r="D82" s="6"/>
      <c r="E82" s="6"/>
      <c r="F82" s="6"/>
      <c r="G82" s="130" t="s">
        <v>31</v>
      </c>
      <c r="H82" s="115">
        <f>1/K79</f>
        <v>6</v>
      </c>
      <c r="I82" s="115">
        <f>1/K80</f>
        <v>5</v>
      </c>
      <c r="J82" s="115">
        <f>1/K81</f>
        <v>0.33333333333333331</v>
      </c>
      <c r="K82" s="115">
        <v>1</v>
      </c>
      <c r="L82" s="115">
        <f>'1.Technology'!C26</f>
        <v>3</v>
      </c>
      <c r="M82" s="154">
        <f>'1.Technology'!C27</f>
        <v>3</v>
      </c>
      <c r="N82" s="6"/>
      <c r="O82" s="6"/>
      <c r="P82" s="6"/>
      <c r="Q82" s="6"/>
      <c r="R82" s="6"/>
      <c r="S82" s="6"/>
      <c r="T82" s="6"/>
      <c r="U82" s="6"/>
      <c r="V82" s="6"/>
      <c r="W82" s="6"/>
      <c r="X82" s="6"/>
      <c r="Y82" s="6"/>
      <c r="Z82" s="6"/>
    </row>
    <row r="83" spans="1:26" x14ac:dyDescent="0.25">
      <c r="A83" s="6"/>
      <c r="B83" s="6"/>
      <c r="C83" s="6"/>
      <c r="D83" s="6"/>
      <c r="E83" s="6"/>
      <c r="F83" s="6"/>
      <c r="G83" s="130" t="s">
        <v>36</v>
      </c>
      <c r="H83" s="115">
        <f>1/L79</f>
        <v>6</v>
      </c>
      <c r="I83" s="115">
        <f>1/L80</f>
        <v>3</v>
      </c>
      <c r="J83" s="115">
        <f>1/L81</f>
        <v>0.33333333333333331</v>
      </c>
      <c r="K83" s="115">
        <f>1/L82</f>
        <v>0.33333333333333331</v>
      </c>
      <c r="L83" s="115">
        <v>1</v>
      </c>
      <c r="M83" s="154">
        <f>'1.Technology'!C28</f>
        <v>1</v>
      </c>
      <c r="N83" s="6"/>
      <c r="O83" s="6"/>
      <c r="P83" s="6"/>
      <c r="Q83" s="6"/>
      <c r="R83" s="6"/>
      <c r="S83" s="6"/>
      <c r="T83" s="6"/>
      <c r="U83" s="6"/>
      <c r="V83" s="6"/>
      <c r="W83" s="6"/>
      <c r="X83" s="6"/>
      <c r="Y83" s="6"/>
      <c r="Z83" s="6"/>
    </row>
    <row r="84" spans="1:26" ht="15.75" thickBot="1" x14ac:dyDescent="0.3">
      <c r="A84" s="6"/>
      <c r="B84" s="6"/>
      <c r="C84" s="6"/>
      <c r="D84" s="6"/>
      <c r="E84" s="6"/>
      <c r="F84" s="6"/>
      <c r="G84" s="133" t="s">
        <v>284</v>
      </c>
      <c r="H84" s="42">
        <f>1/M79</f>
        <v>0.5</v>
      </c>
      <c r="I84" s="42">
        <f>1/M80</f>
        <v>3</v>
      </c>
      <c r="J84" s="42">
        <f>1/M81</f>
        <v>1</v>
      </c>
      <c r="K84" s="42">
        <f>1/M82</f>
        <v>0.33333333333333331</v>
      </c>
      <c r="L84" s="42">
        <f>1/M83</f>
        <v>1</v>
      </c>
      <c r="M84" s="156">
        <v>1</v>
      </c>
      <c r="N84" s="6"/>
      <c r="O84" s="6"/>
      <c r="P84" s="6"/>
      <c r="Q84" s="6"/>
      <c r="R84" s="6"/>
      <c r="S84" s="6"/>
      <c r="T84" s="6"/>
      <c r="U84" s="6"/>
      <c r="V84" s="6"/>
      <c r="W84" s="6"/>
      <c r="X84" s="6"/>
      <c r="Y84" s="6"/>
      <c r="Z84" s="6"/>
    </row>
    <row r="85" spans="1:26" ht="15.75" thickBot="1" x14ac:dyDescent="0.3">
      <c r="A85" s="6"/>
      <c r="B85" s="6"/>
      <c r="C85" s="6"/>
      <c r="D85" s="6"/>
      <c r="E85" s="6"/>
      <c r="F85" s="6"/>
      <c r="G85" s="126" t="s">
        <v>285</v>
      </c>
      <c r="H85" s="139">
        <f t="shared" ref="H85:M85" si="16">SUM(H79:H84)</f>
        <v>17</v>
      </c>
      <c r="I85" s="139">
        <f t="shared" si="16"/>
        <v>14.5</v>
      </c>
      <c r="J85" s="139">
        <f t="shared" si="16"/>
        <v>5</v>
      </c>
      <c r="K85" s="139">
        <f t="shared" si="16"/>
        <v>5.0333333333333332</v>
      </c>
      <c r="L85" s="139">
        <f t="shared" si="16"/>
        <v>8.5</v>
      </c>
      <c r="M85" s="140">
        <f t="shared" si="16"/>
        <v>8.3333333333333339</v>
      </c>
      <c r="N85" s="6"/>
      <c r="O85" s="6"/>
      <c r="P85" s="6"/>
      <c r="Q85" s="6"/>
      <c r="R85" s="6"/>
      <c r="S85" s="6"/>
      <c r="T85" s="6"/>
      <c r="U85" s="6"/>
      <c r="V85" s="6"/>
      <c r="W85" s="6"/>
      <c r="X85" s="6"/>
      <c r="Y85" s="6"/>
      <c r="Z85" s="6"/>
    </row>
    <row r="86" spans="1:26" ht="15.75" thickBo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x14ac:dyDescent="0.3">
      <c r="A87" s="6"/>
      <c r="B87" s="6"/>
      <c r="C87" s="6"/>
      <c r="D87" s="6"/>
      <c r="E87" s="6"/>
      <c r="F87" s="6"/>
      <c r="G87" s="267" t="s">
        <v>286</v>
      </c>
      <c r="H87" s="268"/>
      <c r="I87" s="268"/>
      <c r="J87" s="268"/>
      <c r="K87" s="268"/>
      <c r="L87" s="268"/>
      <c r="M87" s="268"/>
      <c r="N87" s="268"/>
      <c r="O87" s="268"/>
      <c r="P87" s="271"/>
      <c r="Q87" s="6"/>
      <c r="R87" s="6"/>
      <c r="S87" s="6"/>
      <c r="T87" s="6"/>
      <c r="U87" s="6"/>
      <c r="V87" s="6"/>
      <c r="W87" s="6"/>
      <c r="X87" s="6"/>
      <c r="Y87" s="6"/>
      <c r="Z87" s="6"/>
    </row>
    <row r="88" spans="1:26" x14ac:dyDescent="0.25">
      <c r="A88" s="6"/>
      <c r="B88" s="6"/>
      <c r="C88" s="6"/>
      <c r="D88" s="6"/>
      <c r="E88" s="6"/>
      <c r="F88" s="6"/>
      <c r="G88" s="165" t="s">
        <v>273</v>
      </c>
      <c r="H88" s="128" t="s">
        <v>15</v>
      </c>
      <c r="I88" s="128" t="s">
        <v>20</v>
      </c>
      <c r="J88" s="128" t="s">
        <v>26</v>
      </c>
      <c r="K88" s="128" t="s">
        <v>31</v>
      </c>
      <c r="L88" s="128" t="s">
        <v>36</v>
      </c>
      <c r="M88" s="141" t="s">
        <v>284</v>
      </c>
      <c r="N88" s="166" t="s">
        <v>275</v>
      </c>
      <c r="O88" s="167" t="s">
        <v>276</v>
      </c>
      <c r="P88" s="168" t="s">
        <v>277</v>
      </c>
      <c r="Q88" s="6"/>
      <c r="R88" s="6"/>
      <c r="S88" s="6"/>
      <c r="T88" s="6"/>
      <c r="U88" s="6"/>
      <c r="V88" s="6"/>
      <c r="W88" s="6"/>
      <c r="X88" s="6"/>
      <c r="Y88" s="6"/>
      <c r="Z88" s="6"/>
    </row>
    <row r="89" spans="1:26" x14ac:dyDescent="0.25">
      <c r="A89" s="6"/>
      <c r="B89" s="6"/>
      <c r="C89" s="6"/>
      <c r="D89" s="6"/>
      <c r="E89" s="6"/>
      <c r="F89" s="6"/>
      <c r="G89" s="130" t="s">
        <v>15</v>
      </c>
      <c r="H89" s="115">
        <f t="shared" ref="H89:M89" si="17">H79/H$85</f>
        <v>5.8823529411764705E-2</v>
      </c>
      <c r="I89" s="115">
        <f t="shared" si="17"/>
        <v>0.13793103448275862</v>
      </c>
      <c r="J89" s="115">
        <f t="shared" si="17"/>
        <v>6.6666666666666666E-2</v>
      </c>
      <c r="K89" s="115">
        <f t="shared" si="17"/>
        <v>3.3112582781456949E-2</v>
      </c>
      <c r="L89" s="115">
        <f t="shared" si="17"/>
        <v>1.9607843137254902E-2</v>
      </c>
      <c r="M89" s="160">
        <f t="shared" si="17"/>
        <v>0.24</v>
      </c>
      <c r="N89" s="169">
        <f t="shared" ref="N89:N94" si="18">SUM(H89:M89)</f>
        <v>0.55614165647990177</v>
      </c>
      <c r="O89" s="170">
        <f t="shared" ref="O89:O94" si="19">AVERAGE(H89:M89)</f>
        <v>9.2690276079983633E-2</v>
      </c>
      <c r="P89" s="171">
        <f t="array" ref="P89">MMULT(H79:M79,$O$89:$O$94)/O89</f>
        <v>7.5500020826194474</v>
      </c>
      <c r="Q89" s="6"/>
      <c r="R89" s="6"/>
      <c r="S89" s="6"/>
      <c r="T89" s="6"/>
      <c r="U89" s="6"/>
      <c r="V89" s="6"/>
      <c r="W89" s="6"/>
      <c r="X89" s="6"/>
      <c r="Y89" s="6"/>
      <c r="Z89" s="6"/>
    </row>
    <row r="90" spans="1:26" x14ac:dyDescent="0.25">
      <c r="A90" s="6"/>
      <c r="B90" s="6"/>
      <c r="C90" s="6"/>
      <c r="D90" s="6"/>
      <c r="E90" s="6"/>
      <c r="F90" s="6"/>
      <c r="G90" s="130" t="s">
        <v>20</v>
      </c>
      <c r="H90" s="115">
        <f t="shared" ref="H90:M90" si="20">H80/H$85</f>
        <v>2.9411764705882353E-2</v>
      </c>
      <c r="I90" s="115">
        <f t="shared" si="20"/>
        <v>6.8965517241379309E-2</v>
      </c>
      <c r="J90" s="115">
        <f t="shared" si="20"/>
        <v>0.4</v>
      </c>
      <c r="K90" s="115">
        <f t="shared" si="20"/>
        <v>3.9735099337748346E-2</v>
      </c>
      <c r="L90" s="115">
        <f t="shared" si="20"/>
        <v>3.9215686274509803E-2</v>
      </c>
      <c r="M90" s="160">
        <f t="shared" si="20"/>
        <v>3.9999999999999994E-2</v>
      </c>
      <c r="N90" s="169">
        <f t="shared" si="18"/>
        <v>0.61732806755951986</v>
      </c>
      <c r="O90" s="170">
        <f t="shared" si="19"/>
        <v>0.10288801125991998</v>
      </c>
      <c r="P90" s="171">
        <f t="array" ref="P90">MMULT(H80:M80,$O$89:$O$94)/O90</f>
        <v>7.690082436298991</v>
      </c>
      <c r="Q90" s="6"/>
      <c r="R90" s="6"/>
      <c r="S90" s="6"/>
      <c r="T90" s="6"/>
      <c r="U90" s="6"/>
      <c r="V90" s="6"/>
      <c r="W90" s="6"/>
      <c r="X90" s="6"/>
      <c r="Y90" s="6"/>
      <c r="Z90" s="6"/>
    </row>
    <row r="91" spans="1:26" x14ac:dyDescent="0.25">
      <c r="A91" s="6"/>
      <c r="B91" s="6"/>
      <c r="C91" s="6"/>
      <c r="D91" s="6"/>
      <c r="E91" s="6"/>
      <c r="F91" s="6"/>
      <c r="G91" s="130" t="s">
        <v>26</v>
      </c>
      <c r="H91" s="115">
        <f t="shared" ref="H91:M91" si="21">H81/H$85</f>
        <v>0.17647058823529413</v>
      </c>
      <c r="I91" s="115">
        <f t="shared" si="21"/>
        <v>3.4482758620689655E-2</v>
      </c>
      <c r="J91" s="115">
        <f t="shared" si="21"/>
        <v>0.2</v>
      </c>
      <c r="K91" s="115">
        <f t="shared" si="21"/>
        <v>0.59602649006622521</v>
      </c>
      <c r="L91" s="115">
        <f t="shared" si="21"/>
        <v>0.35294117647058826</v>
      </c>
      <c r="M91" s="160">
        <f t="shared" si="21"/>
        <v>0.12</v>
      </c>
      <c r="N91" s="169">
        <f t="shared" si="18"/>
        <v>1.4799210133927971</v>
      </c>
      <c r="O91" s="170">
        <f t="shared" si="19"/>
        <v>0.24665350223213287</v>
      </c>
      <c r="P91" s="171">
        <f t="array" ref="P91">MMULT(H81:M81,$O$89:$O$94)/O91</f>
        <v>8.1196743704140477</v>
      </c>
      <c r="Q91" s="6"/>
      <c r="R91" s="6"/>
      <c r="S91" s="6"/>
      <c r="T91" s="6"/>
      <c r="U91" s="6"/>
      <c r="V91" s="6"/>
      <c r="W91" s="6"/>
      <c r="X91" s="6"/>
      <c r="Y91" s="6"/>
      <c r="Z91" s="6"/>
    </row>
    <row r="92" spans="1:26" x14ac:dyDescent="0.25">
      <c r="A92" s="6"/>
      <c r="B92" s="6"/>
      <c r="C92" s="6"/>
      <c r="D92" s="6"/>
      <c r="E92" s="6"/>
      <c r="F92" s="6"/>
      <c r="G92" s="130" t="s">
        <v>31</v>
      </c>
      <c r="H92" s="115">
        <f t="shared" ref="H92:M92" si="22">H82/H$85</f>
        <v>0.35294117647058826</v>
      </c>
      <c r="I92" s="115">
        <f t="shared" si="22"/>
        <v>0.34482758620689657</v>
      </c>
      <c r="J92" s="115">
        <f t="shared" si="22"/>
        <v>6.6666666666666666E-2</v>
      </c>
      <c r="K92" s="115">
        <f t="shared" si="22"/>
        <v>0.19867549668874174</v>
      </c>
      <c r="L92" s="115">
        <f t="shared" si="22"/>
        <v>0.35294117647058826</v>
      </c>
      <c r="M92" s="160">
        <f t="shared" si="22"/>
        <v>0.36</v>
      </c>
      <c r="N92" s="169">
        <f t="shared" si="18"/>
        <v>1.6760521025034816</v>
      </c>
      <c r="O92" s="170">
        <f t="shared" si="19"/>
        <v>0.2793420170839136</v>
      </c>
      <c r="P92" s="171">
        <f t="array" ref="P92">MMULT(H82:M82,$O$89:$O$94)/O92</f>
        <v>8.1170035487064425</v>
      </c>
      <c r="Q92" s="6"/>
      <c r="R92" s="6"/>
      <c r="S92" s="6"/>
      <c r="T92" s="6"/>
      <c r="U92" s="6"/>
      <c r="V92" s="6"/>
      <c r="W92" s="6"/>
      <c r="X92" s="6"/>
      <c r="Y92" s="6"/>
      <c r="Z92" s="6"/>
    </row>
    <row r="93" spans="1:26" x14ac:dyDescent="0.25">
      <c r="A93" s="6"/>
      <c r="B93" s="6"/>
      <c r="C93" s="6"/>
      <c r="D93" s="6"/>
      <c r="E93" s="6"/>
      <c r="F93" s="6"/>
      <c r="G93" s="130" t="s">
        <v>36</v>
      </c>
      <c r="H93" s="115">
        <f t="shared" ref="H93:M93" si="23">H83/H$85</f>
        <v>0.35294117647058826</v>
      </c>
      <c r="I93" s="115">
        <f t="shared" si="23"/>
        <v>0.20689655172413793</v>
      </c>
      <c r="J93" s="115">
        <f t="shared" si="23"/>
        <v>6.6666666666666666E-2</v>
      </c>
      <c r="K93" s="115">
        <f t="shared" si="23"/>
        <v>6.6225165562913899E-2</v>
      </c>
      <c r="L93" s="115">
        <f t="shared" si="23"/>
        <v>0.11764705882352941</v>
      </c>
      <c r="M93" s="160">
        <f t="shared" si="23"/>
        <v>0.12</v>
      </c>
      <c r="N93" s="169">
        <f t="shared" si="18"/>
        <v>0.93037661924783621</v>
      </c>
      <c r="O93" s="170">
        <f t="shared" si="19"/>
        <v>0.15506276987463938</v>
      </c>
      <c r="P93" s="171">
        <f t="array" ref="P93">MMULT(H83:M83,$O$89:$O$94)/O93</f>
        <v>8.5034191278907301</v>
      </c>
      <c r="Q93" s="6"/>
      <c r="R93" s="6"/>
      <c r="S93" s="6"/>
      <c r="T93" s="6"/>
      <c r="U93" s="6"/>
      <c r="V93" s="6"/>
      <c r="W93" s="6"/>
      <c r="X93" s="6"/>
      <c r="Y93" s="6"/>
      <c r="Z93" s="6"/>
    </row>
    <row r="94" spans="1:26" ht="15.75" thickBot="1" x14ac:dyDescent="0.3">
      <c r="A94" s="6"/>
      <c r="B94" s="6"/>
      <c r="C94" s="6"/>
      <c r="D94" s="6"/>
      <c r="E94" s="6"/>
      <c r="F94" s="6"/>
      <c r="G94" s="148" t="s">
        <v>284</v>
      </c>
      <c r="H94" s="161">
        <f t="shared" ref="H94:M94" si="24">H84/H$85</f>
        <v>2.9411764705882353E-2</v>
      </c>
      <c r="I94" s="161">
        <f t="shared" si="24"/>
        <v>0.20689655172413793</v>
      </c>
      <c r="J94" s="161">
        <f t="shared" si="24"/>
        <v>0.2</v>
      </c>
      <c r="K94" s="161">
        <f t="shared" si="24"/>
        <v>6.6225165562913899E-2</v>
      </c>
      <c r="L94" s="161">
        <f t="shared" si="24"/>
        <v>0.11764705882352941</v>
      </c>
      <c r="M94" s="162">
        <f t="shared" si="24"/>
        <v>0.12</v>
      </c>
      <c r="N94" s="172">
        <f t="shared" si="18"/>
        <v>0.74018054081646367</v>
      </c>
      <c r="O94" s="173">
        <f t="shared" si="19"/>
        <v>0.12336342346941061</v>
      </c>
      <c r="P94" s="174">
        <f t="array" ref="P94">MMULT(H84:M84,$O$89:$O$94)/O94</f>
        <v>7.888909416751793</v>
      </c>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t="s">
        <v>278</v>
      </c>
      <c r="P96" s="6">
        <f>(AVERAGE(P89:P94)-6)/5</f>
        <v>0.39563636608938157</v>
      </c>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t="s">
        <v>279</v>
      </c>
      <c r="P97" s="6">
        <v>1.24</v>
      </c>
      <c r="Q97" s="6"/>
      <c r="R97" s="6"/>
      <c r="S97" s="6"/>
      <c r="T97" s="6"/>
      <c r="U97" s="6"/>
      <c r="V97" s="6"/>
      <c r="W97" s="6"/>
      <c r="X97" s="6"/>
      <c r="Y97" s="6"/>
      <c r="Z97" s="6"/>
    </row>
    <row r="98" spans="1:26" ht="15.75" thickBot="1" x14ac:dyDescent="0.3">
      <c r="A98" s="6"/>
      <c r="B98" s="6"/>
      <c r="C98" s="6"/>
      <c r="D98" s="6"/>
      <c r="E98" s="6"/>
      <c r="F98" s="6"/>
      <c r="G98" s="6"/>
      <c r="H98" s="6"/>
      <c r="I98" s="6"/>
      <c r="J98" s="6"/>
      <c r="K98" s="6"/>
      <c r="L98" s="6"/>
      <c r="M98" s="6"/>
      <c r="N98" s="6"/>
      <c r="O98" s="6" t="s">
        <v>287</v>
      </c>
      <c r="P98" s="6">
        <f>P96/P97</f>
        <v>0.31906158555595288</v>
      </c>
      <c r="Q98" s="6"/>
      <c r="R98" s="6"/>
      <c r="S98" s="6"/>
      <c r="T98" s="6"/>
      <c r="U98" s="6"/>
      <c r="V98" s="6"/>
      <c r="W98" s="6"/>
      <c r="X98" s="6"/>
      <c r="Y98" s="6"/>
      <c r="Z98" s="6"/>
    </row>
    <row r="99" spans="1:26" ht="15.75" thickBot="1" x14ac:dyDescent="0.3">
      <c r="A99" s="6"/>
      <c r="B99" s="6"/>
      <c r="C99" s="6"/>
      <c r="D99" s="6"/>
      <c r="E99" s="6"/>
      <c r="F99" s="6"/>
      <c r="G99" s="267" t="s">
        <v>274</v>
      </c>
      <c r="H99" s="274"/>
      <c r="I99" s="274"/>
      <c r="J99" s="274"/>
      <c r="K99" s="275"/>
      <c r="L99" s="6"/>
      <c r="M99" s="6"/>
      <c r="N99" s="6"/>
      <c r="O99" s="6"/>
      <c r="P99" s="6"/>
      <c r="Q99" s="6"/>
      <c r="R99" s="6"/>
      <c r="S99" s="6"/>
      <c r="T99" s="6"/>
      <c r="U99" s="6"/>
      <c r="V99" s="6"/>
      <c r="W99" s="6"/>
      <c r="X99" s="6"/>
      <c r="Y99" s="6"/>
      <c r="Z99" s="6"/>
    </row>
    <row r="100" spans="1:26" x14ac:dyDescent="0.25">
      <c r="A100" s="6"/>
      <c r="B100" s="6"/>
      <c r="C100" s="6"/>
      <c r="D100" s="6"/>
      <c r="E100" s="6"/>
      <c r="F100" s="6"/>
      <c r="G100" s="165" t="s">
        <v>273</v>
      </c>
      <c r="H100" s="128" t="s">
        <v>288</v>
      </c>
      <c r="I100" s="128" t="s">
        <v>111</v>
      </c>
      <c r="J100" s="128" t="s">
        <v>289</v>
      </c>
      <c r="K100" s="129" t="s">
        <v>290</v>
      </c>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130" t="s">
        <v>288</v>
      </c>
      <c r="H101" s="115">
        <v>1</v>
      </c>
      <c r="I101" s="115">
        <f>'3.Workspace'!C12</f>
        <v>0.5</v>
      </c>
      <c r="J101" s="115">
        <f>'3.Workspace'!C13</f>
        <v>0.5</v>
      </c>
      <c r="K101" s="154">
        <f>'3.Workspace'!C14</f>
        <v>2</v>
      </c>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130" t="s">
        <v>111</v>
      </c>
      <c r="H102" s="115">
        <f>1/I101</f>
        <v>2</v>
      </c>
      <c r="I102" s="115">
        <v>1</v>
      </c>
      <c r="J102" s="115">
        <f>'3.Workspace'!C15</f>
        <v>2</v>
      </c>
      <c r="K102" s="154">
        <f>'3.Workspace'!C16</f>
        <v>2</v>
      </c>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130" t="s">
        <v>289</v>
      </c>
      <c r="H103" s="115">
        <f>1/J101</f>
        <v>2</v>
      </c>
      <c r="I103" s="115">
        <f>1/J102</f>
        <v>0.5</v>
      </c>
      <c r="J103" s="115">
        <v>1</v>
      </c>
      <c r="K103" s="154">
        <f>'3.Workspace'!C17</f>
        <v>2</v>
      </c>
      <c r="L103" s="6"/>
      <c r="M103" s="6"/>
      <c r="N103" s="6"/>
      <c r="O103" s="6"/>
      <c r="P103" s="6"/>
      <c r="Q103" s="6"/>
      <c r="R103" s="6"/>
      <c r="S103" s="6"/>
      <c r="T103" s="6"/>
      <c r="U103" s="6"/>
      <c r="V103" s="6"/>
      <c r="W103" s="6"/>
      <c r="X103" s="6"/>
      <c r="Y103" s="6"/>
      <c r="Z103" s="6"/>
    </row>
    <row r="104" spans="1:26" ht="15.75" thickBot="1" x14ac:dyDescent="0.3">
      <c r="A104" s="6"/>
      <c r="B104" s="6"/>
      <c r="C104" s="6"/>
      <c r="D104" s="6"/>
      <c r="E104" s="6"/>
      <c r="F104" s="6"/>
      <c r="G104" s="133" t="s">
        <v>290</v>
      </c>
      <c r="H104" s="42">
        <f>1/K101</f>
        <v>0.5</v>
      </c>
      <c r="I104" s="42">
        <f>1/K102</f>
        <v>0.5</v>
      </c>
      <c r="J104" s="42">
        <f>1/K103</f>
        <v>0.5</v>
      </c>
      <c r="K104" s="156">
        <v>1</v>
      </c>
      <c r="L104" s="6"/>
      <c r="M104" s="6"/>
      <c r="N104" s="6"/>
      <c r="O104" s="6"/>
      <c r="P104" s="6"/>
      <c r="Q104" s="6"/>
      <c r="R104" s="6"/>
      <c r="S104" s="6"/>
      <c r="T104" s="6"/>
      <c r="U104" s="6"/>
      <c r="V104" s="6"/>
      <c r="W104" s="6"/>
      <c r="X104" s="6"/>
      <c r="Y104" s="6"/>
      <c r="Z104" s="6"/>
    </row>
    <row r="105" spans="1:26" ht="15.75" thickBot="1" x14ac:dyDescent="0.3">
      <c r="A105" s="6"/>
      <c r="B105" s="6"/>
      <c r="C105" s="6"/>
      <c r="D105" s="6"/>
      <c r="E105" s="6"/>
      <c r="F105" s="6"/>
      <c r="G105" s="175" t="s">
        <v>285</v>
      </c>
      <c r="H105" s="176">
        <f t="shared" ref="H105:K105" si="25">SUM(H101:H104)</f>
        <v>5.5</v>
      </c>
      <c r="I105" s="176">
        <f t="shared" si="25"/>
        <v>2.5</v>
      </c>
      <c r="J105" s="176">
        <f t="shared" si="25"/>
        <v>4</v>
      </c>
      <c r="K105" s="177">
        <f t="shared" si="25"/>
        <v>7</v>
      </c>
      <c r="L105" s="6"/>
      <c r="M105" s="6"/>
      <c r="N105" s="6"/>
      <c r="O105" s="6"/>
      <c r="P105" s="6"/>
      <c r="Q105" s="6"/>
      <c r="R105" s="6"/>
      <c r="S105" s="6"/>
      <c r="T105" s="6"/>
      <c r="U105" s="6"/>
      <c r="V105" s="6"/>
      <c r="W105" s="6"/>
      <c r="X105" s="6"/>
      <c r="Y105" s="6"/>
      <c r="Z105" s="6"/>
    </row>
    <row r="106" spans="1:26" ht="15.75" thickBo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x14ac:dyDescent="0.3">
      <c r="A107" s="6"/>
      <c r="B107" s="6"/>
      <c r="C107" s="6"/>
      <c r="D107" s="6"/>
      <c r="E107" s="6"/>
      <c r="F107" s="6"/>
      <c r="G107" s="267" t="s">
        <v>286</v>
      </c>
      <c r="H107" s="268"/>
      <c r="I107" s="268"/>
      <c r="J107" s="268"/>
      <c r="K107" s="268"/>
      <c r="L107" s="268"/>
      <c r="M107" s="268"/>
      <c r="N107" s="271"/>
      <c r="O107" s="6"/>
      <c r="P107" s="6"/>
      <c r="Q107" s="6"/>
      <c r="R107" s="6"/>
      <c r="S107" s="6"/>
      <c r="T107" s="6"/>
      <c r="U107" s="6"/>
      <c r="V107" s="6"/>
      <c r="W107" s="6"/>
      <c r="X107" s="6"/>
      <c r="Y107" s="6"/>
      <c r="Z107" s="6"/>
    </row>
    <row r="108" spans="1:26" x14ac:dyDescent="0.25">
      <c r="A108" s="6"/>
      <c r="B108" s="6"/>
      <c r="C108" s="6"/>
      <c r="D108" s="6"/>
      <c r="E108" s="6"/>
      <c r="F108" s="6"/>
      <c r="G108" s="165" t="s">
        <v>273</v>
      </c>
      <c r="H108" s="128" t="s">
        <v>288</v>
      </c>
      <c r="I108" s="128" t="s">
        <v>111</v>
      </c>
      <c r="J108" s="128" t="s">
        <v>289</v>
      </c>
      <c r="K108" s="141" t="s">
        <v>290</v>
      </c>
      <c r="L108" s="157" t="s">
        <v>285</v>
      </c>
      <c r="M108" s="158" t="s">
        <v>291</v>
      </c>
      <c r="N108" s="159" t="s">
        <v>277</v>
      </c>
      <c r="O108" s="6"/>
      <c r="P108" s="6"/>
      <c r="Q108" s="6"/>
      <c r="R108" s="6"/>
      <c r="S108" s="6"/>
      <c r="T108" s="6"/>
      <c r="U108" s="6"/>
      <c r="V108" s="6"/>
      <c r="W108" s="6"/>
      <c r="X108" s="6"/>
      <c r="Y108" s="6"/>
      <c r="Z108" s="6"/>
    </row>
    <row r="109" spans="1:26" x14ac:dyDescent="0.25">
      <c r="A109" s="6"/>
      <c r="B109" s="6"/>
      <c r="C109" s="6"/>
      <c r="D109" s="6"/>
      <c r="E109" s="6"/>
      <c r="F109" s="6"/>
      <c r="G109" s="130" t="s">
        <v>288</v>
      </c>
      <c r="H109" s="115">
        <f t="shared" ref="H109:K109" si="26">H101/H$105</f>
        <v>0.18181818181818182</v>
      </c>
      <c r="I109" s="115">
        <f t="shared" si="26"/>
        <v>0.2</v>
      </c>
      <c r="J109" s="115">
        <f t="shared" si="26"/>
        <v>0.125</v>
      </c>
      <c r="K109" s="160">
        <f t="shared" si="26"/>
        <v>0.2857142857142857</v>
      </c>
      <c r="L109" s="153">
        <f t="shared" ref="L109:L112" si="27">SUM(H109:K109)</f>
        <v>0.79253246753246753</v>
      </c>
      <c r="M109" s="115">
        <f t="shared" ref="M109:M112" si="28">AVERAGE(H109:K109)</f>
        <v>0.19813311688311688</v>
      </c>
      <c r="N109" s="154">
        <f t="array" ref="N109">MMULT(H101:K101,$M$109:$M$112)/M109</f>
        <v>4.0811142974190906</v>
      </c>
      <c r="O109" s="6"/>
      <c r="P109" s="6"/>
      <c r="Q109" s="6"/>
      <c r="R109" s="6"/>
      <c r="S109" s="6"/>
      <c r="T109" s="6"/>
      <c r="U109" s="6"/>
      <c r="V109" s="6"/>
      <c r="W109" s="6"/>
      <c r="X109" s="6"/>
      <c r="Y109" s="6"/>
      <c r="Z109" s="6"/>
    </row>
    <row r="110" spans="1:26" x14ac:dyDescent="0.25">
      <c r="A110" s="6"/>
      <c r="B110" s="6"/>
      <c r="C110" s="6"/>
      <c r="D110" s="6"/>
      <c r="E110" s="6"/>
      <c r="F110" s="6"/>
      <c r="G110" s="130" t="s">
        <v>111</v>
      </c>
      <c r="H110" s="115">
        <f t="shared" ref="H110:K110" si="29">H102/H$105</f>
        <v>0.36363636363636365</v>
      </c>
      <c r="I110" s="115">
        <f t="shared" si="29"/>
        <v>0.4</v>
      </c>
      <c r="J110" s="115">
        <f t="shared" si="29"/>
        <v>0.5</v>
      </c>
      <c r="K110" s="160">
        <f t="shared" si="29"/>
        <v>0.2857142857142857</v>
      </c>
      <c r="L110" s="153">
        <f t="shared" si="27"/>
        <v>1.5493506493506493</v>
      </c>
      <c r="M110" s="115">
        <f t="shared" si="28"/>
        <v>0.38733766233766231</v>
      </c>
      <c r="N110" s="154">
        <f t="array" ref="N110">MMULT(H102:K102,$M$109:$M$112)/M110</f>
        <v>4.163453478625315</v>
      </c>
      <c r="O110" s="6"/>
      <c r="P110" s="6"/>
      <c r="Q110" s="6"/>
      <c r="R110" s="6"/>
      <c r="S110" s="6"/>
      <c r="T110" s="6"/>
      <c r="U110" s="6"/>
      <c r="V110" s="6"/>
      <c r="W110" s="6"/>
      <c r="X110" s="6"/>
      <c r="Y110" s="6"/>
      <c r="Z110" s="6"/>
    </row>
    <row r="111" spans="1:26" x14ac:dyDescent="0.25">
      <c r="A111" s="6"/>
      <c r="B111" s="6"/>
      <c r="C111" s="6"/>
      <c r="D111" s="6"/>
      <c r="E111" s="6"/>
      <c r="F111" s="6"/>
      <c r="G111" s="130" t="s">
        <v>289</v>
      </c>
      <c r="H111" s="115">
        <f t="shared" ref="H111:K111" si="30">H103/H$105</f>
        <v>0.36363636363636365</v>
      </c>
      <c r="I111" s="115">
        <f t="shared" si="30"/>
        <v>0.2</v>
      </c>
      <c r="J111" s="115">
        <f t="shared" si="30"/>
        <v>0.25</v>
      </c>
      <c r="K111" s="160">
        <f t="shared" si="30"/>
        <v>0.2857142857142857</v>
      </c>
      <c r="L111" s="153">
        <f t="shared" si="27"/>
        <v>1.0993506493506495</v>
      </c>
      <c r="M111" s="115">
        <f t="shared" si="28"/>
        <v>0.27483766233766238</v>
      </c>
      <c r="N111" s="154">
        <f t="array" ref="N111">MMULT(H103:K103,$M$109:$M$112)/M111</f>
        <v>4.1630242173656233</v>
      </c>
      <c r="O111" s="6"/>
      <c r="P111" s="6"/>
      <c r="Q111" s="6"/>
      <c r="R111" s="6"/>
      <c r="S111" s="6"/>
      <c r="T111" s="6"/>
      <c r="U111" s="6"/>
      <c r="V111" s="6"/>
      <c r="W111" s="6"/>
      <c r="X111" s="6"/>
      <c r="Y111" s="6"/>
      <c r="Z111" s="6"/>
    </row>
    <row r="112" spans="1:26" ht="15.75" thickBot="1" x14ac:dyDescent="0.3">
      <c r="A112" s="6"/>
      <c r="B112" s="6"/>
      <c r="C112" s="6"/>
      <c r="D112" s="6"/>
      <c r="E112" s="6"/>
      <c r="F112" s="6"/>
      <c r="G112" s="148" t="s">
        <v>290</v>
      </c>
      <c r="H112" s="161">
        <f t="shared" ref="H112:K112" si="31">H104/H$105</f>
        <v>9.0909090909090912E-2</v>
      </c>
      <c r="I112" s="161">
        <f t="shared" si="31"/>
        <v>0.2</v>
      </c>
      <c r="J112" s="161">
        <f t="shared" si="31"/>
        <v>0.125</v>
      </c>
      <c r="K112" s="162">
        <f t="shared" si="31"/>
        <v>0.14285714285714285</v>
      </c>
      <c r="L112" s="163">
        <f t="shared" si="27"/>
        <v>0.5587662337662338</v>
      </c>
      <c r="M112" s="161">
        <f t="shared" si="28"/>
        <v>0.13969155844155845</v>
      </c>
      <c r="N112" s="164">
        <f t="array" ref="N112">MMULT(H104:K104,$M$109:$M$112)/M112</f>
        <v>4.0793143521208597</v>
      </c>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t="s">
        <v>278</v>
      </c>
      <c r="N114" s="6">
        <f>(AVERAGE(N109:N112)-4)/3</f>
        <v>4.0575528794240867E-2</v>
      </c>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t="s">
        <v>279</v>
      </c>
      <c r="N115" s="6">
        <v>0.9</v>
      </c>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t="s">
        <v>292</v>
      </c>
      <c r="N116" s="6">
        <f>N114/N115</f>
        <v>4.5083920882489852E-2</v>
      </c>
      <c r="O116" s="6"/>
      <c r="P116" s="6"/>
      <c r="Q116" s="6"/>
      <c r="R116" s="6"/>
      <c r="S116" s="6"/>
      <c r="T116" s="6"/>
      <c r="U116" s="6"/>
      <c r="V116" s="6"/>
      <c r="W116" s="6"/>
      <c r="X116" s="6"/>
      <c r="Y116" s="6"/>
      <c r="Z116" s="6"/>
    </row>
    <row r="117" spans="1:26" ht="15.75" thickBo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x14ac:dyDescent="0.3">
      <c r="A118" s="6"/>
      <c r="B118" s="6"/>
      <c r="C118" s="6"/>
      <c r="D118" s="6"/>
      <c r="E118" s="6"/>
      <c r="F118" s="6"/>
      <c r="G118" s="267" t="s">
        <v>248</v>
      </c>
      <c r="H118" s="274"/>
      <c r="I118" s="274"/>
      <c r="J118" s="274"/>
      <c r="K118" s="274"/>
      <c r="L118" s="274"/>
      <c r="M118" s="274"/>
      <c r="N118" s="275"/>
      <c r="O118" s="6"/>
      <c r="P118" s="6"/>
      <c r="Q118" s="6"/>
      <c r="R118" s="6"/>
      <c r="S118" s="6"/>
      <c r="T118" s="6"/>
      <c r="U118" s="6"/>
      <c r="V118" s="6"/>
      <c r="W118" s="6"/>
      <c r="X118" s="6"/>
      <c r="Y118" s="6"/>
      <c r="Z118" s="6"/>
    </row>
    <row r="119" spans="1:26" x14ac:dyDescent="0.25">
      <c r="A119" s="6"/>
      <c r="B119" s="6"/>
      <c r="C119" s="6"/>
      <c r="D119" s="6"/>
      <c r="E119" s="6"/>
      <c r="F119" s="6"/>
      <c r="G119" s="178" t="s">
        <v>273</v>
      </c>
      <c r="H119" s="128" t="s">
        <v>140</v>
      </c>
      <c r="I119" s="128" t="s">
        <v>293</v>
      </c>
      <c r="J119" s="128" t="s">
        <v>294</v>
      </c>
      <c r="K119" s="128" t="s">
        <v>156</v>
      </c>
      <c r="L119" s="128" t="s">
        <v>295</v>
      </c>
      <c r="M119" s="128" t="s">
        <v>296</v>
      </c>
      <c r="N119" s="129" t="s">
        <v>297</v>
      </c>
      <c r="O119" s="6"/>
      <c r="P119" s="6"/>
      <c r="Q119" s="6"/>
      <c r="R119" s="6"/>
      <c r="S119" s="6"/>
      <c r="T119" s="6"/>
      <c r="U119" s="6"/>
      <c r="V119" s="6"/>
      <c r="W119" s="6"/>
      <c r="X119" s="6"/>
      <c r="Y119" s="6"/>
      <c r="Z119" s="6"/>
    </row>
    <row r="120" spans="1:26" x14ac:dyDescent="0.25">
      <c r="A120" s="6"/>
      <c r="B120" s="6"/>
      <c r="C120" s="6"/>
      <c r="D120" s="6"/>
      <c r="E120" s="6"/>
      <c r="F120" s="6"/>
      <c r="G120" s="179" t="s">
        <v>140</v>
      </c>
      <c r="H120" s="115">
        <v>1</v>
      </c>
      <c r="I120" s="115">
        <f>'4.Enterprise'!C15</f>
        <v>2</v>
      </c>
      <c r="J120" s="115">
        <f>'4.Enterprise'!C16</f>
        <v>3</v>
      </c>
      <c r="K120" s="115">
        <f>'4.Enterprise'!C17</f>
        <v>4</v>
      </c>
      <c r="L120" s="115">
        <f>'4.Enterprise'!C18</f>
        <v>4</v>
      </c>
      <c r="M120" s="115">
        <f>'4.Enterprise'!C19</f>
        <v>2</v>
      </c>
      <c r="N120" s="154">
        <f>'4.Enterprise'!C20</f>
        <v>4</v>
      </c>
      <c r="O120" s="6"/>
      <c r="P120" s="6"/>
      <c r="Q120" s="6"/>
      <c r="R120" s="6"/>
      <c r="S120" s="6"/>
      <c r="T120" s="6"/>
      <c r="U120" s="6"/>
      <c r="V120" s="6"/>
      <c r="W120" s="6"/>
      <c r="X120" s="6"/>
      <c r="Y120" s="6"/>
      <c r="Z120" s="6"/>
    </row>
    <row r="121" spans="1:26" x14ac:dyDescent="0.25">
      <c r="A121" s="6"/>
      <c r="B121" s="6"/>
      <c r="C121" s="6"/>
      <c r="D121" s="6"/>
      <c r="E121" s="6"/>
      <c r="F121" s="6"/>
      <c r="G121" s="130" t="s">
        <v>293</v>
      </c>
      <c r="H121" s="115">
        <f>1/I120</f>
        <v>0.5</v>
      </c>
      <c r="I121" s="115">
        <v>1</v>
      </c>
      <c r="J121" s="115">
        <f>'4.Enterprise'!C21</f>
        <v>2</v>
      </c>
      <c r="K121" s="115">
        <f>'4.Enterprise'!C22</f>
        <v>2</v>
      </c>
      <c r="L121" s="115">
        <f>'4.Enterprise'!C23</f>
        <v>2</v>
      </c>
      <c r="M121" s="115">
        <f>'4.Enterprise'!C24</f>
        <v>1</v>
      </c>
      <c r="N121" s="154">
        <f>'4.Enterprise'!C25</f>
        <v>2</v>
      </c>
      <c r="O121" s="6"/>
      <c r="P121" s="6"/>
      <c r="Q121" s="6"/>
      <c r="R121" s="6"/>
      <c r="S121" s="6"/>
      <c r="T121" s="6"/>
      <c r="U121" s="6"/>
      <c r="V121" s="6"/>
      <c r="W121" s="6"/>
      <c r="X121" s="6"/>
      <c r="Y121" s="6"/>
      <c r="Z121" s="6"/>
    </row>
    <row r="122" spans="1:26" x14ac:dyDescent="0.25">
      <c r="A122" s="6"/>
      <c r="B122" s="6"/>
      <c r="C122" s="6"/>
      <c r="D122" s="6"/>
      <c r="E122" s="6"/>
      <c r="F122" s="6"/>
      <c r="G122" s="130" t="s">
        <v>294</v>
      </c>
      <c r="H122" s="115">
        <f>1/J120</f>
        <v>0.33333333333333331</v>
      </c>
      <c r="I122" s="115">
        <f>1/J121</f>
        <v>0.5</v>
      </c>
      <c r="J122" s="115">
        <v>1</v>
      </c>
      <c r="K122" s="115">
        <f>'4.Enterprise'!C26</f>
        <v>0.33333333333333331</v>
      </c>
      <c r="L122" s="115">
        <f>'4.Enterprise'!C27</f>
        <v>0.33333333333333331</v>
      </c>
      <c r="M122" s="115">
        <f>'4.Enterprise'!C28</f>
        <v>0.25</v>
      </c>
      <c r="N122" s="154">
        <f>'4.Enterprise'!C29</f>
        <v>1</v>
      </c>
      <c r="O122" s="6"/>
      <c r="P122" s="6"/>
      <c r="Q122" s="6"/>
      <c r="R122" s="6"/>
      <c r="S122" s="6"/>
      <c r="T122" s="6"/>
      <c r="U122" s="6"/>
      <c r="V122" s="6"/>
      <c r="W122" s="6"/>
      <c r="X122" s="6"/>
      <c r="Y122" s="6"/>
      <c r="Z122" s="6"/>
    </row>
    <row r="123" spans="1:26" x14ac:dyDescent="0.25">
      <c r="A123" s="6"/>
      <c r="B123" s="6"/>
      <c r="C123" s="6"/>
      <c r="D123" s="6"/>
      <c r="E123" s="6"/>
      <c r="F123" s="6"/>
      <c r="G123" s="130" t="s">
        <v>156</v>
      </c>
      <c r="H123" s="115">
        <f>1/K120</f>
        <v>0.25</v>
      </c>
      <c r="I123" s="115">
        <f>1/K121</f>
        <v>0.5</v>
      </c>
      <c r="J123" s="115">
        <f>1/K122</f>
        <v>3</v>
      </c>
      <c r="K123" s="115">
        <v>1</v>
      </c>
      <c r="L123" s="115">
        <f>'4.Enterprise'!C30</f>
        <v>0.33333333333333331</v>
      </c>
      <c r="M123" s="115">
        <f>'4.Enterprise'!C31</f>
        <v>0.33333333333333331</v>
      </c>
      <c r="N123" s="154">
        <f>'4.Enterprise'!C32</f>
        <v>0.33333333333333331</v>
      </c>
      <c r="O123" s="6"/>
      <c r="P123" s="6"/>
      <c r="Q123" s="6"/>
      <c r="R123" s="6"/>
      <c r="S123" s="6"/>
      <c r="T123" s="6"/>
      <c r="U123" s="6"/>
      <c r="V123" s="6"/>
      <c r="W123" s="6"/>
      <c r="X123" s="6"/>
      <c r="Y123" s="6"/>
      <c r="Z123" s="6"/>
    </row>
    <row r="124" spans="1:26" x14ac:dyDescent="0.25">
      <c r="A124" s="6"/>
      <c r="B124" s="6"/>
      <c r="C124" s="6"/>
      <c r="D124" s="6"/>
      <c r="E124" s="6"/>
      <c r="F124" s="6"/>
      <c r="G124" s="130" t="s">
        <v>295</v>
      </c>
      <c r="H124" s="115">
        <f>1/L120</f>
        <v>0.25</v>
      </c>
      <c r="I124" s="115">
        <f>1/L121</f>
        <v>0.5</v>
      </c>
      <c r="J124" s="115">
        <f>1/L122</f>
        <v>3</v>
      </c>
      <c r="K124" s="115">
        <f>1/L123</f>
        <v>3</v>
      </c>
      <c r="L124" s="115">
        <v>1</v>
      </c>
      <c r="M124" s="115">
        <f>'4.Enterprise'!C33</f>
        <v>1</v>
      </c>
      <c r="N124" s="154">
        <f>'4.Enterprise'!C34</f>
        <v>3</v>
      </c>
      <c r="O124" s="6"/>
      <c r="P124" s="6"/>
      <c r="Q124" s="6"/>
      <c r="R124" s="6"/>
      <c r="S124" s="6"/>
      <c r="T124" s="6"/>
      <c r="U124" s="6"/>
      <c r="V124" s="6"/>
      <c r="W124" s="6"/>
      <c r="X124" s="6"/>
      <c r="Y124" s="6"/>
      <c r="Z124" s="6"/>
    </row>
    <row r="125" spans="1:26" x14ac:dyDescent="0.25">
      <c r="A125" s="6"/>
      <c r="B125" s="6"/>
      <c r="C125" s="6"/>
      <c r="D125" s="6"/>
      <c r="E125" s="6"/>
      <c r="F125" s="6"/>
      <c r="G125" s="130" t="s">
        <v>296</v>
      </c>
      <c r="H125" s="115">
        <f>1/M120</f>
        <v>0.5</v>
      </c>
      <c r="I125" s="115">
        <f>1/M121</f>
        <v>1</v>
      </c>
      <c r="J125" s="115">
        <f>1/M122</f>
        <v>4</v>
      </c>
      <c r="K125" s="115">
        <f>1/M123</f>
        <v>3</v>
      </c>
      <c r="L125" s="115">
        <f>1/M124</f>
        <v>1</v>
      </c>
      <c r="M125" s="115">
        <v>1</v>
      </c>
      <c r="N125" s="154">
        <f>'4.Enterprise'!C35</f>
        <v>2</v>
      </c>
      <c r="O125" s="6"/>
      <c r="P125" s="6"/>
      <c r="Q125" s="6"/>
      <c r="R125" s="6"/>
      <c r="S125" s="6"/>
      <c r="T125" s="6"/>
      <c r="U125" s="6"/>
      <c r="V125" s="6"/>
      <c r="W125" s="6"/>
      <c r="X125" s="6"/>
      <c r="Y125" s="6"/>
      <c r="Z125" s="6"/>
    </row>
    <row r="126" spans="1:26" ht="15.75" thickBot="1" x14ac:dyDescent="0.3">
      <c r="A126" s="6"/>
      <c r="B126" s="6"/>
      <c r="C126" s="6"/>
      <c r="D126" s="6"/>
      <c r="E126" s="6"/>
      <c r="F126" s="6"/>
      <c r="G126" s="133" t="s">
        <v>297</v>
      </c>
      <c r="H126" s="42">
        <f>1/N120</f>
        <v>0.25</v>
      </c>
      <c r="I126" s="42">
        <f>1/N121</f>
        <v>0.5</v>
      </c>
      <c r="J126" s="42">
        <f>1/N122</f>
        <v>1</v>
      </c>
      <c r="K126" s="42">
        <f>1/N123</f>
        <v>3</v>
      </c>
      <c r="L126" s="42">
        <f>1/N124</f>
        <v>0.33333333333333331</v>
      </c>
      <c r="M126" s="42">
        <f>1/N125</f>
        <v>0.5</v>
      </c>
      <c r="N126" s="156">
        <v>1</v>
      </c>
      <c r="O126" s="6"/>
      <c r="P126" s="6"/>
      <c r="Q126" s="6"/>
      <c r="R126" s="6"/>
      <c r="S126" s="6"/>
      <c r="T126" s="6"/>
      <c r="U126" s="6"/>
      <c r="V126" s="6"/>
      <c r="W126" s="6"/>
      <c r="X126" s="6"/>
      <c r="Y126" s="6"/>
      <c r="Z126" s="6"/>
    </row>
    <row r="127" spans="1:26" ht="15.75" thickBot="1" x14ac:dyDescent="0.3">
      <c r="A127" s="6"/>
      <c r="B127" s="6"/>
      <c r="C127" s="6"/>
      <c r="D127" s="6"/>
      <c r="E127" s="6"/>
      <c r="F127" s="6"/>
      <c r="G127" s="126" t="s">
        <v>298</v>
      </c>
      <c r="H127" s="139">
        <f t="shared" ref="H127:N127" si="32">SUM(H120:H126)</f>
        <v>3.083333333333333</v>
      </c>
      <c r="I127" s="139">
        <f t="shared" si="32"/>
        <v>6</v>
      </c>
      <c r="J127" s="139">
        <f t="shared" si="32"/>
        <v>17</v>
      </c>
      <c r="K127" s="139">
        <f t="shared" si="32"/>
        <v>16.333333333333332</v>
      </c>
      <c r="L127" s="139">
        <f t="shared" si="32"/>
        <v>9</v>
      </c>
      <c r="M127" s="139">
        <f t="shared" si="32"/>
        <v>6.0833333333333339</v>
      </c>
      <c r="N127" s="140">
        <f t="shared" si="32"/>
        <v>13.333333333333332</v>
      </c>
      <c r="O127" s="6"/>
      <c r="P127" s="6"/>
      <c r="Q127" s="6"/>
      <c r="R127" s="6"/>
      <c r="S127" s="6"/>
      <c r="T127" s="6"/>
      <c r="U127" s="6"/>
      <c r="V127" s="6"/>
      <c r="W127" s="6"/>
      <c r="X127" s="6"/>
      <c r="Y127" s="6"/>
      <c r="Z127" s="6"/>
    </row>
    <row r="128" spans="1:26" ht="15.75" thickBo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x14ac:dyDescent="0.3">
      <c r="A129" s="6"/>
      <c r="B129" s="6"/>
      <c r="C129" s="6"/>
      <c r="D129" s="6"/>
      <c r="E129" s="6"/>
      <c r="F129" s="6"/>
      <c r="G129" s="267" t="s">
        <v>286</v>
      </c>
      <c r="H129" s="268"/>
      <c r="I129" s="268"/>
      <c r="J129" s="268"/>
      <c r="K129" s="268"/>
      <c r="L129" s="268"/>
      <c r="M129" s="268"/>
      <c r="N129" s="268"/>
      <c r="O129" s="269"/>
      <c r="P129" s="269"/>
      <c r="Q129" s="270"/>
      <c r="R129" s="6"/>
      <c r="S129" s="6"/>
      <c r="T129" s="6"/>
      <c r="U129" s="6"/>
      <c r="V129" s="6"/>
      <c r="W129" s="6"/>
      <c r="X129" s="6"/>
      <c r="Y129" s="6"/>
      <c r="Z129" s="6"/>
    </row>
    <row r="130" spans="1:26" x14ac:dyDescent="0.25">
      <c r="A130" s="6"/>
      <c r="B130" s="6"/>
      <c r="C130" s="6"/>
      <c r="D130" s="6"/>
      <c r="E130" s="6"/>
      <c r="F130" s="6"/>
      <c r="G130" s="178" t="s">
        <v>273</v>
      </c>
      <c r="H130" s="128" t="s">
        <v>140</v>
      </c>
      <c r="I130" s="128" t="s">
        <v>293</v>
      </c>
      <c r="J130" s="128" t="s">
        <v>294</v>
      </c>
      <c r="K130" s="128" t="s">
        <v>156</v>
      </c>
      <c r="L130" s="128" t="s">
        <v>295</v>
      </c>
      <c r="M130" s="128" t="s">
        <v>296</v>
      </c>
      <c r="N130" s="141" t="s">
        <v>297</v>
      </c>
      <c r="O130" s="180" t="s">
        <v>275</v>
      </c>
      <c r="P130" s="181" t="s">
        <v>276</v>
      </c>
      <c r="Q130" s="182" t="s">
        <v>299</v>
      </c>
      <c r="R130" s="6"/>
      <c r="S130" s="6"/>
      <c r="T130" s="6"/>
      <c r="U130" s="6"/>
      <c r="V130" s="6"/>
      <c r="W130" s="6"/>
      <c r="X130" s="6"/>
      <c r="Y130" s="6"/>
      <c r="Z130" s="6"/>
    </row>
    <row r="131" spans="1:26" x14ac:dyDescent="0.25">
      <c r="A131" s="6"/>
      <c r="B131" s="6"/>
      <c r="C131" s="6"/>
      <c r="D131" s="6"/>
      <c r="E131" s="6"/>
      <c r="F131" s="6"/>
      <c r="G131" s="179" t="s">
        <v>140</v>
      </c>
      <c r="H131" s="115">
        <f t="shared" ref="H131:N131" si="33">H120/H$127</f>
        <v>0.32432432432432434</v>
      </c>
      <c r="I131" s="115">
        <f t="shared" si="33"/>
        <v>0.33333333333333331</v>
      </c>
      <c r="J131" s="115">
        <f t="shared" si="33"/>
        <v>0.17647058823529413</v>
      </c>
      <c r="K131" s="115">
        <f t="shared" si="33"/>
        <v>0.24489795918367349</v>
      </c>
      <c r="L131" s="115">
        <f t="shared" si="33"/>
        <v>0.44444444444444442</v>
      </c>
      <c r="M131" s="115">
        <f t="shared" si="33"/>
        <v>0.32876712328767121</v>
      </c>
      <c r="N131" s="160">
        <f t="shared" si="33"/>
        <v>0.30000000000000004</v>
      </c>
      <c r="O131" s="183">
        <f t="shared" ref="O131:O137" si="34">SUM(H131:N131)</f>
        <v>2.152237772808741</v>
      </c>
      <c r="P131" s="90">
        <f t="shared" ref="P131:P137" si="35">AVERAGE(H131:N131)</f>
        <v>0.30746253897267728</v>
      </c>
      <c r="Q131" s="184">
        <f t="array" ref="Q131">MMULT(H120:N120,$P$131:$P$137)/P131</f>
        <v>7.6951707426525857</v>
      </c>
      <c r="R131" s="6"/>
      <c r="S131" s="6"/>
      <c r="T131" s="6"/>
      <c r="U131" s="6"/>
      <c r="V131" s="6"/>
      <c r="W131" s="6"/>
      <c r="X131" s="6"/>
      <c r="Y131" s="6"/>
      <c r="Z131" s="6"/>
    </row>
    <row r="132" spans="1:26" x14ac:dyDescent="0.25">
      <c r="A132" s="6"/>
      <c r="B132" s="6"/>
      <c r="C132" s="6"/>
      <c r="D132" s="6"/>
      <c r="E132" s="6"/>
      <c r="F132" s="6"/>
      <c r="G132" s="130" t="s">
        <v>293</v>
      </c>
      <c r="H132" s="115">
        <f t="shared" ref="H132:N132" si="36">H121/H$127</f>
        <v>0.16216216216216217</v>
      </c>
      <c r="I132" s="115">
        <f t="shared" si="36"/>
        <v>0.16666666666666666</v>
      </c>
      <c r="J132" s="115">
        <f t="shared" si="36"/>
        <v>0.11764705882352941</v>
      </c>
      <c r="K132" s="115">
        <f t="shared" si="36"/>
        <v>0.12244897959183675</v>
      </c>
      <c r="L132" s="115">
        <f t="shared" si="36"/>
        <v>0.22222222222222221</v>
      </c>
      <c r="M132" s="115">
        <f t="shared" si="36"/>
        <v>0.16438356164383561</v>
      </c>
      <c r="N132" s="160">
        <f t="shared" si="36"/>
        <v>0.15000000000000002</v>
      </c>
      <c r="O132" s="183">
        <f t="shared" si="34"/>
        <v>1.1055306511102527</v>
      </c>
      <c r="P132" s="90">
        <f t="shared" si="35"/>
        <v>0.15793295015860753</v>
      </c>
      <c r="Q132" s="184">
        <f t="array" ref="Q132">MMULT(H121:N121,$P$131:$P$137)/P132</f>
        <v>7.6821222392422595</v>
      </c>
      <c r="R132" s="6"/>
      <c r="S132" s="6"/>
      <c r="T132" s="6"/>
      <c r="U132" s="6"/>
      <c r="V132" s="6"/>
      <c r="W132" s="6"/>
      <c r="X132" s="6"/>
      <c r="Y132" s="6"/>
      <c r="Z132" s="6"/>
    </row>
    <row r="133" spans="1:26" x14ac:dyDescent="0.25">
      <c r="A133" s="6"/>
      <c r="B133" s="6"/>
      <c r="C133" s="6"/>
      <c r="D133" s="6"/>
      <c r="E133" s="6"/>
      <c r="F133" s="6"/>
      <c r="G133" s="130" t="s">
        <v>294</v>
      </c>
      <c r="H133" s="115">
        <f t="shared" ref="H133:N133" si="37">H122/H$127</f>
        <v>0.10810810810810811</v>
      </c>
      <c r="I133" s="115">
        <f t="shared" si="37"/>
        <v>8.3333333333333329E-2</v>
      </c>
      <c r="J133" s="115">
        <f t="shared" si="37"/>
        <v>5.8823529411764705E-2</v>
      </c>
      <c r="K133" s="115">
        <f t="shared" si="37"/>
        <v>2.0408163265306124E-2</v>
      </c>
      <c r="L133" s="115">
        <f t="shared" si="37"/>
        <v>3.7037037037037035E-2</v>
      </c>
      <c r="M133" s="115">
        <f t="shared" si="37"/>
        <v>4.1095890410958902E-2</v>
      </c>
      <c r="N133" s="160">
        <f t="shared" si="37"/>
        <v>7.5000000000000011E-2</v>
      </c>
      <c r="O133" s="183">
        <f t="shared" si="34"/>
        <v>0.42380606156650824</v>
      </c>
      <c r="P133" s="90">
        <f t="shared" si="35"/>
        <v>6.054372308092975E-2</v>
      </c>
      <c r="Q133" s="184">
        <f t="array" ref="Q133">MMULT(H122:N122,$P$131:$P$137)/P133</f>
        <v>7.3220088014388089</v>
      </c>
      <c r="R133" s="6"/>
      <c r="S133" s="6"/>
      <c r="T133" s="6"/>
      <c r="U133" s="6"/>
      <c r="V133" s="6"/>
      <c r="W133" s="6"/>
      <c r="X133" s="6"/>
      <c r="Y133" s="6"/>
      <c r="Z133" s="6"/>
    </row>
    <row r="134" spans="1:26" x14ac:dyDescent="0.25">
      <c r="A134" s="6"/>
      <c r="B134" s="6"/>
      <c r="C134" s="6"/>
      <c r="D134" s="6"/>
      <c r="E134" s="6"/>
      <c r="F134" s="6"/>
      <c r="G134" s="130" t="s">
        <v>156</v>
      </c>
      <c r="H134" s="115">
        <f t="shared" ref="H134:N134" si="38">H123/H$127</f>
        <v>8.1081081081081086E-2</v>
      </c>
      <c r="I134" s="115">
        <f t="shared" si="38"/>
        <v>8.3333333333333329E-2</v>
      </c>
      <c r="J134" s="115">
        <f t="shared" si="38"/>
        <v>0.17647058823529413</v>
      </c>
      <c r="K134" s="115">
        <f t="shared" si="38"/>
        <v>6.1224489795918373E-2</v>
      </c>
      <c r="L134" s="115">
        <f t="shared" si="38"/>
        <v>3.7037037037037035E-2</v>
      </c>
      <c r="M134" s="115">
        <f t="shared" si="38"/>
        <v>5.4794520547945195E-2</v>
      </c>
      <c r="N134" s="160">
        <f t="shared" si="38"/>
        <v>2.5000000000000001E-2</v>
      </c>
      <c r="O134" s="183">
        <f t="shared" si="34"/>
        <v>0.5189410500306092</v>
      </c>
      <c r="P134" s="90">
        <f t="shared" si="35"/>
        <v>7.4134435718658451E-2</v>
      </c>
      <c r="Q134" s="184">
        <f t="array" ref="Q134">MMULT(H123:N123,$P$131:$P$137)/P134</f>
        <v>7.3502481474991361</v>
      </c>
      <c r="R134" s="6"/>
      <c r="S134" s="6"/>
      <c r="T134" s="6"/>
      <c r="U134" s="6"/>
      <c r="V134" s="6"/>
      <c r="W134" s="6"/>
      <c r="X134" s="6"/>
      <c r="Y134" s="6"/>
      <c r="Z134" s="6"/>
    </row>
    <row r="135" spans="1:26" x14ac:dyDescent="0.25">
      <c r="A135" s="6"/>
      <c r="B135" s="6"/>
      <c r="C135" s="6"/>
      <c r="D135" s="6"/>
      <c r="E135" s="6"/>
      <c r="F135" s="6"/>
      <c r="G135" s="130" t="s">
        <v>295</v>
      </c>
      <c r="H135" s="115">
        <f t="shared" ref="H135:N135" si="39">H124/H$127</f>
        <v>8.1081081081081086E-2</v>
      </c>
      <c r="I135" s="115">
        <f t="shared" si="39"/>
        <v>8.3333333333333329E-2</v>
      </c>
      <c r="J135" s="115">
        <f t="shared" si="39"/>
        <v>0.17647058823529413</v>
      </c>
      <c r="K135" s="115">
        <f t="shared" si="39"/>
        <v>0.18367346938775511</v>
      </c>
      <c r="L135" s="115">
        <f t="shared" si="39"/>
        <v>0.1111111111111111</v>
      </c>
      <c r="M135" s="115">
        <f t="shared" si="39"/>
        <v>0.16438356164383561</v>
      </c>
      <c r="N135" s="160">
        <f t="shared" si="39"/>
        <v>0.22500000000000003</v>
      </c>
      <c r="O135" s="183">
        <f t="shared" si="34"/>
        <v>1.0250531447924105</v>
      </c>
      <c r="P135" s="90">
        <f t="shared" si="35"/>
        <v>0.14643616354177294</v>
      </c>
      <c r="Q135" s="184">
        <f t="array" ref="Q135">MMULT(H124:N124,$P$131:$P$137)/P135</f>
        <v>7.7272393830686941</v>
      </c>
      <c r="R135" s="6"/>
      <c r="S135" s="6"/>
      <c r="T135" s="6"/>
      <c r="U135" s="6"/>
      <c r="V135" s="6"/>
      <c r="W135" s="6"/>
      <c r="X135" s="6"/>
      <c r="Y135" s="6"/>
      <c r="Z135" s="6"/>
    </row>
    <row r="136" spans="1:26" x14ac:dyDescent="0.25">
      <c r="A136" s="6"/>
      <c r="B136" s="6"/>
      <c r="C136" s="6"/>
      <c r="D136" s="6"/>
      <c r="E136" s="6"/>
      <c r="F136" s="6"/>
      <c r="G136" s="130" t="s">
        <v>296</v>
      </c>
      <c r="H136" s="115">
        <f t="shared" ref="H136:N136" si="40">H125/H$127</f>
        <v>0.16216216216216217</v>
      </c>
      <c r="I136" s="115">
        <f t="shared" si="40"/>
        <v>0.16666666666666666</v>
      </c>
      <c r="J136" s="115">
        <f t="shared" si="40"/>
        <v>0.23529411764705882</v>
      </c>
      <c r="K136" s="115">
        <f t="shared" si="40"/>
        <v>0.18367346938775511</v>
      </c>
      <c r="L136" s="115">
        <f t="shared" si="40"/>
        <v>0.1111111111111111</v>
      </c>
      <c r="M136" s="115">
        <f t="shared" si="40"/>
        <v>0.16438356164383561</v>
      </c>
      <c r="N136" s="160">
        <f t="shared" si="40"/>
        <v>0.15000000000000002</v>
      </c>
      <c r="O136" s="183">
        <f t="shared" si="34"/>
        <v>1.1732910886185897</v>
      </c>
      <c r="P136" s="90">
        <f t="shared" si="35"/>
        <v>0.16761301265979853</v>
      </c>
      <c r="Q136" s="184">
        <f t="array" ref="Q136">MMULT(H125:N125,$P$131:$P$137)/P136</f>
        <v>7.5295224817829496</v>
      </c>
      <c r="R136" s="6"/>
      <c r="S136" s="6"/>
      <c r="T136" s="6"/>
      <c r="U136" s="6"/>
      <c r="V136" s="6"/>
      <c r="W136" s="6"/>
      <c r="X136" s="6"/>
      <c r="Y136" s="6"/>
      <c r="Z136" s="6"/>
    </row>
    <row r="137" spans="1:26" ht="15.75" thickBot="1" x14ac:dyDescent="0.3">
      <c r="A137" s="6"/>
      <c r="B137" s="6"/>
      <c r="C137" s="6"/>
      <c r="D137" s="6"/>
      <c r="E137" s="6"/>
      <c r="F137" s="6"/>
      <c r="G137" s="148" t="s">
        <v>297</v>
      </c>
      <c r="H137" s="161">
        <f t="shared" ref="H137:N137" si="41">H126/H$127</f>
        <v>8.1081081081081086E-2</v>
      </c>
      <c r="I137" s="161">
        <f t="shared" si="41"/>
        <v>8.3333333333333329E-2</v>
      </c>
      <c r="J137" s="161">
        <f t="shared" si="41"/>
        <v>5.8823529411764705E-2</v>
      </c>
      <c r="K137" s="161">
        <f t="shared" si="41"/>
        <v>0.18367346938775511</v>
      </c>
      <c r="L137" s="161">
        <f t="shared" si="41"/>
        <v>3.7037037037037035E-2</v>
      </c>
      <c r="M137" s="161">
        <f t="shared" si="41"/>
        <v>8.2191780821917804E-2</v>
      </c>
      <c r="N137" s="162">
        <f t="shared" si="41"/>
        <v>7.5000000000000011E-2</v>
      </c>
      <c r="O137" s="185">
        <f t="shared" si="34"/>
        <v>0.60114023107288905</v>
      </c>
      <c r="P137" s="186">
        <f t="shared" si="35"/>
        <v>8.5877175867555583E-2</v>
      </c>
      <c r="Q137" s="187">
        <f t="array" ref="Q137">MMULT(H126:N126,$P$131:$P$137)/P137</f>
        <v>7.6536619902876426</v>
      </c>
      <c r="R137" s="6"/>
      <c r="S137" s="6"/>
      <c r="T137" s="6"/>
      <c r="U137" s="6"/>
      <c r="V137" s="6"/>
      <c r="W137" s="6"/>
      <c r="X137" s="6"/>
      <c r="Y137" s="6"/>
      <c r="Z137" s="6"/>
    </row>
    <row r="138" spans="1:26" x14ac:dyDescent="0.25">
      <c r="A138" s="6"/>
      <c r="B138" s="6"/>
      <c r="C138" s="6"/>
      <c r="D138" s="6"/>
      <c r="E138" s="6"/>
      <c r="F138" s="6"/>
      <c r="G138" s="143"/>
      <c r="H138" s="170"/>
      <c r="I138" s="143"/>
      <c r="J138" s="143"/>
      <c r="K138" s="143"/>
      <c r="L138" s="143"/>
      <c r="M138" s="143"/>
      <c r="N138" s="143"/>
      <c r="O138" s="170"/>
      <c r="P138" s="170"/>
      <c r="Q138" s="170"/>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t="s">
        <v>278</v>
      </c>
      <c r="Q139" s="6">
        <f>(AVERAGE(Q131:Q137)-7)/6</f>
        <v>9.428509014219226E-2</v>
      </c>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t="s">
        <v>279</v>
      </c>
      <c r="Q140" s="6">
        <v>1.32</v>
      </c>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t="s">
        <v>287</v>
      </c>
      <c r="Q141" s="6">
        <f>Q139/Q140</f>
        <v>7.1428098592569891E-2</v>
      </c>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h/CqY5n/ok9zZAZOt+8tGfW3dVaVKUKSMt2H0qx9yXwvfEG5jZ++UPQgzZ+k5uOHvLrTKi82qD33QgT9ULhN+w==" saltValue="4zeshDDn6RJLoRhYEbDe/w==" spinCount="100000" sheet="1" objects="1" scenarios="1"/>
  <mergeCells count="13">
    <mergeCell ref="G129:Q129"/>
    <mergeCell ref="G43:O43"/>
    <mergeCell ref="G56:K56"/>
    <mergeCell ref="A1:G1"/>
    <mergeCell ref="E11:G11"/>
    <mergeCell ref="E19:G19"/>
    <mergeCell ref="G34:L34"/>
    <mergeCell ref="G65:N65"/>
    <mergeCell ref="G77:M77"/>
    <mergeCell ref="G99:K99"/>
    <mergeCell ref="G118:N118"/>
    <mergeCell ref="G87:P87"/>
    <mergeCell ref="G107:N107"/>
  </mergeCells>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7c8115e-9f1e-4f99-a6ab-a1959d52c6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591FA5599DBA4F83EB22067FAF8A15" ma:contentTypeVersion="15" ma:contentTypeDescription="Create a new document." ma:contentTypeScope="" ma:versionID="6ed50eccf83c31621e5a41ee85f03f0f">
  <xsd:schema xmlns:xsd="http://www.w3.org/2001/XMLSchema" xmlns:xs="http://www.w3.org/2001/XMLSchema" xmlns:p="http://schemas.microsoft.com/office/2006/metadata/properties" xmlns:ns3="97c8115e-9f1e-4f99-a6ab-a1959d52c654" xmlns:ns4="3b943fb0-3b14-4e83-a2b5-11699d15ff18" targetNamespace="http://schemas.microsoft.com/office/2006/metadata/properties" ma:root="true" ma:fieldsID="70ed4be50f440f492c940b3001ce0ce6" ns3:_="" ns4:_="">
    <xsd:import namespace="97c8115e-9f1e-4f99-a6ab-a1959d52c654"/>
    <xsd:import namespace="3b943fb0-3b14-4e83-a2b5-11699d15ff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8115e-9f1e-4f99-a6ab-a1959d52c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943fb0-3b14-4e83-a2b5-11699d15ff1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813792-690C-4B1A-9D90-C52C4A7428E2}">
  <ds:schemaRefs>
    <ds:schemaRef ds:uri="http://purl.org/dc/terms/"/>
    <ds:schemaRef ds:uri="http://www.w3.org/XML/1998/namespac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3b943fb0-3b14-4e83-a2b5-11699d15ff18"/>
    <ds:schemaRef ds:uri="97c8115e-9f1e-4f99-a6ab-a1959d52c654"/>
    <ds:schemaRef ds:uri="http://purl.org/dc/dcmitype/"/>
  </ds:schemaRefs>
</ds:datastoreItem>
</file>

<file path=customXml/itemProps2.xml><?xml version="1.0" encoding="utf-8"?>
<ds:datastoreItem xmlns:ds="http://schemas.openxmlformats.org/officeDocument/2006/customXml" ds:itemID="{65A79194-6AA1-4197-8825-C9999479AB0F}">
  <ds:schemaRefs>
    <ds:schemaRef ds:uri="http://schemas.microsoft.com/sharepoint/v3/contenttype/forms"/>
  </ds:schemaRefs>
</ds:datastoreItem>
</file>

<file path=customXml/itemProps3.xml><?xml version="1.0" encoding="utf-8"?>
<ds:datastoreItem xmlns:ds="http://schemas.openxmlformats.org/officeDocument/2006/customXml" ds:itemID="{136CAF09-8782-4A6B-9C8D-1D285C13A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8115e-9f1e-4f99-a6ab-a1959d52c654"/>
    <ds:schemaRef ds:uri="3b943fb0-3b14-4e83-a2b5-11699d15ff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1.Technology</vt:lpstr>
      <vt:lpstr>2.Human</vt:lpstr>
      <vt:lpstr>3.Workspace</vt:lpstr>
      <vt:lpstr>4.Enterprise</vt:lpstr>
      <vt:lpstr>5.External</vt:lpstr>
      <vt:lpstr>6.Dimensions</vt:lpstr>
      <vt:lpstr>7.Inter-dimensional</vt:lpstr>
      <vt:lpstr>8. Usefulness</vt:lpstr>
      <vt:lpstr>9.Results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Gregory Osipov</cp:lastModifiedBy>
  <cp:revision/>
  <dcterms:created xsi:type="dcterms:W3CDTF">2022-06-27T12:33:57Z</dcterms:created>
  <dcterms:modified xsi:type="dcterms:W3CDTF">2023-03-27T21:16:35Z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0x0101003F591FA5599DBA4F83EB22067FAF8A15</vt:lpwstr>
  </property>
</Properties>
</file>