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wnloads\"/>
    </mc:Choice>
  </mc:AlternateContent>
  <xr:revisionPtr revIDLastSave="0" documentId="13_ncr:1_{45AABB0C-77D9-4F8F-86C1-DA6EB71F9F21}" xr6:coauthVersionLast="47" xr6:coauthVersionMax="47" xr10:uidLastSave="{00000000-0000-0000-0000-000000000000}"/>
  <bookViews>
    <workbookView xWindow="28680" yWindow="-5520" windowWidth="38640" windowHeight="21240" activeTab="8"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K103" i="11"/>
  <c r="K102" i="11"/>
  <c r="M83" i="11"/>
  <c r="L84" i="11" s="1"/>
  <c r="M82" i="11"/>
  <c r="K84" i="11" s="1"/>
  <c r="K60" i="11"/>
  <c r="J61" i="11" s="1"/>
  <c r="K59" i="11"/>
  <c r="I61" i="11" s="1"/>
  <c r="L39" i="11"/>
  <c r="K40" i="11" s="1"/>
  <c r="L38" i="11"/>
  <c r="J40" i="11" s="1"/>
  <c r="J39" i="11"/>
  <c r="K38" i="11"/>
  <c r="L37" i="11"/>
  <c r="I40" i="11" s="1"/>
  <c r="K37" i="11"/>
  <c r="J37" i="11"/>
  <c r="L36" i="11"/>
  <c r="K36" i="11"/>
  <c r="J36" i="11"/>
  <c r="I36" i="11"/>
  <c r="H37" i="11" s="1"/>
  <c r="D9" i="11"/>
  <c r="M124" i="11"/>
  <c r="N123" i="11"/>
  <c r="M123" i="11"/>
  <c r="L123" i="11"/>
  <c r="N122" i="11"/>
  <c r="M122" i="11"/>
  <c r="L122" i="11"/>
  <c r="K122" i="11"/>
  <c r="N121" i="11"/>
  <c r="M121" i="11"/>
  <c r="L121" i="11"/>
  <c r="K121" i="11"/>
  <c r="I123" i="11" s="1"/>
  <c r="J121" i="11"/>
  <c r="N120" i="11"/>
  <c r="M120" i="11"/>
  <c r="H125" i="11" s="1"/>
  <c r="L120" i="11"/>
  <c r="K120" i="11"/>
  <c r="J120" i="11"/>
  <c r="I120" i="11"/>
  <c r="D8" i="11"/>
  <c r="J102" i="11"/>
  <c r="K101" i="11"/>
  <c r="K105" i="11" s="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L126" i="11"/>
  <c r="K124" i="11"/>
  <c r="J124" i="11"/>
  <c r="I126" i="11"/>
  <c r="I122" i="11"/>
  <c r="H121" i="11"/>
  <c r="J104" i="11"/>
  <c r="J105" i="11" s="1"/>
  <c r="I104" i="11"/>
  <c r="J83" i="11"/>
  <c r="K83" i="11"/>
  <c r="H40" i="11"/>
  <c r="I39" i="11"/>
  <c r="H39" i="11"/>
  <c r="L85" i="11" l="1"/>
  <c r="L91" i="11" s="1"/>
  <c r="J62" i="11"/>
  <c r="J68" i="11" s="1"/>
  <c r="J41" i="11"/>
  <c r="J47" i="11" s="1"/>
  <c r="I127" i="11"/>
  <c r="I131" i="11" s="1"/>
  <c r="I133" i="11"/>
  <c r="J110" i="11"/>
  <c r="J109" i="11"/>
  <c r="J111" i="1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41" i="11" s="1"/>
  <c r="H45" i="11" s="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I135" i="11" l="1"/>
  <c r="K137" i="11"/>
  <c r="I136" i="11"/>
  <c r="H127" i="11"/>
  <c r="H112" i="11"/>
  <c r="H111" i="11"/>
  <c r="M111" i="11" s="1"/>
  <c r="L94" i="11"/>
  <c r="L93" i="11"/>
  <c r="L89" i="11"/>
  <c r="L90" i="11"/>
  <c r="L92" i="11"/>
  <c r="I94" i="11"/>
  <c r="M131" i="11"/>
  <c r="N134" i="11"/>
  <c r="J69" i="11"/>
  <c r="J70" i="11"/>
  <c r="J67" i="11"/>
  <c r="L45" i="11"/>
  <c r="L48" i="11"/>
  <c r="H85" i="11"/>
  <c r="I89" i="11"/>
  <c r="I92" i="11"/>
  <c r="I93" i="11"/>
  <c r="J45" i="11"/>
  <c r="M45" i="11" s="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H135" i="11"/>
  <c r="H134" i="11"/>
  <c r="H133" i="11"/>
  <c r="L111" i="11"/>
  <c r="H89" i="11"/>
  <c r="H94" i="11"/>
  <c r="H90" i="11"/>
  <c r="H93" i="11"/>
  <c r="H92" i="11"/>
  <c r="H91" i="11"/>
  <c r="I67" i="11"/>
  <c r="I68" i="11"/>
  <c r="M68" i="11" s="1"/>
  <c r="I70" i="11"/>
  <c r="M70" i="11" s="1"/>
  <c r="L135" i="11"/>
  <c r="L137" i="11"/>
  <c r="L133" i="11"/>
  <c r="L134" i="11"/>
  <c r="L131" i="11"/>
  <c r="L132" i="11"/>
  <c r="M69" i="11"/>
  <c r="L69" i="11"/>
  <c r="N47" i="11"/>
  <c r="C7" i="11" s="1"/>
  <c r="N46" i="11"/>
  <c r="C6" i="11" s="1"/>
  <c r="M46" i="11"/>
  <c r="N49" i="11"/>
  <c r="C9" i="11" s="1"/>
  <c r="M49" i="11"/>
  <c r="I109" i="11"/>
  <c r="I110" i="11"/>
  <c r="I112" i="11"/>
  <c r="M112" i="11" s="1"/>
  <c r="L110" i="11"/>
  <c r="M110" i="11"/>
  <c r="C5" i="11"/>
  <c r="M48" i="11"/>
  <c r="N48" i="11"/>
  <c r="C8" i="11" s="1"/>
  <c r="O48" i="11" l="1" a="1"/>
  <c r="O48" i="11" s="1"/>
  <c r="O45" i="11" a="1"/>
  <c r="O45" i="11" s="1"/>
  <c r="O132" i="11"/>
  <c r="P132" i="11"/>
  <c r="P134" i="11"/>
  <c r="O134" i="11"/>
  <c r="O136" i="11"/>
  <c r="P136" i="11"/>
  <c r="O133" i="11"/>
  <c r="P133" i="11"/>
  <c r="Q133" i="11" s="1" a="1"/>
  <c r="Q133" i="11" s="1"/>
  <c r="O135" i="11"/>
  <c r="P135" i="11"/>
  <c r="Q135" i="11" s="1" a="1"/>
  <c r="Q135" i="11" s="1"/>
  <c r="O137" i="11"/>
  <c r="P137" i="11"/>
  <c r="Q137" i="11" s="1" a="1"/>
  <c r="Q137" i="11" s="1"/>
  <c r="P131" i="11"/>
  <c r="O131" i="11"/>
  <c r="M109" i="11"/>
  <c r="L109" i="11"/>
  <c r="L112" i="11"/>
  <c r="L67" i="11"/>
  <c r="M67" i="11"/>
  <c r="N67" i="11" s="1" a="1"/>
  <c r="N67" i="11" s="1"/>
  <c r="L68" i="11"/>
  <c r="L70" i="1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4" i="11" a="1"/>
  <c r="Q134" i="11" s="1"/>
  <c r="Q131" i="11" a="1"/>
  <c r="Q131" i="11" s="1"/>
  <c r="Q132" i="11" a="1"/>
  <c r="Q132" i="11" s="1"/>
  <c r="Q136" i="11" a="1"/>
  <c r="Q136" i="11" s="1"/>
  <c r="N111" i="11" a="1"/>
  <c r="N111" i="11" s="1"/>
  <c r="N109" i="11" a="1"/>
  <c r="N109" i="11" s="1"/>
  <c r="N110" i="11" a="1"/>
  <c r="N110" i="11" s="1"/>
  <c r="N112" i="11" a="1"/>
  <c r="N112" i="11" s="1"/>
  <c r="N70" i="11" a="1"/>
  <c r="N70" i="11" s="1"/>
  <c r="N69" i="11" a="1"/>
  <c r="N69" i="11" s="1"/>
  <c r="N68" i="11" a="1"/>
  <c r="N68" i="11" s="1"/>
  <c r="N72" i="11" s="1"/>
  <c r="N74" i="11" s="1"/>
  <c r="B6" i="11" s="1"/>
  <c r="P94" i="11" a="1"/>
  <c r="P94" i="11" s="1"/>
  <c r="P93" i="11" a="1"/>
  <c r="P93" i="11" s="1"/>
  <c r="P89" i="11" a="1"/>
  <c r="P89" i="11" s="1"/>
  <c r="P96" i="11" s="1"/>
  <c r="P98" i="11" s="1"/>
  <c r="B5" i="11" s="1"/>
  <c r="P90" i="11" a="1"/>
  <c r="P90" i="11" s="1"/>
  <c r="Q139" i="11" l="1"/>
  <c r="Q141" i="11" s="1"/>
  <c r="B8" i="11" s="1"/>
  <c r="N114" i="11"/>
  <c r="N116" i="11" s="1"/>
  <c r="B7"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<sst xmlns="http://schemas.openxmlformats.org/spreadsheetml/2006/main" count="816" uniqueCount="317">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</sst>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3" fillId="0" borderId="0" applyNumberFormat="0" applyFill="0" applyBorder="0" applyAlignment="0" applyProtection="0"/>
  </cellStyleXfs>
  <cellXfs count="276">
    <xf numFmtId="0" fontId="0" fillId="0" borderId="0" xfId="0"/>
    <xf numFmtId="0" fontId="4" fillId="2" borderId="8" xfId="0" applyFont="1" applyFill="1" applyBorder="1" applyAlignment="1" applyProtection="1">
      <alignment horizontal="center" vertical="center"/>
      <protection locked="0"/>
    </xf>
    <xf numFmtId="0" fontId="36" fillId="2" borderId="8"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10" xfId="0" applyFont="1" applyFill="1" applyBorder="1" applyAlignment="1" applyProtection="1">
      <alignment horizontal="center" vertical="center"/>
      <protection locked="0"/>
    </xf>
    <xf numFmtId="0" fontId="36" fillId="2" borderId="11"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5" fillId="0" borderId="8" xfId="0" applyFont="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4" fillId="4" borderId="20"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2" fillId="0" borderId="8" xfId="0" applyFont="1" applyBorder="1" applyAlignment="1">
      <alignment horizontal="center" vertical="center"/>
    </xf>
    <xf numFmtId="0" fontId="11" fillId="0" borderId="11" xfId="0" applyFont="1" applyBorder="1" applyAlignment="1">
      <alignment horizontal="center" vertical="center" wrapText="1"/>
    </xf>
    <xf numFmtId="0" fontId="11" fillId="3" borderId="1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2" fillId="2" borderId="8" xfId="0" applyFont="1" applyFill="1" applyBorder="1" applyAlignment="1" applyProtection="1">
      <alignment horizontal="center" vertical="center"/>
      <protection locked="0"/>
    </xf>
    <xf numFmtId="0" fontId="4" fillId="4" borderId="20" xfId="0" applyFont="1" applyFill="1" applyBorder="1" applyAlignment="1">
      <alignment horizontal="center" vertical="center"/>
    </xf>
    <xf numFmtId="0" fontId="6" fillId="4" borderId="20" xfId="0" applyFont="1" applyFill="1" applyBorder="1" applyAlignment="1">
      <alignment horizontal="center" vertical="center"/>
    </xf>
    <xf numFmtId="0" fontId="3" fillId="0" borderId="20" xfId="0" applyFont="1" applyBorder="1"/>
    <xf numFmtId="0" fontId="13" fillId="0" borderId="0" xfId="0" applyFont="1" applyAlignment="1">
      <alignment horizontal="center" vertical="center" wrapText="1"/>
    </xf>
    <xf numFmtId="0" fontId="4" fillId="0" borderId="11"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20" xfId="0" applyFont="1" applyFill="1" applyBorder="1" applyAlignment="1">
      <alignment horizontal="center" vertical="center"/>
    </xf>
    <xf numFmtId="164" fontId="4" fillId="0" borderId="0" xfId="0" applyNumberFormat="1" applyFont="1" applyAlignment="1">
      <alignment horizontal="center" vertical="center"/>
    </xf>
    <xf numFmtId="0" fontId="4" fillId="0" borderId="10" xfId="0" applyFont="1" applyBorder="1" applyAlignment="1">
      <alignment horizontal="center" vertical="center"/>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5" fillId="0" borderId="0" xfId="0" applyFont="1" applyAlignment="1">
      <alignment horizontal="center" vertical="center" wrapText="1"/>
    </xf>
    <xf numFmtId="0" fontId="10" fillId="0" borderId="11" xfId="0" applyFont="1" applyBorder="1" applyAlignment="1">
      <alignment horizontal="center" vertical="center" wrapText="1"/>
    </xf>
    <xf numFmtId="0" fontId="23" fillId="3" borderId="8" xfId="0" applyFont="1" applyFill="1" applyBorder="1" applyAlignment="1">
      <alignment horizontal="center" vertical="center"/>
    </xf>
    <xf numFmtId="0" fontId="13" fillId="0" borderId="23" xfId="0" applyFont="1" applyBorder="1" applyAlignment="1">
      <alignment horizontal="center" vertical="center" wrapText="1"/>
    </xf>
    <xf numFmtId="0" fontId="13" fillId="0" borderId="24" xfId="0" applyFont="1" applyBorder="1" applyAlignment="1">
      <alignment horizontal="center" vertical="center"/>
    </xf>
    <xf numFmtId="0" fontId="13"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2" fillId="2" borderId="34" xfId="0" applyFont="1" applyFill="1" applyBorder="1" applyAlignment="1" applyProtection="1">
      <alignment horizontal="center" vertical="center"/>
      <protection locked="0"/>
    </xf>
    <xf numFmtId="0" fontId="28" fillId="2" borderId="34" xfId="0" applyFont="1" applyFill="1" applyBorder="1" applyAlignment="1" applyProtection="1">
      <alignment horizontal="center" vertical="center"/>
      <protection locked="0"/>
    </xf>
    <xf numFmtId="0" fontId="0" fillId="0" borderId="20" xfId="0" applyBorder="1" applyProtection="1">
      <protection locked="0"/>
    </xf>
    <xf numFmtId="0" fontId="26" fillId="0" borderId="34" xfId="0" applyFont="1" applyBorder="1"/>
    <xf numFmtId="0" fontId="4" fillId="0" borderId="20" xfId="0" applyFont="1" applyBorder="1"/>
    <xf numFmtId="0" fontId="4" fillId="0" borderId="0" xfId="0" applyFont="1"/>
    <xf numFmtId="0" fontId="28" fillId="0" borderId="34" xfId="0" applyFont="1" applyBorder="1" applyAlignment="1">
      <alignment horizontal="center" vertical="center"/>
    </xf>
    <xf numFmtId="0" fontId="30" fillId="0" borderId="34" xfId="0" applyFont="1" applyBorder="1" applyAlignment="1">
      <alignment horizontal="center" vertical="center"/>
    </xf>
    <xf numFmtId="0" fontId="30" fillId="3" borderId="34" xfId="0" applyFont="1" applyFill="1" applyBorder="1" applyAlignment="1">
      <alignment horizontal="center" vertical="center"/>
    </xf>
    <xf numFmtId="0" fontId="31" fillId="0" borderId="34" xfId="0" applyFont="1" applyBorder="1" applyAlignment="1">
      <alignment horizontal="center"/>
    </xf>
    <xf numFmtId="0" fontId="4" fillId="0" borderId="20"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20" xfId="0" applyFont="1" applyBorder="1" applyAlignment="1">
      <alignment horizontal="center"/>
    </xf>
    <xf numFmtId="0" fontId="29" fillId="0" borderId="34" xfId="0" applyFont="1" applyBorder="1" applyAlignment="1">
      <alignment horizontal="center"/>
    </xf>
    <xf numFmtId="0" fontId="2" fillId="0" borderId="34" xfId="0" applyFont="1" applyBorder="1" applyAlignment="1">
      <alignment horizontal="center" vertical="center"/>
    </xf>
    <xf numFmtId="0" fontId="28" fillId="0" borderId="34" xfId="0" applyFont="1" applyBorder="1" applyAlignment="1">
      <alignment horizontal="center" wrapText="1"/>
    </xf>
    <xf numFmtId="0" fontId="32" fillId="0" borderId="34" xfId="0" applyFont="1" applyBorder="1" applyAlignment="1">
      <alignment horizontal="center" vertical="center" wrapText="1"/>
    </xf>
    <xf numFmtId="0" fontId="11" fillId="0" borderId="20" xfId="0" applyFont="1" applyBorder="1" applyAlignment="1">
      <alignment horizontal="left" vertical="center" wrapText="1"/>
    </xf>
    <xf numFmtId="0" fontId="12" fillId="0" borderId="20" xfId="0" applyFont="1" applyBorder="1" applyAlignment="1">
      <alignment horizontal="center" vertical="center"/>
    </xf>
    <xf numFmtId="0" fontId="4" fillId="0" borderId="0" xfId="0" applyFont="1" applyAlignment="1">
      <alignment horizontal="left" vertical="center"/>
    </xf>
    <xf numFmtId="0" fontId="2" fillId="0" borderId="34" xfId="0" applyFont="1" applyBorder="1" applyAlignment="1">
      <alignment horizontal="center"/>
    </xf>
    <xf numFmtId="0" fontId="28" fillId="0" borderId="20" xfId="0" applyFont="1" applyBorder="1" applyAlignment="1">
      <alignment vertical="center"/>
    </xf>
    <xf numFmtId="0" fontId="0" fillId="0" borderId="20" xfId="0" applyBorder="1"/>
    <xf numFmtId="0" fontId="28" fillId="0" borderId="20" xfId="0" applyFont="1" applyBorder="1" applyAlignment="1">
      <alignment horizontal="left" vertical="center"/>
    </xf>
    <xf numFmtId="0" fontId="12" fillId="0" borderId="20" xfId="0" applyFont="1" applyBorder="1" applyAlignment="1">
      <alignment horizontal="left" vertical="center"/>
    </xf>
    <xf numFmtId="0" fontId="13" fillId="0" borderId="35"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0" fillId="0" borderId="36" xfId="0" applyFont="1" applyBorder="1" applyAlignment="1">
      <alignment horizontal="center" vertical="center" wrapText="1"/>
    </xf>
    <xf numFmtId="0" fontId="4" fillId="0" borderId="34" xfId="0" applyFont="1" applyBorder="1" applyAlignment="1">
      <alignment horizontal="center" vertical="center"/>
    </xf>
    <xf numFmtId="0" fontId="4" fillId="0" borderId="34"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50" xfId="0" applyFont="1" applyBorder="1" applyAlignment="1">
      <alignment horizontal="center" vertical="center" wrapText="1"/>
    </xf>
    <xf numFmtId="0" fontId="0" fillId="5" borderId="40" xfId="0" applyFill="1" applyBorder="1" applyAlignment="1" applyProtection="1">
      <alignment horizontal="center"/>
      <protection locked="0"/>
    </xf>
    <xf numFmtId="0" fontId="0" fillId="5" borderId="34" xfId="0" applyFill="1" applyBorder="1" applyAlignment="1" applyProtection="1">
      <alignment horizontal="center"/>
      <protection locked="0"/>
    </xf>
    <xf numFmtId="0" fontId="0" fillId="5" borderId="41" xfId="0" applyFill="1" applyBorder="1" applyAlignment="1" applyProtection="1">
      <alignment horizontal="center"/>
      <protection locked="0"/>
    </xf>
    <xf numFmtId="0" fontId="38" fillId="0" borderId="11" xfId="0" applyFont="1" applyBorder="1" applyAlignment="1" applyProtection="1">
      <alignment horizontal="center"/>
      <protection locked="0"/>
    </xf>
    <xf numFmtId="0" fontId="0" fillId="0" borderId="29" xfId="0" applyBorder="1"/>
    <xf numFmtId="0" fontId="0" fillId="0" borderId="30" xfId="0" applyBorder="1"/>
    <xf numFmtId="0" fontId="0" fillId="0" borderId="42" xfId="0" applyBorder="1"/>
    <xf numFmtId="0" fontId="0" fillId="0" borderId="40" xfId="0" applyBorder="1" applyAlignment="1">
      <alignment horizontal="center"/>
    </xf>
    <xf numFmtId="0" fontId="0" fillId="0" borderId="34" xfId="0" applyBorder="1" applyAlignment="1">
      <alignment horizontal="center"/>
    </xf>
    <xf numFmtId="0" fontId="0" fillId="0" borderId="31" xfId="0" applyBorder="1"/>
    <xf numFmtId="0" fontId="0" fillId="0" borderId="32" xfId="0" applyBorder="1"/>
    <xf numFmtId="0" fontId="0" fillId="0" borderId="41" xfId="0" applyBorder="1" applyAlignment="1">
      <alignment horizontal="center"/>
    </xf>
    <xf numFmtId="0" fontId="0" fillId="0" borderId="33" xfId="0" applyBorder="1"/>
    <xf numFmtId="0" fontId="4" fillId="0" borderId="8" xfId="0" applyFont="1" applyBorder="1"/>
    <xf numFmtId="0" fontId="6" fillId="0" borderId="8" xfId="0" applyFont="1" applyBorder="1" applyAlignment="1">
      <alignment horizontal="center"/>
    </xf>
    <xf numFmtId="0" fontId="16" fillId="0" borderId="3" xfId="0" applyFont="1" applyBorder="1" applyAlignment="1">
      <alignment horizontal="center" vertical="center"/>
    </xf>
    <xf numFmtId="0" fontId="15" fillId="0" borderId="11" xfId="0" applyFont="1" applyBorder="1" applyAlignment="1">
      <alignment horizontal="center"/>
    </xf>
    <xf numFmtId="0" fontId="33" fillId="0" borderId="0" xfId="1" applyAlignment="1" applyProtection="1">
      <alignment horizontal="center"/>
    </xf>
    <xf numFmtId="0" fontId="6" fillId="0" borderId="70" xfId="0" applyFont="1" applyBorder="1" applyAlignment="1">
      <alignment horizontal="center" vertical="center"/>
    </xf>
    <xf numFmtId="0" fontId="6" fillId="0" borderId="40" xfId="0" applyFont="1" applyBorder="1" applyAlignment="1">
      <alignment horizontal="center" vertical="center"/>
    </xf>
    <xf numFmtId="0" fontId="6" fillId="0" borderId="71" xfId="0" applyFont="1" applyBorder="1" applyAlignment="1">
      <alignment horizontal="center" vertical="center" wrapText="1"/>
    </xf>
    <xf numFmtId="0" fontId="4" fillId="0" borderId="8" xfId="0" applyFont="1" applyBorder="1" applyAlignment="1">
      <alignment horizontal="center" vertical="center"/>
    </xf>
    <xf numFmtId="0" fontId="6" fillId="0" borderId="72" xfId="0" applyFont="1" applyBorder="1" applyAlignment="1">
      <alignment horizontal="center" vertical="center"/>
    </xf>
    <xf numFmtId="165" fontId="4" fillId="0" borderId="34" xfId="0" applyNumberFormat="1" applyFont="1" applyBorder="1" applyAlignment="1">
      <alignment horizontal="center" vertical="center"/>
    </xf>
    <xf numFmtId="2" fontId="4" fillId="0" borderId="73" xfId="0" applyNumberFormat="1" applyFont="1" applyBorder="1" applyAlignment="1">
      <alignment horizontal="center" vertical="center"/>
    </xf>
    <xf numFmtId="0" fontId="4" fillId="0" borderId="72" xfId="0" applyFont="1" applyBorder="1" applyAlignment="1">
      <alignment horizontal="center" vertical="center"/>
    </xf>
    <xf numFmtId="0" fontId="4" fillId="0" borderId="74" xfId="0" applyFont="1" applyBorder="1" applyAlignment="1">
      <alignment horizontal="center" vertical="center"/>
    </xf>
    <xf numFmtId="165" fontId="4" fillId="0" borderId="75" xfId="0" applyNumberFormat="1" applyFont="1" applyBorder="1" applyAlignment="1">
      <alignment horizontal="center" vertical="center"/>
    </xf>
    <xf numFmtId="2" fontId="4" fillId="0" borderId="76"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7" xfId="0" applyFont="1" applyBorder="1" applyAlignment="1">
      <alignment horizontal="center" vertical="center"/>
    </xf>
    <xf numFmtId="0" fontId="6" fillId="0" borderId="60" xfId="0" applyFont="1" applyBorder="1" applyAlignment="1">
      <alignment horizontal="center" vertical="center"/>
    </xf>
    <xf numFmtId="0" fontId="34" fillId="0" borderId="11" xfId="0" applyFont="1" applyBorder="1" applyAlignment="1">
      <alignment horizontal="center" vertical="center"/>
    </xf>
    <xf numFmtId="0" fontId="34" fillId="0" borderId="59" xfId="0" applyFont="1" applyBorder="1" applyAlignment="1">
      <alignment horizontal="center" vertical="center"/>
    </xf>
    <xf numFmtId="0" fontId="34" fillId="0" borderId="51" xfId="0" applyFont="1" applyBorder="1" applyAlignment="1">
      <alignment horizontal="center" vertical="center"/>
    </xf>
    <xf numFmtId="2" fontId="4" fillId="0" borderId="8" xfId="0" applyNumberFormat="1" applyFont="1" applyBorder="1" applyAlignment="1">
      <alignment horizontal="center" vertical="center"/>
    </xf>
    <xf numFmtId="2" fontId="4" fillId="0" borderId="52" xfId="0" applyNumberFormat="1" applyFont="1" applyBorder="1" applyAlignment="1">
      <alignment horizontal="center" vertical="center"/>
    </xf>
    <xf numFmtId="0" fontId="34" fillId="0" borderId="61" xfId="0" applyFont="1" applyBorder="1" applyAlignment="1">
      <alignment horizontal="center" vertical="center"/>
    </xf>
    <xf numFmtId="2" fontId="4" fillId="0" borderId="10" xfId="0" applyNumberFormat="1" applyFont="1" applyBorder="1" applyAlignment="1">
      <alignment horizontal="center" vertical="center"/>
    </xf>
    <xf numFmtId="2" fontId="4" fillId="0" borderId="62" xfId="0" applyNumberFormat="1" applyFont="1" applyBorder="1" applyAlignment="1">
      <alignment horizontal="center" vertical="center"/>
    </xf>
    <xf numFmtId="0" fontId="6" fillId="0" borderId="37" xfId="0" applyFont="1" applyBorder="1" applyAlignment="1">
      <alignment horizontal="center" vertical="center"/>
    </xf>
    <xf numFmtId="2" fontId="4" fillId="0" borderId="38" xfId="0" applyNumberFormat="1" applyFont="1" applyBorder="1" applyAlignment="1">
      <alignment horizontal="center" vertical="center"/>
    </xf>
    <xf numFmtId="2" fontId="4" fillId="0" borderId="39" xfId="0" applyNumberFormat="1"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34" fillId="0" borderId="28" xfId="0" applyFont="1" applyBorder="1" applyAlignment="1">
      <alignment horizontal="center" vertical="center"/>
    </xf>
    <xf numFmtId="0" fontId="4" fillId="0" borderId="60" xfId="0" applyFont="1" applyBorder="1" applyAlignment="1">
      <alignment horizontal="center" vertical="center"/>
    </xf>
    <xf numFmtId="0" fontId="4" fillId="0" borderId="11" xfId="0" applyFont="1" applyBorder="1" applyAlignment="1">
      <alignment horizontal="center" vertical="center"/>
    </xf>
    <xf numFmtId="0" fontId="4" fillId="0" borderId="59" xfId="0" applyFont="1" applyBorder="1" applyAlignment="1">
      <alignment horizontal="center" vertical="center"/>
    </xf>
    <xf numFmtId="165" fontId="4" fillId="0" borderId="8"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51" xfId="0" applyNumberFormat="1" applyFont="1" applyBorder="1" applyAlignment="1">
      <alignment horizontal="center" vertical="center"/>
    </xf>
    <xf numFmtId="0" fontId="34" fillId="0" borderId="56" xfId="0" applyFont="1" applyBorder="1" applyAlignment="1">
      <alignment horizontal="center" vertical="center"/>
    </xf>
    <xf numFmtId="165" fontId="4" fillId="0" borderId="57" xfId="0" applyNumberFormat="1" applyFont="1" applyBorder="1" applyAlignment="1">
      <alignment horizontal="center" vertical="center"/>
    </xf>
    <xf numFmtId="165" fontId="4" fillId="0" borderId="63" xfId="0" applyNumberFormat="1" applyFont="1" applyBorder="1" applyAlignment="1">
      <alignment horizontal="center" vertical="center"/>
    </xf>
    <xf numFmtId="165" fontId="4" fillId="0" borderId="56" xfId="0" applyNumberFormat="1" applyFont="1" applyBorder="1" applyAlignment="1">
      <alignment horizontal="center" vertical="center"/>
    </xf>
    <xf numFmtId="2" fontId="4" fillId="0" borderId="58"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1" xfId="0" applyFont="1" applyBorder="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35" fillId="0" borderId="60"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29" xfId="0" applyFont="1" applyBorder="1" applyAlignment="1">
      <alignment horizontal="center" vertical="center"/>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35" fillId="0" borderId="29" xfId="0" applyFont="1" applyBorder="1" applyAlignment="1">
      <alignment horizontal="center" vertical="center"/>
    </xf>
    <xf numFmtId="0" fontId="34" fillId="0" borderId="2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49" xfId="0" applyFont="1" applyBorder="1" applyAlignment="1">
      <alignment horizontal="center" vertical="center"/>
    </xf>
    <xf numFmtId="0" fontId="4" fillId="0" borderId="41" xfId="0" applyFont="1" applyBorder="1" applyAlignment="1">
      <alignment horizontal="center" vertical="center"/>
    </xf>
    <xf numFmtId="0" fontId="4" fillId="0" borderId="50" xfId="0" applyFont="1" applyBorder="1" applyAlignment="1">
      <alignment horizontal="center" vertical="center"/>
    </xf>
    <xf numFmtId="165" fontId="12" fillId="2" borderId="8" xfId="0" applyNumberFormat="1" applyFont="1" applyFill="1" applyBorder="1" applyAlignment="1" applyProtection="1">
      <alignment horizontal="center" vertical="center"/>
      <protection locked="0"/>
    </xf>
    <xf numFmtId="0" fontId="1" fillId="0" borderId="34" xfId="0" applyFont="1" applyBorder="1" applyAlignment="1">
      <alignment horizontal="center" vertical="center"/>
    </xf>
    <xf numFmtId="0" fontId="0" fillId="0" borderId="46" xfId="0" applyBorder="1"/>
    <xf numFmtId="0" fontId="1" fillId="0" borderId="34" xfId="0" applyFont="1" applyBorder="1" applyAlignment="1">
      <alignment horizontal="center"/>
    </xf>
    <xf numFmtId="0" fontId="10" fillId="0" borderId="13" xfId="0" applyFont="1" applyBorder="1" applyAlignment="1">
      <alignment horizontal="center" vertical="center" wrapText="1"/>
    </xf>
    <xf numFmtId="0" fontId="3" fillId="0" borderId="16" xfId="0" applyFont="1" applyBorder="1"/>
    <xf numFmtId="0" fontId="10" fillId="0" borderId="17" xfId="0" applyFont="1" applyBorder="1" applyAlignment="1">
      <alignment horizontal="center" vertical="center" wrapText="1"/>
    </xf>
    <xf numFmtId="0" fontId="3" fillId="0" borderId="18"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10" xfId="0" applyFont="1" applyBorder="1" applyAlignment="1">
      <alignment horizontal="center" vertical="center" wrapText="1"/>
    </xf>
    <xf numFmtId="0" fontId="3" fillId="0" borderId="11" xfId="0" applyFont="1" applyBorder="1"/>
    <xf numFmtId="0" fontId="3" fillId="0" borderId="9"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2" xfId="0" applyFont="1" applyBorder="1" applyAlignment="1">
      <alignment horizontal="center" vertical="center" wrapText="1"/>
    </xf>
    <xf numFmtId="0" fontId="3" fillId="0" borderId="15" xfId="0" applyFont="1" applyBorder="1"/>
    <xf numFmtId="0" fontId="3" fillId="0" borderId="19" xfId="0" applyFont="1" applyBorder="1"/>
    <xf numFmtId="0" fontId="6" fillId="4" borderId="20" xfId="0" applyFont="1" applyFill="1" applyBorder="1" applyAlignment="1">
      <alignment horizontal="center" vertical="center"/>
    </xf>
    <xf numFmtId="0" fontId="6"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xf numFmtId="0" fontId="3" fillId="0" borderId="6" xfId="0" applyFont="1" applyBorder="1"/>
    <xf numFmtId="0" fontId="10" fillId="0" borderId="18" xfId="0" applyFont="1" applyBorder="1" applyAlignment="1">
      <alignment horizontal="center" vertical="center" wrapText="1"/>
    </xf>
    <xf numFmtId="0" fontId="14" fillId="0" borderId="1" xfId="0" applyFont="1" applyBorder="1" applyAlignment="1">
      <alignment horizontal="center" vertical="center"/>
    </xf>
    <xf numFmtId="0" fontId="4" fillId="0" borderId="10" xfId="0" applyFont="1" applyBorder="1" applyAlignment="1">
      <alignment horizontal="center" vertical="center"/>
    </xf>
    <xf numFmtId="0" fontId="13" fillId="0" borderId="15" xfId="0" applyFont="1" applyBorder="1" applyAlignment="1">
      <alignment horizontal="center" vertical="center" wrapText="1"/>
    </xf>
    <xf numFmtId="0" fontId="13" fillId="0" borderId="9" xfId="0" applyFont="1" applyBorder="1" applyAlignment="1">
      <alignment horizontal="center" vertical="center"/>
    </xf>
    <xf numFmtId="0" fontId="22" fillId="0" borderId="1" xfId="0" applyFont="1" applyBorder="1" applyAlignment="1">
      <alignment horizontal="center" vertical="center"/>
    </xf>
    <xf numFmtId="0" fontId="6" fillId="0" borderId="12" xfId="0" applyFont="1" applyBorder="1" applyAlignment="1">
      <alignment horizontal="center" vertical="center" wrapText="1"/>
    </xf>
    <xf numFmtId="0" fontId="3" fillId="0" borderId="23" xfId="0" applyFont="1" applyBorder="1"/>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4" fillId="0" borderId="27" xfId="0" applyFont="1" applyBorder="1" applyAlignment="1">
      <alignment horizontal="center" vertical="center" wrapText="1"/>
    </xf>
    <xf numFmtId="0" fontId="27" fillId="0" borderId="34" xfId="0" applyFont="1" applyBorder="1" applyAlignment="1">
      <alignment horizontal="center" vertical="center"/>
    </xf>
    <xf numFmtId="0" fontId="28" fillId="0" borderId="34" xfId="0" applyFont="1" applyBorder="1"/>
    <xf numFmtId="0" fontId="29" fillId="0" borderId="34" xfId="0" applyFont="1" applyBorder="1"/>
    <xf numFmtId="0" fontId="14" fillId="0" borderId="46" xfId="0" applyFont="1" applyBorder="1" applyAlignment="1">
      <alignment horizontal="center"/>
    </xf>
    <xf numFmtId="0" fontId="3" fillId="0" borderId="47" xfId="0" applyFont="1" applyBorder="1"/>
    <xf numFmtId="0" fontId="3" fillId="0" borderId="48" xfId="0" applyFont="1" applyBorder="1"/>
    <xf numFmtId="0" fontId="10" fillId="0" borderId="34" xfId="0" applyFont="1" applyBorder="1" applyAlignment="1">
      <alignment horizontal="center" vertical="center" wrapText="1"/>
    </xf>
    <xf numFmtId="0" fontId="3" fillId="0" borderId="34" xfId="0" applyFont="1" applyBorder="1"/>
    <xf numFmtId="0" fontId="13" fillId="0" borderId="35" xfId="0" applyFont="1" applyBorder="1" applyAlignment="1">
      <alignment horizontal="center" vertical="center"/>
    </xf>
    <xf numFmtId="0" fontId="3" fillId="0" borderId="35" xfId="0" applyFont="1" applyBorder="1"/>
    <xf numFmtId="0" fontId="3" fillId="0" borderId="49" xfId="0" applyFont="1" applyBorder="1"/>
    <xf numFmtId="0" fontId="6" fillId="0" borderId="35" xfId="0" applyFont="1" applyBorder="1" applyAlignment="1">
      <alignment horizontal="center" vertical="center"/>
    </xf>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0" fillId="0" borderId="43" xfId="0" applyBorder="1" applyAlignment="1">
      <alignment horizontal="left"/>
    </xf>
    <xf numFmtId="0" fontId="6" fillId="0" borderId="37" xfId="0" applyFont="1" applyBorder="1" applyAlignment="1">
      <alignment horizontal="center" vertical="center" wrapText="1"/>
    </xf>
    <xf numFmtId="0" fontId="3" fillId="0" borderId="38" xfId="0" applyFont="1" applyBorder="1"/>
    <xf numFmtId="0" fontId="3" fillId="0" borderId="39" xfId="0" applyFont="1" applyBorder="1"/>
    <xf numFmtId="0" fontId="1" fillId="0" borderId="29"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4" fillId="0" borderId="37"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5" fillId="0" borderId="37" xfId="0" applyFont="1" applyBorder="1"/>
    <xf numFmtId="0" fontId="25" fillId="0" borderId="38" xfId="0" applyFont="1" applyBorder="1" applyAlignment="1">
      <alignment horizontal="center"/>
    </xf>
    <xf numFmtId="0" fontId="25" fillId="0" borderId="39" xfId="0" applyFont="1" applyBorder="1" applyAlignment="1">
      <alignment horizontal="center"/>
    </xf>
    <xf numFmtId="0" fontId="0" fillId="0" borderId="0" xfId="0" applyAlignment="1">
      <alignment horizontal="left"/>
    </xf>
    <xf numFmtId="0" fontId="33" fillId="0" borderId="0" xfId="1" applyAlignment="1" applyProtection="1">
      <alignment horizont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39"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8" xfId="0" applyBorder="1"/>
    <xf numFmtId="0" fontId="0" fillId="0" borderId="39" xfId="0" applyBorder="1"/>
    <xf numFmtId="0" fontId="37" fillId="5" borderId="8" xfId="0" applyFont="1" applyFill="1" applyBorder="1" applyAlignment="1" applyProtection="1">
      <alignment horizontal="center" vertical="center"/>
      <protection locked="0"/>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10" fillId="0" borderId="11" xfId="0" applyFont="1" applyBorder="1" applyAlignment="1">
      <alignment horizontal="center"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cellXfs>
  <cellStyles count="2">
    <cellStyle name="Hyperlink" xfId="1" builtinId="8"/>
    <cellStyle name="Normal" xfId="0" builtinId="0"/>
  </cellStyles>
  <dxfs count="59">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8"/>
      <tableStyleElement type="firstRowStripe" dxfId="57"/>
      <tableStyleElement type="secondRowStripe" dxfId="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12" dataDxfId="10" totalsRowDxfId="8" headerRowBorderDxfId="11" tableBorderDxfId="9">
  <tableColumns count="4">
    <tableColumn id="1" xr3:uid="{00000000-0010-0000-0000-000001000000}" name="Topic" dataDxfId="7"/>
    <tableColumn id="2" xr3:uid="{00000000-0010-0000-0000-000002000000}" name="Consistency indexes" dataDxfId="6"/>
    <tableColumn id="3" xr3:uid="{00000000-0010-0000-0000-000003000000}" name="Weight of dimension" dataDxfId="5"/>
    <tableColumn id="4" xr3:uid="{00000000-0010-0000-0000-000004000000}" name="Average level of  your implementation" dataDxfId="4"/>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6" t="s">
        <v>0</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14</v>
      </c>
      <c r="B4" s="13" t="s">
        <v>15</v>
      </c>
      <c r="C4" s="14" t="s">
        <v>16</v>
      </c>
      <c r="D4" s="14" t="s">
        <v>17</v>
      </c>
      <c r="E4" s="14" t="s">
        <v>18</v>
      </c>
      <c r="F4" s="14" t="s">
        <v>19</v>
      </c>
      <c r="G4" s="1">
        <v>2</v>
      </c>
      <c r="H4" s="15"/>
      <c r="I4" s="6"/>
      <c r="J4" s="6"/>
      <c r="K4" s="6"/>
      <c r="L4" s="6"/>
      <c r="M4" s="6"/>
      <c r="N4" s="6"/>
      <c r="O4" s="6"/>
      <c r="P4" s="6"/>
      <c r="Q4" s="6"/>
      <c r="R4" s="6"/>
      <c r="S4" s="6"/>
      <c r="T4" s="6"/>
      <c r="U4" s="6"/>
      <c r="V4" s="6"/>
      <c r="W4" s="6"/>
      <c r="X4" s="6"/>
      <c r="Y4" s="6"/>
      <c r="Z4" s="6"/>
    </row>
    <row r="5" spans="1:26" ht="75" x14ac:dyDescent="0.25">
      <c r="A5" s="201"/>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0" t="s">
        <v>25</v>
      </c>
      <c r="B6" s="13" t="s">
        <v>26</v>
      </c>
      <c r="C6" s="14" t="s">
        <v>27</v>
      </c>
      <c r="D6" s="14" t="s">
        <v>28</v>
      </c>
      <c r="E6" s="14" t="s">
        <v>29</v>
      </c>
      <c r="F6" s="14" t="s">
        <v>30</v>
      </c>
      <c r="G6" s="1">
        <v>3</v>
      </c>
      <c r="H6" s="15"/>
      <c r="I6" s="6"/>
      <c r="J6" s="6"/>
      <c r="K6" s="6"/>
      <c r="L6" s="6"/>
      <c r="M6" s="6"/>
      <c r="N6" s="6"/>
      <c r="O6" s="6"/>
      <c r="P6" s="6"/>
      <c r="Q6" s="6"/>
      <c r="R6" s="6"/>
      <c r="S6" s="6"/>
      <c r="T6" s="6"/>
      <c r="U6" s="6"/>
      <c r="V6" s="6"/>
      <c r="W6" s="6"/>
      <c r="X6" s="6"/>
      <c r="Y6" s="6"/>
      <c r="Z6" s="6"/>
    </row>
    <row r="7" spans="1:26" ht="75" x14ac:dyDescent="0.25">
      <c r="A7" s="202"/>
      <c r="B7" s="13" t="s">
        <v>31</v>
      </c>
      <c r="C7" s="14" t="s">
        <v>32</v>
      </c>
      <c r="D7" s="14" t="s">
        <v>33</v>
      </c>
      <c r="E7" s="14" t="s">
        <v>34</v>
      </c>
      <c r="F7" s="14" t="s">
        <v>35</v>
      </c>
      <c r="G7" s="1">
        <v>4</v>
      </c>
      <c r="H7" s="15"/>
      <c r="I7" s="6"/>
      <c r="J7" s="6"/>
      <c r="K7" s="6"/>
      <c r="L7" s="6"/>
      <c r="M7" s="6"/>
      <c r="N7" s="6"/>
      <c r="O7" s="6"/>
      <c r="P7" s="6"/>
      <c r="Q7" s="6"/>
      <c r="R7" s="6"/>
      <c r="S7" s="6"/>
      <c r="T7" s="6"/>
      <c r="U7" s="6"/>
      <c r="V7" s="6"/>
      <c r="W7" s="6"/>
      <c r="X7" s="6"/>
      <c r="Y7" s="6"/>
      <c r="Z7" s="6"/>
    </row>
    <row r="8" spans="1:26" ht="75" x14ac:dyDescent="0.25">
      <c r="A8" s="202"/>
      <c r="B8" s="13" t="s">
        <v>36</v>
      </c>
      <c r="C8" s="14" t="s">
        <v>37</v>
      </c>
      <c r="D8" s="14" t="s">
        <v>38</v>
      </c>
      <c r="E8" s="14" t="s">
        <v>39</v>
      </c>
      <c r="F8" s="14" t="s">
        <v>40</v>
      </c>
      <c r="G8" s="1">
        <v>3</v>
      </c>
      <c r="H8" s="6"/>
      <c r="I8" s="6"/>
      <c r="J8" s="6"/>
      <c r="K8" s="6"/>
      <c r="L8" s="6"/>
      <c r="M8" s="6"/>
      <c r="N8" s="6"/>
      <c r="O8" s="6"/>
      <c r="P8" s="6"/>
      <c r="Q8" s="6"/>
      <c r="R8" s="6"/>
      <c r="S8" s="6"/>
      <c r="T8" s="6"/>
      <c r="U8" s="6"/>
      <c r="V8" s="6"/>
      <c r="W8" s="6"/>
      <c r="X8" s="6"/>
      <c r="Y8" s="6"/>
      <c r="Z8" s="6"/>
    </row>
    <row r="9" spans="1:26" ht="75" x14ac:dyDescent="0.25">
      <c r="A9" s="201"/>
      <c r="B9" s="13" t="s">
        <v>41</v>
      </c>
      <c r="C9" s="14" t="s">
        <v>42</v>
      </c>
      <c r="D9" s="14" t="s">
        <v>43</v>
      </c>
      <c r="E9" s="14" t="s">
        <v>308</v>
      </c>
      <c r="F9" s="14" t="s">
        <v>44</v>
      </c>
      <c r="G9" s="1">
        <v>2</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3" t="s">
        <v>45</v>
      </c>
      <c r="C12" s="197"/>
      <c r="D12" s="198"/>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2</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0.33333333333333331</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0.16666666666666666</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1</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2</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2</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0.2</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0.33333333333333331</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0.33333333333333331</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0.33333333333333331</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1</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0.33333333333333331</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3</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3</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4" t="s">
        <v>177</v>
      </c>
      <c r="C32" s="197"/>
      <c r="D32" s="197"/>
      <c r="E32" s="197"/>
      <c r="F32" s="198"/>
      <c r="G32" s="6"/>
      <c r="H32" s="6"/>
      <c r="I32" s="6"/>
      <c r="J32" s="6"/>
      <c r="K32" s="6"/>
      <c r="L32" s="6"/>
      <c r="M32" s="6"/>
      <c r="N32" s="6"/>
      <c r="O32" s="6"/>
      <c r="P32" s="6"/>
      <c r="Q32" s="6"/>
      <c r="R32" s="6"/>
      <c r="S32" s="6"/>
      <c r="T32" s="6"/>
      <c r="U32" s="6"/>
      <c r="V32" s="6"/>
      <c r="W32" s="6"/>
      <c r="X32" s="6"/>
      <c r="Y32" s="6"/>
      <c r="Z32" s="6"/>
    </row>
    <row r="33" spans="1:26" ht="45" x14ac:dyDescent="0.25">
      <c r="A33" s="6"/>
      <c r="B33" s="205" t="s">
        <v>48</v>
      </c>
      <c r="C33" s="192" t="s">
        <v>14</v>
      </c>
      <c r="D33" s="192"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6"/>
      <c r="C35" s="194" t="s">
        <v>25</v>
      </c>
      <c r="D35" s="194"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6"/>
      <c r="C36" s="195"/>
      <c r="D36" s="195"/>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6"/>
      <c r="C37" s="195"/>
      <c r="D37" s="195"/>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7"/>
      <c r="C38" s="193"/>
      <c r="D38" s="193"/>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55" priority="1">
      <formula>LEN(TRIM(G4))=0</formula>
    </cfRule>
    <cfRule type="cellIs" dxfId="54" priority="9" operator="between">
      <formula>1</formula>
      <formula>4</formula>
    </cfRule>
  </conditionalFormatting>
  <conditionalFormatting sqref="G4:G9">
    <cfRule type="cellIs" dxfId="53" priority="10" operator="between">
      <formula>1</formula>
      <formula>4</formula>
    </cfRule>
  </conditionalFormatting>
  <conditionalFormatting sqref="C14:C28">
    <cfRule type="containsBlanks" dxfId="52" priority="2">
      <formula>LEN(TRIM(C14))=0</formula>
    </cfRule>
    <cfRule type="cellIs" dxfId="51"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12" sqref="C12:C17"/>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6" t="s">
        <v>63</v>
      </c>
      <c r="B1" s="270"/>
      <c r="C1" s="270"/>
      <c r="D1" s="270"/>
      <c r="E1" s="270"/>
      <c r="F1" s="270"/>
      <c r="G1" s="271"/>
      <c r="H1" s="6"/>
      <c r="I1" s="6"/>
      <c r="J1" s="6">
        <v>1</v>
      </c>
      <c r="K1" s="6">
        <v>2</v>
      </c>
      <c r="L1" s="6">
        <v>3</v>
      </c>
      <c r="M1" s="6">
        <v>4</v>
      </c>
      <c r="N1" s="6"/>
      <c r="O1" s="6"/>
      <c r="P1" s="6"/>
      <c r="Q1" s="6"/>
      <c r="R1" s="6"/>
      <c r="S1" s="6"/>
      <c r="T1" s="6"/>
      <c r="U1" s="6"/>
      <c r="V1" s="6"/>
      <c r="W1" s="6"/>
      <c r="X1" s="6"/>
      <c r="Y1" s="6"/>
      <c r="Z1" s="6"/>
    </row>
    <row r="2" spans="1:26" ht="30" x14ac:dyDescent="0.25">
      <c r="A2" s="199" t="s">
        <v>1</v>
      </c>
      <c r="B2" s="26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57.6" customHeight="1" x14ac:dyDescent="0.25">
      <c r="A4" s="200" t="s">
        <v>65</v>
      </c>
      <c r="B4" s="13" t="s">
        <v>66</v>
      </c>
      <c r="C4" s="14" t="s">
        <v>67</v>
      </c>
      <c r="D4" s="14" t="s">
        <v>68</v>
      </c>
      <c r="E4" s="14" t="s">
        <v>69</v>
      </c>
      <c r="F4" s="14" t="s">
        <v>70</v>
      </c>
      <c r="G4" s="1">
        <v>1</v>
      </c>
      <c r="H4" s="15"/>
      <c r="I4" s="6"/>
      <c r="J4" s="6"/>
      <c r="K4" s="6"/>
      <c r="L4" s="6"/>
      <c r="M4" s="6"/>
      <c r="N4" s="6"/>
      <c r="O4" s="6"/>
      <c r="P4" s="6"/>
      <c r="Q4" s="6"/>
      <c r="R4" s="6"/>
      <c r="S4" s="6"/>
      <c r="T4" s="6"/>
      <c r="U4" s="6"/>
      <c r="V4" s="6"/>
      <c r="W4" s="6"/>
      <c r="X4" s="6"/>
      <c r="Y4" s="6"/>
      <c r="Z4" s="6"/>
    </row>
    <row r="5" spans="1:26" ht="77.45" customHeight="1" x14ac:dyDescent="0.25">
      <c r="A5" s="268"/>
      <c r="B5" s="13" t="s">
        <v>71</v>
      </c>
      <c r="C5" s="14" t="s">
        <v>72</v>
      </c>
      <c r="D5" s="14" t="s">
        <v>73</v>
      </c>
      <c r="E5" s="14" t="s">
        <v>74</v>
      </c>
      <c r="F5" s="14" t="s">
        <v>75</v>
      </c>
      <c r="G5" s="1">
        <v>2</v>
      </c>
      <c r="H5" s="15"/>
      <c r="I5" s="6"/>
      <c r="J5" s="6"/>
      <c r="K5" s="6"/>
      <c r="L5" s="6"/>
      <c r="M5" s="6"/>
      <c r="N5" s="6"/>
      <c r="O5" s="6"/>
      <c r="P5" s="6"/>
      <c r="Q5" s="6"/>
      <c r="R5" s="6"/>
      <c r="S5" s="6"/>
      <c r="T5" s="6"/>
      <c r="U5" s="6"/>
      <c r="V5" s="6"/>
      <c r="W5" s="6"/>
      <c r="X5" s="6"/>
      <c r="Y5" s="6"/>
      <c r="Z5" s="6"/>
    </row>
    <row r="6" spans="1:26" ht="114" customHeight="1" x14ac:dyDescent="0.25">
      <c r="A6" s="13" t="s">
        <v>76</v>
      </c>
      <c r="B6" s="13" t="s">
        <v>77</v>
      </c>
      <c r="C6" s="14" t="s">
        <v>78</v>
      </c>
      <c r="D6" s="14" t="s">
        <v>79</v>
      </c>
      <c r="E6" s="14" t="s">
        <v>80</v>
      </c>
      <c r="F6" s="14" t="s">
        <v>81</v>
      </c>
      <c r="G6" s="1">
        <v>3</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3" t="s">
        <v>45</v>
      </c>
      <c r="C10" s="266"/>
      <c r="D10" s="267"/>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265">
        <v>0.33333333333333331</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265">
        <v>0.2</v>
      </c>
      <c r="D13" s="19" t="s">
        <v>77</v>
      </c>
      <c r="E13" s="18"/>
      <c r="F13" s="18"/>
      <c r="G13" s="18"/>
      <c r="H13" s="6"/>
      <c r="I13" s="31"/>
      <c r="J13" s="208"/>
      <c r="K13" s="208"/>
      <c r="L13" s="32"/>
      <c r="M13" s="31"/>
      <c r="N13" s="18"/>
      <c r="O13" s="6"/>
      <c r="P13" s="6"/>
      <c r="Q13" s="6"/>
      <c r="R13" s="6"/>
      <c r="S13" s="6"/>
      <c r="T13" s="6"/>
      <c r="U13" s="6"/>
      <c r="V13" s="6"/>
      <c r="W13" s="6"/>
      <c r="X13" s="6"/>
      <c r="Y13" s="6"/>
      <c r="Z13" s="6"/>
    </row>
    <row r="14" spans="1:26" ht="15.75" x14ac:dyDescent="0.25">
      <c r="A14" s="6"/>
      <c r="B14" s="19" t="s">
        <v>66</v>
      </c>
      <c r="C14" s="265">
        <v>1</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265">
        <v>0.25</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265">
        <v>2</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265">
        <v>4</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4.45" customHeight="1" x14ac:dyDescent="0.25">
      <c r="A24" s="6"/>
      <c r="B24" s="204" t="s">
        <v>88</v>
      </c>
      <c r="C24" s="274"/>
      <c r="D24" s="274"/>
      <c r="E24" s="274"/>
      <c r="F24" s="275"/>
      <c r="G24" s="6"/>
      <c r="H24" s="6"/>
      <c r="I24" s="6"/>
      <c r="J24" s="6"/>
      <c r="K24" s="6"/>
      <c r="L24" s="6"/>
      <c r="M24" s="6"/>
      <c r="N24" s="6"/>
      <c r="O24" s="6"/>
      <c r="P24" s="6"/>
      <c r="Q24" s="6"/>
      <c r="R24" s="6"/>
      <c r="S24" s="6"/>
      <c r="T24" s="6"/>
      <c r="U24" s="6"/>
      <c r="V24" s="6"/>
      <c r="W24" s="6"/>
      <c r="X24" s="6"/>
      <c r="Y24" s="6"/>
      <c r="Z24" s="6"/>
    </row>
    <row r="25" spans="1:26" ht="84.75" customHeight="1" x14ac:dyDescent="0.25">
      <c r="A25" s="6"/>
      <c r="B25" s="272" t="s">
        <v>89</v>
      </c>
      <c r="C25" s="200" t="s">
        <v>65</v>
      </c>
      <c r="D25" s="200" t="s">
        <v>90</v>
      </c>
      <c r="E25" s="200" t="s">
        <v>91</v>
      </c>
      <c r="F25" s="35" t="s">
        <v>92</v>
      </c>
      <c r="G25" s="6"/>
      <c r="H25" s="6"/>
      <c r="I25" s="6"/>
      <c r="J25" s="6"/>
      <c r="K25" s="6"/>
      <c r="L25" s="6"/>
      <c r="M25" s="6"/>
      <c r="N25" s="6"/>
      <c r="O25" s="6"/>
      <c r="P25" s="6"/>
      <c r="Q25" s="6"/>
      <c r="R25" s="6"/>
      <c r="S25" s="6"/>
      <c r="T25" s="6"/>
      <c r="U25" s="6"/>
      <c r="V25" s="6"/>
      <c r="W25" s="6"/>
      <c r="X25" s="6"/>
      <c r="Y25" s="6"/>
      <c r="Z25" s="6"/>
    </row>
    <row r="26" spans="1:26" ht="93" customHeight="1" x14ac:dyDescent="0.25">
      <c r="A26" s="6"/>
      <c r="B26" s="209"/>
      <c r="C26" s="210"/>
      <c r="D26" s="210"/>
      <c r="E26" s="210"/>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09"/>
      <c r="C27" s="210"/>
      <c r="D27" s="210"/>
      <c r="E27" s="210"/>
      <c r="F27" s="13" t="s">
        <v>94</v>
      </c>
      <c r="G27" s="6"/>
      <c r="H27" s="6"/>
      <c r="I27" s="6"/>
      <c r="J27" s="6"/>
      <c r="K27" s="6"/>
      <c r="L27" s="6"/>
      <c r="M27" s="6"/>
      <c r="N27" s="6"/>
      <c r="O27" s="6"/>
      <c r="P27" s="6"/>
      <c r="Q27" s="6"/>
      <c r="R27" s="6"/>
      <c r="S27" s="6"/>
      <c r="T27" s="6"/>
      <c r="U27" s="6"/>
      <c r="V27" s="6"/>
      <c r="W27" s="6"/>
      <c r="X27" s="6"/>
      <c r="Y27" s="6"/>
      <c r="Z27" s="6"/>
    </row>
    <row r="28" spans="1:26" ht="78.75" customHeight="1" x14ac:dyDescent="0.25">
      <c r="A28" s="6"/>
      <c r="B28" s="209"/>
      <c r="C28" s="210"/>
      <c r="D28" s="210"/>
      <c r="E28" s="268"/>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09"/>
      <c r="C29" s="268"/>
      <c r="D29" s="268"/>
      <c r="E29" s="13" t="s">
        <v>96</v>
      </c>
      <c r="F29" s="14" t="s">
        <v>97</v>
      </c>
      <c r="G29" s="36"/>
      <c r="H29" s="6"/>
      <c r="I29" s="6"/>
      <c r="J29" s="6"/>
      <c r="K29" s="6"/>
      <c r="L29" s="6"/>
      <c r="M29" s="6"/>
      <c r="N29" s="6"/>
      <c r="O29" s="6"/>
      <c r="P29" s="6"/>
      <c r="Q29" s="6"/>
      <c r="R29" s="6"/>
      <c r="S29" s="6"/>
      <c r="T29" s="6"/>
      <c r="U29" s="6"/>
      <c r="V29" s="6"/>
      <c r="W29" s="6"/>
      <c r="X29" s="6"/>
      <c r="Y29" s="6"/>
      <c r="Z29" s="6"/>
    </row>
    <row r="30" spans="1:26" ht="103.5" customHeight="1" x14ac:dyDescent="0.25">
      <c r="A30" s="6"/>
      <c r="B30" s="209"/>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73"/>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B24:F24"/>
    <mergeCell ref="B25:B31"/>
    <mergeCell ref="E25:E28"/>
    <mergeCell ref="C25:C29"/>
    <mergeCell ref="D25:D29"/>
    <mergeCell ref="A1:G1"/>
    <mergeCell ref="A2:B2"/>
    <mergeCell ref="A4:A5"/>
    <mergeCell ref="B10:D10"/>
    <mergeCell ref="J13:K13"/>
  </mergeCells>
  <conditionalFormatting sqref="G4:G7">
    <cfRule type="cellIs" dxfId="1" priority="1" operator="between">
      <formula>1</formula>
      <formula>4</formula>
    </cfRule>
  </conditionalFormatting>
  <conditionalFormatting sqref="G4:G7">
    <cfRule type="cellIs" dxfId="0" priority="2" operator="between">
      <formula>1</formula>
      <formula>4</formula>
    </cfRule>
  </conditionalFormatting>
  <dataValidations count="2">
    <dataValidation type="list" allowBlank="1" showErrorMessage="1" sqref="G4:G7" xr:uid="{6D32A4E8-3236-4E47-83D8-62185E3FFF7F}">
      <formula1>$J$1:$M$1</formula1>
    </dataValidation>
    <dataValidation type="list" allowBlank="1" showInputMessage="1" showErrorMessage="1" sqref="C12:C17" xr:uid="{5C1EE406-0A4D-4B95-AA3C-2BB32C089ED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zoomScaleNormal="100" workbookViewId="0">
      <selection activeCell="C11" sqref="C11:C16"/>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6" t="s">
        <v>104</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0" t="s">
        <v>105</v>
      </c>
      <c r="B4" s="13" t="s">
        <v>106</v>
      </c>
      <c r="C4" s="14" t="s">
        <v>107</v>
      </c>
      <c r="D4" s="14" t="s">
        <v>108</v>
      </c>
      <c r="E4" s="14" t="s">
        <v>109</v>
      </c>
      <c r="F4" s="14" t="s">
        <v>110</v>
      </c>
      <c r="G4" s="1">
        <v>2</v>
      </c>
      <c r="H4" s="15"/>
      <c r="I4" s="6"/>
      <c r="J4" s="6"/>
      <c r="K4" s="6"/>
      <c r="L4" s="6"/>
      <c r="M4" s="6"/>
      <c r="N4" s="6"/>
      <c r="O4" s="6"/>
      <c r="P4" s="6"/>
      <c r="Q4" s="6"/>
      <c r="R4" s="6"/>
      <c r="S4" s="6"/>
      <c r="T4" s="6"/>
      <c r="U4" s="6"/>
      <c r="V4" s="6"/>
      <c r="W4" s="6"/>
      <c r="X4" s="6"/>
      <c r="Y4" s="6"/>
      <c r="Z4" s="6"/>
    </row>
    <row r="5" spans="1:26" ht="105" x14ac:dyDescent="0.25">
      <c r="A5" s="202"/>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2"/>
      <c r="B6" s="13" t="s">
        <v>116</v>
      </c>
      <c r="C6" s="14" t="s">
        <v>117</v>
      </c>
      <c r="D6" s="14" t="s">
        <v>118</v>
      </c>
      <c r="E6" s="14" t="s">
        <v>119</v>
      </c>
      <c r="F6" s="14" t="s">
        <v>120</v>
      </c>
      <c r="G6" s="1">
        <v>3</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ht="18.75" x14ac:dyDescent="0.25">
      <c r="A9" s="6"/>
      <c r="B9" s="203" t="s">
        <v>45</v>
      </c>
      <c r="C9" s="197"/>
      <c r="D9" s="198"/>
      <c r="E9" s="6"/>
      <c r="F9" s="6"/>
      <c r="G9" s="6"/>
      <c r="H9" s="6"/>
      <c r="I9" s="6"/>
      <c r="J9" s="6"/>
      <c r="K9" s="6"/>
      <c r="L9" s="6"/>
      <c r="M9" s="6"/>
      <c r="N9" s="6"/>
      <c r="O9" s="6"/>
      <c r="P9" s="6"/>
      <c r="Q9" s="6"/>
      <c r="R9" s="6"/>
      <c r="S9" s="6"/>
      <c r="T9" s="6"/>
      <c r="U9" s="6"/>
      <c r="V9" s="6"/>
      <c r="W9" s="6"/>
      <c r="X9" s="6"/>
      <c r="Y9" s="6"/>
      <c r="Z9" s="6"/>
    </row>
    <row r="10" spans="1:26" ht="15.75" x14ac:dyDescent="0.25">
      <c r="A10" s="6"/>
      <c r="B10" s="16" t="s">
        <v>46</v>
      </c>
      <c r="C10" s="16"/>
      <c r="D10" s="16" t="s">
        <v>47</v>
      </c>
      <c r="E10" s="18"/>
      <c r="F10" s="6"/>
      <c r="G10" s="6"/>
      <c r="H10" s="6"/>
      <c r="I10" s="6"/>
      <c r="J10" s="6"/>
      <c r="K10" s="6"/>
      <c r="L10" s="6"/>
      <c r="M10" s="6"/>
      <c r="N10" s="6"/>
      <c r="O10" s="6"/>
      <c r="P10" s="6"/>
      <c r="Q10" s="6"/>
      <c r="R10" s="6"/>
      <c r="S10" s="6"/>
      <c r="T10" s="6"/>
      <c r="U10" s="6"/>
      <c r="V10" s="6"/>
      <c r="W10" s="6"/>
      <c r="X10" s="6"/>
      <c r="Y10" s="6"/>
      <c r="Z10" s="6"/>
    </row>
    <row r="11" spans="1:26" ht="31.5" x14ac:dyDescent="0.25">
      <c r="A11" s="6"/>
      <c r="B11" s="19" t="s">
        <v>106</v>
      </c>
      <c r="C11" s="30">
        <v>0.5</v>
      </c>
      <c r="D11" s="19" t="s">
        <v>111</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0.5</v>
      </c>
      <c r="D12" s="19" t="s">
        <v>126</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2</v>
      </c>
      <c r="D13" s="19" t="s">
        <v>309</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111</v>
      </c>
      <c r="C14" s="30">
        <v>2</v>
      </c>
      <c r="D14" s="19" t="s">
        <v>126</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2</v>
      </c>
      <c r="D15" s="19" t="s">
        <v>309</v>
      </c>
      <c r="E15" s="34"/>
      <c r="F15" s="6"/>
      <c r="G15" s="6"/>
      <c r="H15" s="6"/>
      <c r="I15" s="6"/>
      <c r="J15" s="6"/>
      <c r="K15" s="41"/>
      <c r="L15" s="6"/>
      <c r="M15" s="6"/>
      <c r="N15" s="6"/>
      <c r="O15" s="6"/>
      <c r="P15" s="6"/>
      <c r="Q15" s="6"/>
      <c r="R15" s="6"/>
      <c r="S15" s="6"/>
      <c r="T15" s="6"/>
      <c r="U15" s="6"/>
      <c r="V15" s="6"/>
      <c r="W15" s="6"/>
      <c r="X15" s="6"/>
      <c r="Y15" s="6"/>
      <c r="Z15" s="6"/>
    </row>
    <row r="16" spans="1:26" ht="47.25" x14ac:dyDescent="0.25">
      <c r="A16" s="6"/>
      <c r="B16" s="19" t="s">
        <v>126</v>
      </c>
      <c r="C16" s="30">
        <v>2</v>
      </c>
      <c r="D16" s="19" t="s">
        <v>309</v>
      </c>
      <c r="E16" s="34"/>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16" t="s">
        <v>88</v>
      </c>
      <c r="C18" s="197"/>
      <c r="D18" s="197"/>
      <c r="E18" s="197"/>
      <c r="F18" s="198"/>
      <c r="G18" s="6"/>
      <c r="H18" s="6"/>
      <c r="I18" s="6"/>
      <c r="J18" s="6"/>
      <c r="K18" s="6"/>
      <c r="L18" s="6"/>
      <c r="M18" s="6"/>
      <c r="N18" s="6"/>
      <c r="O18" s="6"/>
      <c r="P18" s="6"/>
      <c r="Q18" s="6"/>
      <c r="R18" s="6"/>
      <c r="S18" s="6"/>
      <c r="T18" s="6"/>
      <c r="U18" s="6"/>
      <c r="V18" s="6"/>
      <c r="W18" s="6"/>
      <c r="X18" s="6"/>
      <c r="Y18" s="6"/>
      <c r="Z18" s="6"/>
    </row>
    <row r="19" spans="1:26" ht="45" x14ac:dyDescent="0.25">
      <c r="A19" s="6"/>
      <c r="B19" s="211" t="s">
        <v>127</v>
      </c>
      <c r="C19" s="212" t="s">
        <v>105</v>
      </c>
      <c r="D19" s="215"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 x14ac:dyDescent="0.25">
      <c r="A20" s="6"/>
      <c r="B20" s="206"/>
      <c r="C20" s="213"/>
      <c r="D20" s="195"/>
      <c r="E20" s="28" t="s">
        <v>131</v>
      </c>
      <c r="F20" s="28" t="s">
        <v>132</v>
      </c>
      <c r="G20" s="6"/>
      <c r="H20" s="6"/>
      <c r="I20" s="6"/>
      <c r="J20" s="6"/>
      <c r="K20" s="6"/>
      <c r="L20" s="6"/>
      <c r="M20" s="6"/>
      <c r="N20" s="6"/>
      <c r="O20" s="6"/>
      <c r="P20" s="6"/>
      <c r="Q20" s="6"/>
      <c r="R20" s="6"/>
      <c r="S20" s="6"/>
      <c r="T20" s="6"/>
      <c r="U20" s="6"/>
      <c r="V20" s="6"/>
      <c r="W20" s="6"/>
      <c r="X20" s="6"/>
      <c r="Y20" s="6"/>
      <c r="Z20" s="6"/>
    </row>
    <row r="21" spans="1:26" ht="45" x14ac:dyDescent="0.25">
      <c r="A21" s="6"/>
      <c r="B21" s="206"/>
      <c r="C21" s="214"/>
      <c r="D21" s="193"/>
      <c r="E21" s="28" t="s">
        <v>133</v>
      </c>
      <c r="F21" s="28" t="s">
        <v>134</v>
      </c>
      <c r="G21" s="6"/>
      <c r="H21" s="37"/>
      <c r="I21" s="6"/>
      <c r="J21" s="6"/>
      <c r="K21" s="6"/>
      <c r="L21" s="6"/>
      <c r="M21" s="6"/>
      <c r="N21" s="6"/>
      <c r="O21" s="6"/>
      <c r="P21" s="6"/>
      <c r="Q21" s="6"/>
      <c r="R21" s="6"/>
      <c r="S21" s="6"/>
      <c r="T21" s="6"/>
      <c r="U21" s="6"/>
      <c r="V21" s="6"/>
      <c r="W21" s="6"/>
      <c r="X21" s="6"/>
      <c r="Y21" s="6"/>
      <c r="Z21" s="6"/>
    </row>
    <row r="22" spans="1:26" ht="90" x14ac:dyDescent="0.25">
      <c r="A22" s="6"/>
      <c r="B22" s="207"/>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pgW79JGjuQylGD3JaGqr0ij2QuvpqxV0g5ZlcQPy6WfVwccR/HonpnEmFvYO4Zr7kpqhbv4sQa7vTT/F8mYjw==" saltValue="/BNaWNkDkF2wOaTkhwtlSg==" spinCount="100000" sheet="1" objects="1" scenarios="1"/>
  <mergeCells count="8">
    <mergeCell ref="B19:B22"/>
    <mergeCell ref="C19:C21"/>
    <mergeCell ref="D19:D21"/>
    <mergeCell ref="A1:G1"/>
    <mergeCell ref="A2:B2"/>
    <mergeCell ref="A4:A6"/>
    <mergeCell ref="B9:D9"/>
    <mergeCell ref="B18:F18"/>
  </mergeCells>
  <conditionalFormatting sqref="G4:G7">
    <cfRule type="containsBlanks" dxfId="40" priority="1">
      <formula>LEN(TRIM(G4))=0</formula>
    </cfRule>
    <cfRule type="cellIs" dxfId="39" priority="4" operator="between">
      <formula>1</formula>
      <formula>4</formula>
    </cfRule>
  </conditionalFormatting>
  <conditionalFormatting sqref="G4:G7">
    <cfRule type="cellIs" dxfId="38" priority="5" operator="between">
      <formula>1</formula>
      <formula>4</formula>
    </cfRule>
  </conditionalFormatting>
  <conditionalFormatting sqref="C11:C16">
    <cfRule type="containsBlanks" dxfId="37" priority="3">
      <formula>LEN(TRIM(C11))=0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C11:C16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7"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6" t="s">
        <v>138</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139</v>
      </c>
      <c r="B4" s="13" t="s">
        <v>140</v>
      </c>
      <c r="C4" s="14" t="s">
        <v>141</v>
      </c>
      <c r="D4" s="14" t="s">
        <v>142</v>
      </c>
      <c r="E4" s="14" t="s">
        <v>143</v>
      </c>
      <c r="F4" s="14" t="s">
        <v>144</v>
      </c>
      <c r="G4" s="1">
        <v>4</v>
      </c>
      <c r="H4" s="15"/>
      <c r="I4" s="6"/>
      <c r="J4" s="6"/>
      <c r="K4" s="6"/>
      <c r="L4" s="6"/>
      <c r="M4" s="6"/>
      <c r="N4" s="6"/>
      <c r="O4" s="6"/>
      <c r="P4" s="6"/>
      <c r="Q4" s="6"/>
      <c r="R4" s="6"/>
      <c r="S4" s="6"/>
      <c r="T4" s="6"/>
      <c r="U4" s="6"/>
      <c r="V4" s="6"/>
      <c r="W4" s="6"/>
      <c r="X4" s="6"/>
      <c r="Y4" s="6"/>
      <c r="Z4" s="6"/>
    </row>
    <row r="5" spans="1:26" ht="135" x14ac:dyDescent="0.25">
      <c r="A5" s="201"/>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17" t="s">
        <v>150</v>
      </c>
      <c r="B6" s="13" t="s">
        <v>151</v>
      </c>
      <c r="C6" s="14" t="s">
        <v>152</v>
      </c>
      <c r="D6" s="14" t="s">
        <v>153</v>
      </c>
      <c r="E6" s="14" t="s">
        <v>154</v>
      </c>
      <c r="F6" s="14" t="s">
        <v>155</v>
      </c>
      <c r="G6" s="1">
        <v>2</v>
      </c>
      <c r="H6" s="15"/>
      <c r="I6" s="6"/>
      <c r="J6" s="6"/>
      <c r="K6" s="6"/>
      <c r="L6" s="6"/>
      <c r="M6" s="6"/>
      <c r="N6" s="6"/>
      <c r="O6" s="6"/>
      <c r="P6" s="6"/>
      <c r="Q6" s="6"/>
      <c r="R6" s="6"/>
      <c r="S6" s="6"/>
      <c r="T6" s="6"/>
      <c r="U6" s="6"/>
      <c r="V6" s="6"/>
      <c r="W6" s="6"/>
      <c r="X6" s="6"/>
      <c r="Y6" s="6"/>
      <c r="Z6" s="6"/>
    </row>
    <row r="7" spans="1:26" ht="75" x14ac:dyDescent="0.25">
      <c r="A7" s="202"/>
      <c r="B7" s="13" t="s">
        <v>156</v>
      </c>
      <c r="C7" s="14" t="s">
        <v>157</v>
      </c>
      <c r="D7" s="14" t="s">
        <v>158</v>
      </c>
      <c r="E7" s="14" t="s">
        <v>159</v>
      </c>
      <c r="F7" s="14" t="s">
        <v>160</v>
      </c>
      <c r="G7" s="1">
        <v>1</v>
      </c>
      <c r="H7" s="15"/>
      <c r="I7" s="6"/>
      <c r="J7" s="6"/>
      <c r="K7" s="6"/>
      <c r="L7" s="6"/>
      <c r="M7" s="6"/>
      <c r="N7" s="6"/>
      <c r="O7" s="6"/>
      <c r="P7" s="6"/>
      <c r="Q7" s="6"/>
      <c r="R7" s="6"/>
      <c r="S7" s="6"/>
      <c r="T7" s="6"/>
      <c r="U7" s="6"/>
      <c r="V7" s="6"/>
      <c r="W7" s="6"/>
      <c r="X7" s="6"/>
      <c r="Y7" s="6"/>
      <c r="Z7" s="6"/>
    </row>
    <row r="8" spans="1:26" ht="105" x14ac:dyDescent="0.25">
      <c r="A8" s="202"/>
      <c r="B8" s="13" t="s">
        <v>161</v>
      </c>
      <c r="C8" s="14" t="s">
        <v>162</v>
      </c>
      <c r="D8" s="14" t="s">
        <v>163</v>
      </c>
      <c r="E8" s="14" t="s">
        <v>164</v>
      </c>
      <c r="F8" s="14" t="s">
        <v>165</v>
      </c>
      <c r="G8" s="1">
        <v>2</v>
      </c>
      <c r="H8" s="6"/>
      <c r="I8" s="6"/>
      <c r="J8" s="6"/>
      <c r="K8" s="6"/>
      <c r="L8" s="6"/>
      <c r="M8" s="6"/>
      <c r="N8" s="6"/>
      <c r="O8" s="6"/>
      <c r="P8" s="6"/>
      <c r="Q8" s="6"/>
      <c r="R8" s="6"/>
      <c r="S8" s="6"/>
      <c r="T8" s="6"/>
      <c r="U8" s="6"/>
      <c r="V8" s="6"/>
      <c r="W8" s="6"/>
      <c r="X8" s="6"/>
      <c r="Y8" s="6"/>
      <c r="Z8" s="6"/>
    </row>
    <row r="9" spans="1:26" ht="120" x14ac:dyDescent="0.25">
      <c r="A9" s="202"/>
      <c r="B9" s="13" t="s">
        <v>166</v>
      </c>
      <c r="C9" s="14" t="s">
        <v>167</v>
      </c>
      <c r="D9" s="14" t="s">
        <v>168</v>
      </c>
      <c r="E9" s="14" t="s">
        <v>169</v>
      </c>
      <c r="F9" s="14" t="s">
        <v>170</v>
      </c>
      <c r="G9" s="1">
        <v>1</v>
      </c>
      <c r="H9" s="6"/>
      <c r="I9" s="6"/>
      <c r="J9" s="6"/>
      <c r="K9" s="6"/>
      <c r="L9" s="6"/>
      <c r="M9" s="6"/>
      <c r="N9" s="6"/>
      <c r="O9" s="6"/>
      <c r="P9" s="6"/>
      <c r="Q9" s="6"/>
      <c r="R9" s="6"/>
      <c r="S9" s="6"/>
      <c r="T9" s="6"/>
      <c r="U9" s="6"/>
      <c r="V9" s="6"/>
      <c r="W9" s="6"/>
      <c r="X9" s="6"/>
      <c r="Y9" s="6"/>
      <c r="Z9" s="6"/>
    </row>
    <row r="10" spans="1:26" ht="90" x14ac:dyDescent="0.25">
      <c r="A10" s="201"/>
      <c r="B10" s="13" t="s">
        <v>171</v>
      </c>
      <c r="C10" s="14" t="s">
        <v>172</v>
      </c>
      <c r="D10" s="14" t="s">
        <v>173</v>
      </c>
      <c r="E10" s="14" t="s">
        <v>174</v>
      </c>
      <c r="F10" s="14" t="s">
        <v>175</v>
      </c>
      <c r="G10" s="1">
        <v>3</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3" t="s">
        <v>45</v>
      </c>
      <c r="C13" s="197"/>
      <c r="D13" s="198"/>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4</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4</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2</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4</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2</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2</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2</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1</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0.33333333333333331</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0.33333333333333331</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0.25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1</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0.33333333333333331</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0.33333333333333331</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1</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3</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3" t="s">
        <v>177</v>
      </c>
      <c r="C37" s="197"/>
      <c r="D37" s="197"/>
      <c r="E37" s="197"/>
      <c r="F37" s="198"/>
      <c r="G37" s="6"/>
      <c r="H37" s="6"/>
      <c r="I37" s="6"/>
      <c r="J37" s="6"/>
      <c r="K37" s="6"/>
      <c r="L37" s="6"/>
      <c r="M37" s="6"/>
      <c r="N37" s="6"/>
      <c r="O37" s="6"/>
      <c r="P37" s="6"/>
      <c r="Q37" s="6"/>
      <c r="R37" s="6"/>
      <c r="S37" s="6"/>
      <c r="T37" s="6"/>
      <c r="U37" s="6"/>
      <c r="V37" s="6"/>
      <c r="W37" s="6"/>
      <c r="X37" s="6"/>
      <c r="Y37" s="6"/>
      <c r="Z37" s="6"/>
    </row>
    <row r="38" spans="1:26" ht="90" x14ac:dyDescent="0.25">
      <c r="A38" s="6"/>
      <c r="B38" s="218" t="s">
        <v>178</v>
      </c>
      <c r="C38" s="215" t="s">
        <v>139</v>
      </c>
      <c r="D38" s="215"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6"/>
      <c r="C39" s="193"/>
      <c r="D39" s="193"/>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6"/>
      <c r="C40" s="194"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6"/>
      <c r="C41" s="195"/>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6"/>
      <c r="C42" s="193"/>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6"/>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7"/>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35" priority="1">
      <formula>LEN(TRIM(G4))=0</formula>
    </cfRule>
    <cfRule type="cellIs" dxfId="34" priority="4" operator="between">
      <formula>1</formula>
      <formula>4</formula>
    </cfRule>
  </conditionalFormatting>
  <conditionalFormatting sqref="G4:G10">
    <cfRule type="cellIs" dxfId="33" priority="5" operator="between">
      <formula>1</formula>
      <formula>4</formula>
    </cfRule>
  </conditionalFormatting>
  <conditionalFormatting sqref="C15:C35">
    <cfRule type="containsBlanks" dxfId="32"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C11" sqref="C11"/>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6" t="s">
        <v>195</v>
      </c>
      <c r="B1" s="197"/>
      <c r="C1" s="197"/>
      <c r="D1" s="197"/>
      <c r="E1" s="197"/>
      <c r="F1" s="197"/>
      <c r="G1" s="198"/>
      <c r="H1" s="6"/>
      <c r="I1" s="6"/>
      <c r="J1" s="6">
        <v>1</v>
      </c>
      <c r="K1" s="6">
        <v>2</v>
      </c>
      <c r="L1" s="6">
        <v>3</v>
      </c>
      <c r="M1" s="6">
        <v>4</v>
      </c>
      <c r="N1" s="6"/>
      <c r="O1" s="6"/>
      <c r="P1" s="6"/>
      <c r="Q1" s="6"/>
      <c r="R1" s="6"/>
      <c r="S1" s="6"/>
      <c r="T1" s="6"/>
      <c r="U1" s="6"/>
      <c r="V1" s="6"/>
      <c r="W1" s="6"/>
      <c r="X1" s="6"/>
      <c r="Y1" s="6"/>
      <c r="Z1" s="6"/>
    </row>
    <row r="2" spans="1:26" ht="30" x14ac:dyDescent="0.25">
      <c r="A2" s="199" t="s">
        <v>1</v>
      </c>
      <c r="B2" s="198"/>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0" t="s">
        <v>196</v>
      </c>
      <c r="B4" s="13" t="s">
        <v>197</v>
      </c>
      <c r="C4" s="14" t="s">
        <v>198</v>
      </c>
      <c r="D4" s="14" t="s">
        <v>199</v>
      </c>
      <c r="E4" s="14" t="s">
        <v>200</v>
      </c>
      <c r="F4" s="14" t="s">
        <v>201</v>
      </c>
      <c r="G4" s="1">
        <v>3</v>
      </c>
      <c r="H4" s="15"/>
      <c r="I4" s="6"/>
      <c r="J4" s="6"/>
      <c r="K4" s="6"/>
      <c r="L4" s="6"/>
      <c r="M4" s="6"/>
      <c r="N4" s="6"/>
      <c r="O4" s="6"/>
      <c r="P4" s="6"/>
      <c r="Q4" s="6"/>
      <c r="R4" s="6"/>
      <c r="S4" s="6"/>
      <c r="T4" s="6"/>
      <c r="U4" s="6"/>
      <c r="V4" s="6"/>
      <c r="W4" s="6"/>
      <c r="X4" s="6"/>
      <c r="Y4" s="6"/>
      <c r="Z4" s="6"/>
    </row>
    <row r="5" spans="1:26" ht="105" x14ac:dyDescent="0.25">
      <c r="A5" s="201"/>
      <c r="B5" s="13" t="s">
        <v>202</v>
      </c>
      <c r="C5" s="14" t="s">
        <v>203</v>
      </c>
      <c r="D5" s="14" t="s">
        <v>204</v>
      </c>
      <c r="E5" s="14" t="s">
        <v>205</v>
      </c>
      <c r="F5" s="14" t="s">
        <v>206</v>
      </c>
      <c r="G5" s="1">
        <v>1</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3" t="s">
        <v>45</v>
      </c>
      <c r="C8" s="197"/>
      <c r="D8" s="198"/>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2</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4" t="s">
        <v>88</v>
      </c>
      <c r="C20" s="197"/>
      <c r="D20" s="197"/>
      <c r="E20" s="197"/>
      <c r="F20" s="198"/>
      <c r="G20" s="6"/>
      <c r="H20" s="6"/>
      <c r="I20" s="6"/>
      <c r="J20" s="6"/>
      <c r="K20" s="6"/>
      <c r="L20" s="6"/>
      <c r="M20" s="6"/>
      <c r="N20" s="6"/>
      <c r="O20" s="6"/>
      <c r="P20" s="6"/>
      <c r="Q20" s="6"/>
      <c r="R20" s="6"/>
      <c r="S20" s="6"/>
      <c r="T20" s="6"/>
      <c r="U20" s="6"/>
      <c r="V20" s="6"/>
      <c r="W20" s="6"/>
      <c r="X20" s="6"/>
      <c r="Y20" s="6"/>
      <c r="Z20" s="6"/>
    </row>
    <row r="21" spans="1:26" ht="60" x14ac:dyDescent="0.25">
      <c r="A21" s="6"/>
      <c r="B21" s="219"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1"/>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30" priority="6" operator="between">
      <formula>1</formula>
      <formula>4</formula>
    </cfRule>
  </conditionalFormatting>
  <conditionalFormatting sqref="G4:G5">
    <cfRule type="cellIs" dxfId="29" priority="7" operator="between">
      <formula>1</formula>
      <formula>4</formula>
    </cfRule>
  </conditionalFormatting>
  <conditionalFormatting sqref="C10">
    <cfRule type="containsBlanks" dxfId="28" priority="4">
      <formula>LEN(TRIM(C10))=0</formula>
    </cfRule>
  </conditionalFormatting>
  <conditionalFormatting sqref="C13 G4:G5">
    <cfRule type="containsBlanks" dxfId="27" priority="3">
      <formula>LEN(TRIM(C4))=0</formula>
    </cfRule>
  </conditionalFormatting>
  <conditionalFormatting sqref="C13">
    <cfRule type="containsBlanks" dxfId="26" priority="1">
      <formula>LEN(TRIM(C13))=0</formula>
    </cfRule>
    <cfRule type="containsBlanks" dxfId="25"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20" t="s">
        <v>212</v>
      </c>
      <c r="C1" s="197"/>
      <c r="D1" s="198"/>
      <c r="E1" s="6"/>
      <c r="F1" s="6"/>
      <c r="G1" s="6"/>
      <c r="H1" s="6"/>
      <c r="I1" s="6"/>
      <c r="J1" s="6"/>
      <c r="K1" s="6"/>
      <c r="L1" s="6"/>
      <c r="M1" s="6"/>
      <c r="N1" s="6"/>
      <c r="O1" s="6"/>
      <c r="P1" s="6"/>
      <c r="Q1" s="6"/>
      <c r="R1" s="6"/>
      <c r="S1" s="6"/>
      <c r="T1" s="6"/>
      <c r="U1" s="6"/>
      <c r="V1" s="6"/>
      <c r="W1" s="6"/>
      <c r="X1" s="6"/>
      <c r="Y1" s="6"/>
      <c r="Z1" s="6"/>
    </row>
    <row r="2" spans="1:26" ht="18.75" x14ac:dyDescent="0.25">
      <c r="A2" s="6"/>
      <c r="B2" s="203" t="s">
        <v>45</v>
      </c>
      <c r="C2" s="197"/>
      <c r="D2" s="198"/>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0.25</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0.5</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0.5</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0.5</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3</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4</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5</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2</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2</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2</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16" t="s">
        <v>88</v>
      </c>
      <c r="C17" s="197"/>
      <c r="D17" s="197"/>
      <c r="E17" s="197"/>
      <c r="F17" s="198"/>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21" t="s">
        <v>89</v>
      </c>
      <c r="C19" s="192" t="s">
        <v>65</v>
      </c>
      <c r="D19" s="192" t="s">
        <v>90</v>
      </c>
      <c r="E19" s="192"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6"/>
      <c r="C20" s="195"/>
      <c r="D20" s="195"/>
      <c r="E20" s="195"/>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6"/>
      <c r="C21" s="195"/>
      <c r="D21" s="195"/>
      <c r="E21" s="195"/>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6"/>
      <c r="C22" s="195"/>
      <c r="D22" s="195"/>
      <c r="E22" s="193"/>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6"/>
      <c r="C23" s="193"/>
      <c r="D23" s="193"/>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6"/>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22"/>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5" t="s">
        <v>221</v>
      </c>
      <c r="C26" s="192" t="s">
        <v>14</v>
      </c>
      <c r="D26" s="192"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6"/>
      <c r="C27" s="193"/>
      <c r="D27" s="193"/>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6"/>
      <c r="C28" s="194" t="s">
        <v>25</v>
      </c>
      <c r="D28" s="194"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6"/>
      <c r="C29" s="195"/>
      <c r="D29" s="195"/>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6"/>
      <c r="C30" s="195"/>
      <c r="D30" s="195"/>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7"/>
      <c r="C31" s="193"/>
      <c r="D31" s="193"/>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25" t="s">
        <v>222</v>
      </c>
      <c r="C32" s="194" t="s">
        <v>105</v>
      </c>
      <c r="D32" s="194"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6"/>
      <c r="C33" s="195"/>
      <c r="D33" s="195"/>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6"/>
      <c r="C34" s="193"/>
      <c r="D34" s="193"/>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7"/>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23" t="s">
        <v>223</v>
      </c>
      <c r="C36" s="194" t="s">
        <v>139</v>
      </c>
      <c r="D36" s="194"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6"/>
      <c r="C37" s="193"/>
      <c r="D37" s="193"/>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6"/>
      <c r="C38" s="194"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6"/>
      <c r="C39" s="195"/>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6"/>
      <c r="C40" s="193"/>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6"/>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7"/>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24"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22"/>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36:C37"/>
    <mergeCell ref="D36:D37"/>
    <mergeCell ref="B36:B42"/>
    <mergeCell ref="B43:B44"/>
    <mergeCell ref="B26:B31"/>
    <mergeCell ref="C28:C31"/>
    <mergeCell ref="D28:D31"/>
    <mergeCell ref="B32:B35"/>
    <mergeCell ref="C32:C34"/>
    <mergeCell ref="D32:D34"/>
    <mergeCell ref="C38:C40"/>
    <mergeCell ref="C19:C23"/>
    <mergeCell ref="C26:C27"/>
    <mergeCell ref="B1:D1"/>
    <mergeCell ref="B2:D2"/>
    <mergeCell ref="B17:F17"/>
    <mergeCell ref="B19:B25"/>
    <mergeCell ref="D19:D23"/>
    <mergeCell ref="E19:E22"/>
    <mergeCell ref="D26:D27"/>
  </mergeCells>
  <conditionalFormatting sqref="C4:C13">
    <cfRule type="containsBlanks" dxfId="23"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26" t="s">
        <v>305</v>
      </c>
      <c r="C1" s="227"/>
      <c r="D1" s="228"/>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29" t="s">
        <v>177</v>
      </c>
      <c r="C23" s="230"/>
      <c r="D23" s="230"/>
      <c r="E23" s="230"/>
      <c r="F23" s="231"/>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37" t="s">
        <v>239</v>
      </c>
      <c r="C25" s="232" t="s">
        <v>65</v>
      </c>
      <c r="D25" s="232" t="s">
        <v>90</v>
      </c>
      <c r="E25" s="232"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35"/>
      <c r="C26" s="232"/>
      <c r="D26" s="233"/>
      <c r="E26" s="233"/>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35"/>
      <c r="C27" s="232"/>
      <c r="D27" s="233"/>
      <c r="E27" s="233"/>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35"/>
      <c r="C28" s="232"/>
      <c r="D28" s="233"/>
      <c r="E28" s="233"/>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35"/>
      <c r="C29" s="232"/>
      <c r="D29" s="233"/>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35"/>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35"/>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34" t="s">
        <v>240</v>
      </c>
      <c r="C32" s="232"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35"/>
      <c r="C33" s="232"/>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35"/>
      <c r="C34" s="232" t="s">
        <v>25</v>
      </c>
      <c r="D34" s="232"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35"/>
      <c r="C35" s="232"/>
      <c r="D35" s="233"/>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35"/>
      <c r="C36" s="232"/>
      <c r="D36" s="233"/>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35"/>
      <c r="C37" s="232"/>
      <c r="D37" s="233"/>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34" t="s">
        <v>241</v>
      </c>
      <c r="C38" s="232" t="s">
        <v>105</v>
      </c>
      <c r="D38" s="232"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35"/>
      <c r="C39" s="232"/>
      <c r="D39" s="233"/>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35"/>
      <c r="C40" s="232"/>
      <c r="D40" s="233"/>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35"/>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34" t="s">
        <v>242</v>
      </c>
      <c r="C42" s="232" t="s">
        <v>139</v>
      </c>
      <c r="D42" s="232"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35"/>
      <c r="C43" s="232"/>
      <c r="D43" s="233"/>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35"/>
      <c r="C44" s="232" t="s">
        <v>150</v>
      </c>
      <c r="D44" s="232"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35"/>
      <c r="C45" s="232"/>
      <c r="D45" s="233"/>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35"/>
      <c r="C46" s="232"/>
      <c r="D46" s="233"/>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35"/>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35"/>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34"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36"/>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 ref="B1:D1"/>
    <mergeCell ref="B23:F23"/>
    <mergeCell ref="C32:C33"/>
    <mergeCell ref="D25:D29"/>
    <mergeCell ref="E25:E28"/>
  </mergeCells>
  <conditionalFormatting sqref="C3:C14">
    <cfRule type="containsBlanks" dxfId="21"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zoomScaleNormal="100" workbookViewId="0">
      <selection activeCell="E28" sqref="E28"/>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42" t="s">
        <v>244</v>
      </c>
      <c r="C1" s="243"/>
      <c r="D1" s="243"/>
      <c r="E1" s="243"/>
      <c r="F1" s="243"/>
      <c r="G1" s="243"/>
      <c r="H1" s="244"/>
      <c r="I1" s="81"/>
    </row>
    <row r="2" spans="1:9" x14ac:dyDescent="0.25">
      <c r="A2" s="81"/>
      <c r="B2" s="245" t="s">
        <v>312</v>
      </c>
      <c r="C2" s="246"/>
      <c r="D2" s="246"/>
      <c r="E2" s="246"/>
      <c r="F2" s="246"/>
      <c r="G2" s="246"/>
      <c r="H2" s="247"/>
      <c r="I2" s="81"/>
    </row>
    <row r="3" spans="1:9" ht="15.75" thickBot="1" x14ac:dyDescent="0.3">
      <c r="A3" s="81"/>
      <c r="B3" s="98"/>
      <c r="C3" s="81"/>
      <c r="D3" s="81"/>
      <c r="E3" s="81"/>
      <c r="F3" s="81"/>
      <c r="G3" s="81"/>
      <c r="H3" s="99"/>
      <c r="I3" s="81"/>
    </row>
    <row r="4" spans="1:9" ht="15.75" thickBot="1" x14ac:dyDescent="0.3">
      <c r="A4" s="81"/>
      <c r="B4" s="248" t="s">
        <v>245</v>
      </c>
      <c r="C4" s="249"/>
      <c r="D4" s="249"/>
      <c r="E4" s="249"/>
      <c r="F4" s="249"/>
      <c r="G4" s="249"/>
      <c r="H4" s="250"/>
      <c r="I4" s="81"/>
    </row>
    <row r="5" spans="1:9" x14ac:dyDescent="0.25">
      <c r="A5" s="81"/>
      <c r="B5" s="190"/>
      <c r="C5" s="238" t="s">
        <v>246</v>
      </c>
      <c r="D5" s="239"/>
      <c r="E5" s="239"/>
      <c r="F5" s="239"/>
      <c r="G5" s="239"/>
      <c r="H5" s="240"/>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51" t="s">
        <v>249</v>
      </c>
      <c r="C12" s="252"/>
      <c r="D12" s="252"/>
      <c r="E12" s="252"/>
      <c r="F12" s="252"/>
      <c r="G12" s="252"/>
      <c r="H12" s="253"/>
      <c r="I12" s="81"/>
    </row>
    <row r="13" spans="1:9" x14ac:dyDescent="0.25">
      <c r="A13" s="81"/>
      <c r="B13" s="100"/>
      <c r="C13" s="241" t="s">
        <v>313</v>
      </c>
      <c r="D13" s="239"/>
      <c r="E13" s="239"/>
      <c r="F13" s="239"/>
      <c r="G13" s="239"/>
      <c r="H13" s="240"/>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51" t="s">
        <v>250</v>
      </c>
      <c r="C20" s="252"/>
      <c r="D20" s="252"/>
      <c r="E20" s="252"/>
      <c r="F20" s="252"/>
      <c r="G20" s="252"/>
      <c r="H20" s="253"/>
      <c r="I20" s="81"/>
    </row>
    <row r="21" spans="1:9" x14ac:dyDescent="0.25">
      <c r="A21" s="81"/>
      <c r="B21" s="100"/>
      <c r="C21" s="241" t="s">
        <v>251</v>
      </c>
      <c r="D21" s="239"/>
      <c r="E21" s="239"/>
      <c r="F21" s="239"/>
      <c r="G21" s="239"/>
      <c r="H21" s="240"/>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v>34</v>
      </c>
      <c r="E30" s="110" t="s">
        <v>255</v>
      </c>
    </row>
    <row r="32" spans="1:9" x14ac:dyDescent="0.25">
      <c r="C32" s="254" t="s">
        <v>311</v>
      </c>
      <c r="D32" s="254"/>
      <c r="E32" s="254"/>
      <c r="F32" s="254"/>
      <c r="G32" s="254"/>
      <c r="H32" s="254"/>
      <c r="I32" s="254"/>
    </row>
    <row r="33" spans="3:9" x14ac:dyDescent="0.25">
      <c r="C33" s="254" t="s">
        <v>256</v>
      </c>
      <c r="D33" s="254"/>
      <c r="E33" s="254"/>
      <c r="F33" s="254"/>
      <c r="G33" s="254"/>
      <c r="H33" s="254"/>
      <c r="I33" s="254"/>
    </row>
    <row r="35" spans="3:9" x14ac:dyDescent="0.25">
      <c r="C35" s="254" t="s">
        <v>257</v>
      </c>
      <c r="D35" s="254"/>
      <c r="E35" s="254"/>
    </row>
    <row r="36" spans="3:9" x14ac:dyDescent="0.25">
      <c r="C36" s="111" t="s">
        <v>258</v>
      </c>
      <c r="D36" s="255" t="s">
        <v>259</v>
      </c>
      <c r="E36" s="255"/>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32:I32"/>
    <mergeCell ref="C33:I33"/>
    <mergeCell ref="D36:E36"/>
    <mergeCell ref="C35:E35"/>
    <mergeCell ref="B20:H20"/>
    <mergeCell ref="C5:H5"/>
    <mergeCell ref="C13:H13"/>
    <mergeCell ref="C21:H21"/>
    <mergeCell ref="B1:H1"/>
    <mergeCell ref="B2:H2"/>
    <mergeCell ref="B4:H4"/>
    <mergeCell ref="B12:H12"/>
  </mergeCells>
  <conditionalFormatting sqref="E6:E10 E14:E18 E22:E26">
    <cfRule type="containsBlanks" dxfId="18" priority="6">
      <formula>LEN(TRIM(E6))=0</formula>
    </cfRule>
  </conditionalFormatting>
  <conditionalFormatting sqref="K19 E6:E10 E14:E18 E22:E26">
    <cfRule type="cellIs" dxfId="17" priority="5" operator="between">
      <formula>$A$78</formula>
      <formula>$A$87</formula>
    </cfRule>
  </conditionalFormatting>
  <conditionalFormatting sqref="D30">
    <cfRule type="notContainsBlanks" dxfId="16" priority="1">
      <formula>LEN(TRIM(D30))&gt;0</formula>
    </cfRule>
    <cfRule type="notContainsBlanks" dxfId="15" priority="2">
      <formula>LEN(TRIM(D30))&gt;0</formula>
    </cfRule>
    <cfRule type="containsBlanks" dxfId="14" priority="3">
      <formula>LEN(TRIM(D30))=0</formula>
    </cfRule>
    <cfRule type="containsBlanks" dxfId="13"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abSelected="1"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6" t="s">
        <v>260</v>
      </c>
      <c r="B1" s="197"/>
      <c r="C1" s="197"/>
      <c r="D1" s="197"/>
      <c r="E1" s="197"/>
      <c r="F1" s="197"/>
      <c r="G1" s="198"/>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34</v>
      </c>
      <c r="H3" s="115" t="s">
        <v>265</v>
      </c>
      <c r="I3" s="6"/>
      <c r="J3" s="6"/>
      <c r="K3" s="6"/>
      <c r="L3" s="6"/>
      <c r="M3" s="6"/>
      <c r="N3" s="6"/>
      <c r="O3" s="6"/>
      <c r="P3" s="6"/>
      <c r="Q3" s="6"/>
      <c r="R3" s="6"/>
      <c r="S3" s="6"/>
      <c r="T3" s="6"/>
      <c r="U3" s="6"/>
      <c r="V3" s="6"/>
      <c r="W3" s="6"/>
      <c r="X3" s="6"/>
      <c r="Y3" s="6"/>
      <c r="Z3" s="6"/>
    </row>
    <row r="4" spans="1:26" x14ac:dyDescent="0.25">
      <c r="A4" s="116" t="s">
        <v>212</v>
      </c>
      <c r="B4" s="117">
        <f>O53</f>
        <v>3.5080768720843758E-2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0.31906158555595288</v>
      </c>
      <c r="C5" s="117">
        <f t="shared" ref="C5:C9" si="0">N45</f>
        <v>8.2977609821872106E-2</v>
      </c>
      <c r="D5" s="118">
        <f>AVERAGE('1.Technology'!G4:G9)</f>
        <v>2.6666666666666665</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3.4471237594901567E-2</v>
      </c>
      <c r="C6" s="117">
        <f t="shared" si="0"/>
        <v>0.47541693279398195</v>
      </c>
      <c r="D6" s="118">
        <f>AVERAGE('2.Human'!G4:G7)</f>
        <v>1.75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4.5083920882489852E-2</v>
      </c>
      <c r="C7" s="117">
        <f t="shared" si="0"/>
        <v>0.19360939606841249</v>
      </c>
      <c r="D7" s="118">
        <f>AVERAGE('3.Workspace'!G4:G7)</f>
        <v>2.25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7.1428098592569891E-2</v>
      </c>
      <c r="C8" s="117">
        <f t="shared" si="0"/>
        <v>0.14223085657511886</v>
      </c>
      <c r="D8" s="118">
        <f>AVERAGE('4.Enterprise'!G4:G10)</f>
        <v>2.2857142857142856</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0.10576520474061457</v>
      </c>
      <c r="D9" s="122">
        <f>AVERAGE('5.External'!G4:G5)</f>
        <v>2</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61"/>
      <c r="F11" s="262"/>
      <c r="G11" s="262"/>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61"/>
      <c r="F19" s="262"/>
      <c r="G19" s="262"/>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56" t="s">
        <v>212</v>
      </c>
      <c r="H34" s="243"/>
      <c r="I34" s="243"/>
      <c r="J34" s="243"/>
      <c r="K34" s="243"/>
      <c r="L34" s="244"/>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0.25</v>
      </c>
      <c r="J36" s="131">
        <f>'6.Dimensions'!C5</f>
        <v>0.5</v>
      </c>
      <c r="K36" s="131">
        <f>'6.Dimensions'!C6</f>
        <v>0.5</v>
      </c>
      <c r="L36" s="132">
        <f>'6.Dimensions'!C7</f>
        <v>0.5</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4</v>
      </c>
      <c r="I37" s="131">
        <v>1</v>
      </c>
      <c r="J37" s="131">
        <f>'6.Dimensions'!C8</f>
        <v>3</v>
      </c>
      <c r="K37" s="131">
        <f>'6.Dimensions'!C9</f>
        <v>4</v>
      </c>
      <c r="L37" s="132">
        <f>'6.Dimensions'!C10</f>
        <v>5</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2</v>
      </c>
      <c r="I38" s="131">
        <f>1/J37</f>
        <v>0.33333333333333331</v>
      </c>
      <c r="J38" s="131">
        <v>1</v>
      </c>
      <c r="K38" s="131">
        <f>'6.Dimensions'!C11</f>
        <v>2</v>
      </c>
      <c r="L38" s="132">
        <f>'6.Dimensions'!C12</f>
        <v>2</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2</v>
      </c>
      <c r="I39" s="131">
        <f>1/K37</f>
        <v>0.25</v>
      </c>
      <c r="J39" s="131">
        <f>1/K38</f>
        <v>0.5</v>
      </c>
      <c r="K39" s="131">
        <v>1</v>
      </c>
      <c r="L39" s="132">
        <f>'6.Dimensions'!C13</f>
        <v>2</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2</v>
      </c>
      <c r="I40" s="134">
        <f>1/L37</f>
        <v>0.2</v>
      </c>
      <c r="J40" s="134">
        <f>1/L38</f>
        <v>0.5</v>
      </c>
      <c r="K40" s="134">
        <f>1/L39</f>
        <v>0.5</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11</v>
      </c>
      <c r="I41" s="137">
        <f t="shared" si="1"/>
        <v>2.0333333333333332</v>
      </c>
      <c r="J41" s="137">
        <f t="shared" si="1"/>
        <v>5.5</v>
      </c>
      <c r="K41" s="137">
        <f t="shared" si="1"/>
        <v>8</v>
      </c>
      <c r="L41" s="138">
        <f t="shared" si="1"/>
        <v>10.5</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56" t="s">
        <v>314</v>
      </c>
      <c r="H43" s="257"/>
      <c r="I43" s="257"/>
      <c r="J43" s="257"/>
      <c r="K43" s="257"/>
      <c r="L43" s="257"/>
      <c r="M43" s="257"/>
      <c r="N43" s="257"/>
      <c r="O43" s="260"/>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9.0909090909090912E-2</v>
      </c>
      <c r="I45" s="145">
        <f t="shared" ref="I45:I49" si="3">I36/$I$41</f>
        <v>0.12295081967213116</v>
      </c>
      <c r="J45" s="145">
        <f t="shared" ref="J45:J49" si="4">J36/$J$41</f>
        <v>9.0909090909090912E-2</v>
      </c>
      <c r="K45" s="145">
        <f t="shared" ref="K45:K49" si="5">K36/$K$41</f>
        <v>6.25E-2</v>
      </c>
      <c r="L45" s="146">
        <f t="shared" ref="L45:L49" si="6">L36/$L$41</f>
        <v>4.7619047619047616E-2</v>
      </c>
      <c r="M45" s="147">
        <f t="shared" ref="M45:M49" si="7">SUM(H45:L45)</f>
        <v>0.41488804910936056</v>
      </c>
      <c r="N45" s="145">
        <f t="shared" ref="N45:N49" si="8">AVERAGE(H45:L45)</f>
        <v>8.2977609821872106E-2</v>
      </c>
      <c r="O45" s="132">
        <f t="array" ref="O45">MMULT(H36:L36,$N$45:$N$49)/N45</f>
        <v>5.0933567816632639</v>
      </c>
      <c r="P45" s="6"/>
      <c r="Q45" s="6"/>
      <c r="R45" s="6"/>
      <c r="S45" s="6"/>
      <c r="T45" s="6"/>
      <c r="U45" s="6"/>
      <c r="V45" s="6"/>
      <c r="W45" s="6"/>
      <c r="X45" s="6"/>
      <c r="Y45" s="6"/>
      <c r="Z45" s="6"/>
    </row>
    <row r="46" spans="1:26" x14ac:dyDescent="0.25">
      <c r="A46" s="6"/>
      <c r="B46" s="6"/>
      <c r="C46" s="6"/>
      <c r="D46" s="6"/>
      <c r="E46" s="6"/>
      <c r="F46" s="6"/>
      <c r="G46" s="130" t="s">
        <v>215</v>
      </c>
      <c r="H46" s="145">
        <f t="shared" si="2"/>
        <v>0.36363636363636365</v>
      </c>
      <c r="I46" s="145">
        <f t="shared" si="3"/>
        <v>0.49180327868852464</v>
      </c>
      <c r="J46" s="145">
        <f t="shared" si="4"/>
        <v>0.54545454545454541</v>
      </c>
      <c r="K46" s="145">
        <f t="shared" si="5"/>
        <v>0.5</v>
      </c>
      <c r="L46" s="146">
        <f t="shared" si="6"/>
        <v>0.47619047619047616</v>
      </c>
      <c r="M46" s="147">
        <f t="shared" si="7"/>
        <v>2.3770846639699097</v>
      </c>
      <c r="N46" s="145">
        <f t="shared" si="8"/>
        <v>0.47541693279398195</v>
      </c>
      <c r="O46" s="132">
        <f t="array" ref="O46">MMULT(H37:L37,$N$45:$N$49)/N46</f>
        <v>5.2288945529996571</v>
      </c>
      <c r="P46" s="6"/>
      <c r="Q46" s="6"/>
      <c r="R46" s="6"/>
      <c r="S46" s="6"/>
      <c r="T46" s="6"/>
      <c r="U46" s="6"/>
      <c r="V46" s="6"/>
      <c r="W46" s="6"/>
      <c r="X46" s="6"/>
      <c r="Y46" s="6"/>
      <c r="Z46" s="6"/>
    </row>
    <row r="47" spans="1:26" x14ac:dyDescent="0.25">
      <c r="A47" s="6"/>
      <c r="B47" s="6"/>
      <c r="C47" s="6"/>
      <c r="D47" s="6"/>
      <c r="E47" s="6"/>
      <c r="F47" s="6"/>
      <c r="G47" s="130" t="s">
        <v>274</v>
      </c>
      <c r="H47" s="145">
        <f t="shared" si="2"/>
        <v>0.18181818181818182</v>
      </c>
      <c r="I47" s="145">
        <f t="shared" si="3"/>
        <v>0.16393442622950818</v>
      </c>
      <c r="J47" s="145">
        <f t="shared" si="4"/>
        <v>0.18181818181818182</v>
      </c>
      <c r="K47" s="145">
        <f t="shared" si="5"/>
        <v>0.25</v>
      </c>
      <c r="L47" s="146">
        <f t="shared" si="6"/>
        <v>0.19047619047619047</v>
      </c>
      <c r="M47" s="147">
        <f>SUM(H47:L47)</f>
        <v>0.96804698034206238</v>
      </c>
      <c r="N47" s="145">
        <f t="shared" si="8"/>
        <v>0.19360939606841249</v>
      </c>
      <c r="O47" s="132">
        <f t="array" ref="O47">MMULT(H38:L38,$N$45:$N$49)/N47</f>
        <v>5.2374991599924234</v>
      </c>
      <c r="P47" s="6"/>
      <c r="Q47" s="6"/>
      <c r="R47" s="6"/>
      <c r="S47" s="6"/>
      <c r="T47" s="6"/>
      <c r="U47" s="6"/>
      <c r="V47" s="6"/>
      <c r="W47" s="6"/>
      <c r="X47" s="6"/>
      <c r="Y47" s="6"/>
      <c r="Z47" s="6"/>
    </row>
    <row r="48" spans="1:26" x14ac:dyDescent="0.25">
      <c r="A48" s="6"/>
      <c r="B48" s="6"/>
      <c r="C48" s="6"/>
      <c r="D48" s="6"/>
      <c r="E48" s="6"/>
      <c r="F48" s="6"/>
      <c r="G48" s="130" t="s">
        <v>248</v>
      </c>
      <c r="H48" s="145">
        <f t="shared" si="2"/>
        <v>0.18181818181818182</v>
      </c>
      <c r="I48" s="145">
        <f t="shared" si="3"/>
        <v>0.12295081967213116</v>
      </c>
      <c r="J48" s="145">
        <f t="shared" si="4"/>
        <v>9.0909090909090912E-2</v>
      </c>
      <c r="K48" s="145">
        <f t="shared" si="5"/>
        <v>0.125</v>
      </c>
      <c r="L48" s="146">
        <f>L39/$L$41</f>
        <v>0.19047619047619047</v>
      </c>
      <c r="M48" s="147">
        <f t="shared" si="7"/>
        <v>0.71115428287559435</v>
      </c>
      <c r="N48" s="145">
        <f t="shared" si="8"/>
        <v>0.14223085657511886</v>
      </c>
      <c r="O48" s="132">
        <f t="array" ref="O48">MMULT(H39:L39,$N$45:$N$49)/N48</f>
        <v>5.1702945102099367</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0.18181818181818182</v>
      </c>
      <c r="I49" s="149">
        <f t="shared" si="3"/>
        <v>9.836065573770493E-2</v>
      </c>
      <c r="J49" s="149">
        <f t="shared" si="4"/>
        <v>9.0909090909090912E-2</v>
      </c>
      <c r="K49" s="149">
        <f t="shared" si="5"/>
        <v>6.25E-2</v>
      </c>
      <c r="L49" s="150">
        <f t="shared" si="6"/>
        <v>9.5238095238095233E-2</v>
      </c>
      <c r="M49" s="151">
        <f t="shared" si="7"/>
        <v>0.52882602370307286</v>
      </c>
      <c r="N49" s="149">
        <f t="shared" si="8"/>
        <v>0.10576520474061457</v>
      </c>
      <c r="O49" s="152">
        <f t="array" ref="O49">MMULT(H40:L40,$N$45:$N$49)/N49</f>
        <v>5.0557642144816191</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3.9290460967345009E-2</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3.5080768720843758E-2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56" t="s">
        <v>215</v>
      </c>
      <c r="H56" s="243"/>
      <c r="I56" s="243"/>
      <c r="J56" s="243"/>
      <c r="K56" s="244"/>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0.33333333333333331</v>
      </c>
      <c r="J58" s="115">
        <f>'2.Human'!C13</f>
        <v>0.2</v>
      </c>
      <c r="K58" s="154">
        <f>'2.Human'!C14</f>
        <v>1</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3</v>
      </c>
      <c r="I59" s="115">
        <v>1</v>
      </c>
      <c r="J59" s="115">
        <f>'2.Human'!C15</f>
        <v>0.25</v>
      </c>
      <c r="K59" s="154">
        <f>'2.Human'!C16</f>
        <v>2</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5</v>
      </c>
      <c r="I60" s="115">
        <f>1/J59</f>
        <v>4</v>
      </c>
      <c r="J60" s="115">
        <v>1</v>
      </c>
      <c r="K60" s="154">
        <f>'2.Human'!C17</f>
        <v>4</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1</v>
      </c>
      <c r="I61" s="42">
        <f>1/K59</f>
        <v>0.5</v>
      </c>
      <c r="J61" s="42">
        <f>1/K60</f>
        <v>0.25</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10</v>
      </c>
      <c r="I62" s="139">
        <f t="shared" si="9"/>
        <v>5.833333333333333</v>
      </c>
      <c r="J62" s="139">
        <f t="shared" si="9"/>
        <v>1.7</v>
      </c>
      <c r="K62" s="140">
        <f t="shared" si="9"/>
        <v>8</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56" t="s">
        <v>314</v>
      </c>
      <c r="H65" s="257"/>
      <c r="I65" s="257"/>
      <c r="J65" s="257"/>
      <c r="K65" s="257"/>
      <c r="L65" s="257"/>
      <c r="M65" s="257"/>
      <c r="N65" s="260"/>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v>
      </c>
      <c r="I67" s="115">
        <f t="shared" si="10"/>
        <v>5.7142857142857141E-2</v>
      </c>
      <c r="J67" s="115">
        <f t="shared" si="10"/>
        <v>0.11764705882352942</v>
      </c>
      <c r="K67" s="160">
        <f t="shared" si="10"/>
        <v>0.125</v>
      </c>
      <c r="L67" s="153">
        <f t="shared" ref="L67:L70" si="11">SUM(H67:K67)</f>
        <v>0.39978991596638658</v>
      </c>
      <c r="M67" s="115">
        <f t="shared" ref="M67:M70" si="12">AVERAGE(H67:K67)</f>
        <v>9.9947478991596644E-2</v>
      </c>
      <c r="N67" s="154">
        <f t="array" ref="N67">MMULT(H58:K58,$M$67:$M$70)/M67</f>
        <v>4.0067262217551232</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0.3</v>
      </c>
      <c r="I68" s="115">
        <f t="shared" si="13"/>
        <v>0.17142857142857143</v>
      </c>
      <c r="J68" s="115">
        <f t="shared" si="13"/>
        <v>0.14705882352941177</v>
      </c>
      <c r="K68" s="160">
        <f t="shared" si="13"/>
        <v>0.25</v>
      </c>
      <c r="L68" s="153">
        <f t="shared" si="11"/>
        <v>0.86848739495798322</v>
      </c>
      <c r="M68" s="115">
        <f t="shared" si="12"/>
        <v>0.2171218487394958</v>
      </c>
      <c r="N68" s="154">
        <f t="array" ref="N68">MMULT(H59:K59,$M$67:$M$70)/M68</f>
        <v>4.0897435897435903</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0.5</v>
      </c>
      <c r="I69" s="115">
        <f t="shared" si="14"/>
        <v>0.68571428571428572</v>
      </c>
      <c r="J69" s="115">
        <f t="shared" si="14"/>
        <v>0.58823529411764708</v>
      </c>
      <c r="K69" s="160">
        <f t="shared" si="14"/>
        <v>0.5</v>
      </c>
      <c r="L69" s="153">
        <f t="shared" si="11"/>
        <v>2.2739495798319327</v>
      </c>
      <c r="M69" s="115">
        <f t="shared" si="12"/>
        <v>0.56848739495798317</v>
      </c>
      <c r="N69" s="154">
        <f t="array" ref="N69">MMULT(H60:K60,$M$67:$M$70)/M69</f>
        <v>4.2120288248337028</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0.1</v>
      </c>
      <c r="I70" s="161">
        <f t="shared" si="15"/>
        <v>8.5714285714285715E-2</v>
      </c>
      <c r="J70" s="161">
        <f t="shared" si="15"/>
        <v>0.14705882352941177</v>
      </c>
      <c r="K70" s="162">
        <f t="shared" si="15"/>
        <v>0.125</v>
      </c>
      <c r="L70" s="163">
        <f t="shared" si="11"/>
        <v>0.45777310924369752</v>
      </c>
      <c r="M70" s="161">
        <f t="shared" si="12"/>
        <v>0.11444327731092438</v>
      </c>
      <c r="N70" s="164">
        <f t="array" ref="N70">MMULT(H61:K61,$M$67:$M$70)/M70</f>
        <v>4.0637907296925189</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3.1024113835411409E-2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3.4471237594901567E-2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56" t="s">
        <v>214</v>
      </c>
      <c r="H77" s="263"/>
      <c r="I77" s="263"/>
      <c r="J77" s="263"/>
      <c r="K77" s="263"/>
      <c r="L77" s="263"/>
      <c r="M77" s="264"/>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2</v>
      </c>
      <c r="J79" s="115">
        <f>'1.Technology'!C15</f>
        <v>0.33333333333333331</v>
      </c>
      <c r="K79" s="115">
        <f>'1.Technology'!C16</f>
        <v>0.16666666666666666</v>
      </c>
      <c r="L79" s="115">
        <f>'1.Technology'!C16</f>
        <v>0.16666666666666666</v>
      </c>
      <c r="M79" s="154">
        <f>'1.Technology'!C18</f>
        <v>2</v>
      </c>
      <c r="N79" s="6"/>
      <c r="O79" s="6"/>
      <c r="P79" s="6"/>
      <c r="Q79" s="6"/>
      <c r="R79" s="6"/>
      <c r="S79" s="6"/>
      <c r="T79" s="6"/>
      <c r="U79" s="6"/>
      <c r="V79" s="6"/>
      <c r="W79" s="6"/>
      <c r="X79" s="6"/>
      <c r="Y79" s="6"/>
      <c r="Z79" s="6"/>
    </row>
    <row r="80" spans="1:26" x14ac:dyDescent="0.25">
      <c r="A80" s="6"/>
      <c r="B80" s="6"/>
      <c r="C80" s="6"/>
      <c r="D80" s="6"/>
      <c r="E80" s="6"/>
      <c r="F80" s="6"/>
      <c r="G80" s="130" t="s">
        <v>20</v>
      </c>
      <c r="H80" s="115">
        <f>1/I79</f>
        <v>0.5</v>
      </c>
      <c r="I80" s="115">
        <v>1</v>
      </c>
      <c r="J80" s="115">
        <f>'1.Technology'!C19</f>
        <v>2</v>
      </c>
      <c r="K80" s="115">
        <f>'1.Technology'!C20</f>
        <v>0.2</v>
      </c>
      <c r="L80" s="115">
        <f>'1.Technology'!C21</f>
        <v>0.33333333333333331</v>
      </c>
      <c r="M80" s="154">
        <f>'1.Technology'!C22</f>
        <v>0.33333333333333331</v>
      </c>
      <c r="N80" s="6"/>
      <c r="O80" s="6"/>
      <c r="P80" s="6"/>
      <c r="Q80" s="6"/>
      <c r="R80" s="6"/>
      <c r="S80" s="6"/>
      <c r="T80" s="6"/>
      <c r="U80" s="6"/>
      <c r="V80" s="6"/>
      <c r="W80" s="6"/>
      <c r="X80" s="6"/>
      <c r="Y80" s="6"/>
      <c r="Z80" s="6"/>
    </row>
    <row r="81" spans="1:26" x14ac:dyDescent="0.25">
      <c r="A81" s="6"/>
      <c r="B81" s="6"/>
      <c r="C81" s="6"/>
      <c r="D81" s="6"/>
      <c r="E81" s="6"/>
      <c r="F81" s="6"/>
      <c r="G81" s="130" t="s">
        <v>26</v>
      </c>
      <c r="H81" s="115">
        <f>1/J79</f>
        <v>3</v>
      </c>
      <c r="I81" s="115">
        <f>1/J80</f>
        <v>0.5</v>
      </c>
      <c r="J81" s="115">
        <v>1</v>
      </c>
      <c r="K81" s="115">
        <f>'1.Technology'!C26</f>
        <v>3</v>
      </c>
      <c r="L81" s="115">
        <f>'1.Technology'!C27</f>
        <v>3</v>
      </c>
      <c r="M81" s="154">
        <f>'1.Technology'!C28</f>
        <v>1</v>
      </c>
      <c r="N81" s="6"/>
      <c r="O81" s="6"/>
      <c r="P81" s="6"/>
      <c r="Q81" s="6"/>
      <c r="R81" s="6"/>
      <c r="S81" s="6"/>
      <c r="T81" s="6"/>
      <c r="U81" s="6"/>
      <c r="V81" s="6"/>
      <c r="W81" s="6"/>
      <c r="X81" s="6"/>
      <c r="Y81" s="6"/>
      <c r="Z81" s="6"/>
    </row>
    <row r="82" spans="1:26" x14ac:dyDescent="0.25">
      <c r="A82" s="6"/>
      <c r="B82" s="6"/>
      <c r="C82" s="6"/>
      <c r="D82" s="6"/>
      <c r="E82" s="6"/>
      <c r="F82" s="6"/>
      <c r="G82" s="130" t="s">
        <v>31</v>
      </c>
      <c r="H82" s="115">
        <f>1/K79</f>
        <v>6</v>
      </c>
      <c r="I82" s="115">
        <f>1/K80</f>
        <v>5</v>
      </c>
      <c r="J82" s="115">
        <f>1/K81</f>
        <v>0.33333333333333331</v>
      </c>
      <c r="K82" s="115">
        <v>1</v>
      </c>
      <c r="L82" s="115">
        <f>'1.Technology'!C26</f>
        <v>3</v>
      </c>
      <c r="M82" s="154">
        <f>'1.Technology'!C27</f>
        <v>3</v>
      </c>
      <c r="N82" s="6"/>
      <c r="O82" s="6"/>
      <c r="P82" s="6"/>
      <c r="Q82" s="6"/>
      <c r="R82" s="6"/>
      <c r="S82" s="6"/>
      <c r="T82" s="6"/>
      <c r="U82" s="6"/>
      <c r="V82" s="6"/>
      <c r="W82" s="6"/>
      <c r="X82" s="6"/>
      <c r="Y82" s="6"/>
      <c r="Z82" s="6"/>
    </row>
    <row r="83" spans="1:26" x14ac:dyDescent="0.25">
      <c r="A83" s="6"/>
      <c r="B83" s="6"/>
      <c r="C83" s="6"/>
      <c r="D83" s="6"/>
      <c r="E83" s="6"/>
      <c r="F83" s="6"/>
      <c r="G83" s="130" t="s">
        <v>36</v>
      </c>
      <c r="H83" s="115">
        <f>1/L79</f>
        <v>6</v>
      </c>
      <c r="I83" s="115">
        <f>1/L80</f>
        <v>3</v>
      </c>
      <c r="J83" s="115">
        <f>1/L81</f>
        <v>0.33333333333333331</v>
      </c>
      <c r="K83" s="115">
        <f>1/L82</f>
        <v>0.33333333333333331</v>
      </c>
      <c r="L83" s="115">
        <v>1</v>
      </c>
      <c r="M83" s="154">
        <f>'1.Technology'!C28</f>
        <v>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0.5</v>
      </c>
      <c r="I84" s="42">
        <f>1/M80</f>
        <v>3</v>
      </c>
      <c r="J84" s="42">
        <f>1/M81</f>
        <v>1</v>
      </c>
      <c r="K84" s="42">
        <f>1/M82</f>
        <v>0.33333333333333331</v>
      </c>
      <c r="L84" s="42">
        <f>1/M83</f>
        <v>1</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17</v>
      </c>
      <c r="I85" s="139">
        <f t="shared" si="16"/>
        <v>14.5</v>
      </c>
      <c r="J85" s="139">
        <f t="shared" si="16"/>
        <v>5</v>
      </c>
      <c r="K85" s="139">
        <f t="shared" si="16"/>
        <v>5.0333333333333332</v>
      </c>
      <c r="L85" s="139">
        <f t="shared" si="16"/>
        <v>8.5</v>
      </c>
      <c r="M85" s="140">
        <f t="shared" si="16"/>
        <v>8.3333333333333339</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56" t="s">
        <v>286</v>
      </c>
      <c r="H87" s="257"/>
      <c r="I87" s="257"/>
      <c r="J87" s="257"/>
      <c r="K87" s="257"/>
      <c r="L87" s="257"/>
      <c r="M87" s="257"/>
      <c r="N87" s="257"/>
      <c r="O87" s="257"/>
      <c r="P87" s="260"/>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5.8823529411764705E-2</v>
      </c>
      <c r="I89" s="115">
        <f t="shared" si="17"/>
        <v>0.13793103448275862</v>
      </c>
      <c r="J89" s="115">
        <f t="shared" si="17"/>
        <v>6.6666666666666666E-2</v>
      </c>
      <c r="K89" s="115">
        <f t="shared" si="17"/>
        <v>3.3112582781456949E-2</v>
      </c>
      <c r="L89" s="115">
        <f t="shared" si="17"/>
        <v>1.9607843137254902E-2</v>
      </c>
      <c r="M89" s="160">
        <f t="shared" si="17"/>
        <v>0.24</v>
      </c>
      <c r="N89" s="169">
        <f t="shared" ref="N89:N94" si="18">SUM(H89:M89)</f>
        <v>0.55614165647990177</v>
      </c>
      <c r="O89" s="170">
        <f t="shared" ref="O89:O94" si="19">AVERAGE(H89:M89)</f>
        <v>9.2690276079983633E-2</v>
      </c>
      <c r="P89" s="171">
        <f t="array" ref="P89">MMULT(H79:M79,$O$89:$O$94)/O89</f>
        <v>7.5500020826194474</v>
      </c>
      <c r="Q89" s="6"/>
      <c r="R89" s="6"/>
      <c r="S89" s="6"/>
      <c r="T89" s="6"/>
      <c r="U89" s="6"/>
      <c r="V89" s="6"/>
      <c r="W89" s="6"/>
      <c r="X89" s="6"/>
      <c r="Y89" s="6"/>
      <c r="Z89" s="6"/>
    </row>
    <row r="90" spans="1:26" x14ac:dyDescent="0.25">
      <c r="A90" s="6"/>
      <c r="B90" s="6"/>
      <c r="C90" s="6"/>
      <c r="D90" s="6"/>
      <c r="E90" s="6"/>
      <c r="F90" s="6"/>
      <c r="G90" s="130" t="s">
        <v>20</v>
      </c>
      <c r="H90" s="115">
        <f t="shared" ref="H90:M90" si="20">H80/H$85</f>
        <v>2.9411764705882353E-2</v>
      </c>
      <c r="I90" s="115">
        <f t="shared" si="20"/>
        <v>6.8965517241379309E-2</v>
      </c>
      <c r="J90" s="115">
        <f t="shared" si="20"/>
        <v>0.4</v>
      </c>
      <c r="K90" s="115">
        <f t="shared" si="20"/>
        <v>3.9735099337748346E-2</v>
      </c>
      <c r="L90" s="115">
        <f t="shared" si="20"/>
        <v>3.9215686274509803E-2</v>
      </c>
      <c r="M90" s="160">
        <f t="shared" si="20"/>
        <v>3.9999999999999994E-2</v>
      </c>
      <c r="N90" s="169">
        <f t="shared" si="18"/>
        <v>0.61732806755951986</v>
      </c>
      <c r="O90" s="170">
        <f t="shared" si="19"/>
        <v>0.10288801125991998</v>
      </c>
      <c r="P90" s="171">
        <f t="array" ref="P90">MMULT(H80:M80,$O$89:$O$94)/O90</f>
        <v>7.690082436298991</v>
      </c>
      <c r="Q90" s="6"/>
      <c r="R90" s="6"/>
      <c r="S90" s="6"/>
      <c r="T90" s="6"/>
      <c r="U90" s="6"/>
      <c r="V90" s="6"/>
      <c r="W90" s="6"/>
      <c r="X90" s="6"/>
      <c r="Y90" s="6"/>
      <c r="Z90" s="6"/>
    </row>
    <row r="91" spans="1:26" x14ac:dyDescent="0.25">
      <c r="A91" s="6"/>
      <c r="B91" s="6"/>
      <c r="C91" s="6"/>
      <c r="D91" s="6"/>
      <c r="E91" s="6"/>
      <c r="F91" s="6"/>
      <c r="G91" s="130" t="s">
        <v>26</v>
      </c>
      <c r="H91" s="115">
        <f t="shared" ref="H91:M91" si="21">H81/H$85</f>
        <v>0.17647058823529413</v>
      </c>
      <c r="I91" s="115">
        <f t="shared" si="21"/>
        <v>3.4482758620689655E-2</v>
      </c>
      <c r="J91" s="115">
        <f t="shared" si="21"/>
        <v>0.2</v>
      </c>
      <c r="K91" s="115">
        <f t="shared" si="21"/>
        <v>0.59602649006622521</v>
      </c>
      <c r="L91" s="115">
        <f t="shared" si="21"/>
        <v>0.35294117647058826</v>
      </c>
      <c r="M91" s="160">
        <f t="shared" si="21"/>
        <v>0.12</v>
      </c>
      <c r="N91" s="169">
        <f t="shared" si="18"/>
        <v>1.4799210133927971</v>
      </c>
      <c r="O91" s="170">
        <f t="shared" si="19"/>
        <v>0.24665350223213287</v>
      </c>
      <c r="P91" s="171">
        <f t="array" ref="P91">MMULT(H81:M81,$O$89:$O$94)/O91</f>
        <v>8.1196743704140477</v>
      </c>
      <c r="Q91" s="6"/>
      <c r="R91" s="6"/>
      <c r="S91" s="6"/>
      <c r="T91" s="6"/>
      <c r="U91" s="6"/>
      <c r="V91" s="6"/>
      <c r="W91" s="6"/>
      <c r="X91" s="6"/>
      <c r="Y91" s="6"/>
      <c r="Z91" s="6"/>
    </row>
    <row r="92" spans="1:26" x14ac:dyDescent="0.25">
      <c r="A92" s="6"/>
      <c r="B92" s="6"/>
      <c r="C92" s="6"/>
      <c r="D92" s="6"/>
      <c r="E92" s="6"/>
      <c r="F92" s="6"/>
      <c r="G92" s="130" t="s">
        <v>31</v>
      </c>
      <c r="H92" s="115">
        <f t="shared" ref="H92:M92" si="22">H82/H$85</f>
        <v>0.35294117647058826</v>
      </c>
      <c r="I92" s="115">
        <f t="shared" si="22"/>
        <v>0.34482758620689657</v>
      </c>
      <c r="J92" s="115">
        <f t="shared" si="22"/>
        <v>6.6666666666666666E-2</v>
      </c>
      <c r="K92" s="115">
        <f t="shared" si="22"/>
        <v>0.19867549668874174</v>
      </c>
      <c r="L92" s="115">
        <f t="shared" si="22"/>
        <v>0.35294117647058826</v>
      </c>
      <c r="M92" s="160">
        <f t="shared" si="22"/>
        <v>0.36</v>
      </c>
      <c r="N92" s="169">
        <f t="shared" si="18"/>
        <v>1.6760521025034816</v>
      </c>
      <c r="O92" s="170">
        <f t="shared" si="19"/>
        <v>0.2793420170839136</v>
      </c>
      <c r="P92" s="171">
        <f t="array" ref="P92">MMULT(H82:M82,$O$89:$O$94)/O92</f>
        <v>8.1170035487064425</v>
      </c>
      <c r="Q92" s="6"/>
      <c r="R92" s="6"/>
      <c r="S92" s="6"/>
      <c r="T92" s="6"/>
      <c r="U92" s="6"/>
      <c r="V92" s="6"/>
      <c r="W92" s="6"/>
      <c r="X92" s="6"/>
      <c r="Y92" s="6"/>
      <c r="Z92" s="6"/>
    </row>
    <row r="93" spans="1:26" x14ac:dyDescent="0.25">
      <c r="A93" s="6"/>
      <c r="B93" s="6"/>
      <c r="C93" s="6"/>
      <c r="D93" s="6"/>
      <c r="E93" s="6"/>
      <c r="F93" s="6"/>
      <c r="G93" s="130" t="s">
        <v>36</v>
      </c>
      <c r="H93" s="115">
        <f t="shared" ref="H93:M93" si="23">H83/H$85</f>
        <v>0.35294117647058826</v>
      </c>
      <c r="I93" s="115">
        <f t="shared" si="23"/>
        <v>0.20689655172413793</v>
      </c>
      <c r="J93" s="115">
        <f t="shared" si="23"/>
        <v>6.6666666666666666E-2</v>
      </c>
      <c r="K93" s="115">
        <f t="shared" si="23"/>
        <v>6.6225165562913899E-2</v>
      </c>
      <c r="L93" s="115">
        <f t="shared" si="23"/>
        <v>0.11764705882352941</v>
      </c>
      <c r="M93" s="160">
        <f t="shared" si="23"/>
        <v>0.12</v>
      </c>
      <c r="N93" s="169">
        <f t="shared" si="18"/>
        <v>0.93037661924783621</v>
      </c>
      <c r="O93" s="170">
        <f t="shared" si="19"/>
        <v>0.15506276987463938</v>
      </c>
      <c r="P93" s="171">
        <f t="array" ref="P93">MMULT(H83:M83,$O$89:$O$94)/O93</f>
        <v>8.5034191278907301</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2.9411764705882353E-2</v>
      </c>
      <c r="I94" s="161">
        <f t="shared" si="24"/>
        <v>0.20689655172413793</v>
      </c>
      <c r="J94" s="161">
        <f t="shared" si="24"/>
        <v>0.2</v>
      </c>
      <c r="K94" s="161">
        <f t="shared" si="24"/>
        <v>6.6225165562913899E-2</v>
      </c>
      <c r="L94" s="161">
        <f t="shared" si="24"/>
        <v>0.11764705882352941</v>
      </c>
      <c r="M94" s="162">
        <f t="shared" si="24"/>
        <v>0.12</v>
      </c>
      <c r="N94" s="172">
        <f t="shared" si="18"/>
        <v>0.74018054081646367</v>
      </c>
      <c r="O94" s="173">
        <f t="shared" si="19"/>
        <v>0.12336342346941061</v>
      </c>
      <c r="P94" s="174">
        <f t="array" ref="P94">MMULT(H84:M84,$O$89:$O$94)/O94</f>
        <v>7.888909416751793</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0.39563636608938157</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0.31906158555595288</v>
      </c>
      <c r="Q98" s="6"/>
      <c r="R98" s="6"/>
      <c r="S98" s="6"/>
      <c r="T98" s="6"/>
      <c r="U98" s="6"/>
      <c r="V98" s="6"/>
      <c r="W98" s="6"/>
      <c r="X98" s="6"/>
      <c r="Y98" s="6"/>
      <c r="Z98" s="6"/>
    </row>
    <row r="99" spans="1:26" ht="15.75" thickBot="1" x14ac:dyDescent="0.3">
      <c r="A99" s="6"/>
      <c r="B99" s="6"/>
      <c r="C99" s="6"/>
      <c r="D99" s="6"/>
      <c r="E99" s="6"/>
      <c r="F99" s="6"/>
      <c r="G99" s="256" t="s">
        <v>274</v>
      </c>
      <c r="H99" s="263"/>
      <c r="I99" s="263"/>
      <c r="J99" s="263"/>
      <c r="K99" s="264"/>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'3.Workspace'!C11</f>
        <v>0.5</v>
      </c>
      <c r="J101" s="115">
        <f>'3.Workspace'!C12</f>
        <v>0.5</v>
      </c>
      <c r="K101" s="154">
        <f>'3.Workspace'!C13</f>
        <v>2</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2</v>
      </c>
      <c r="I102" s="115">
        <v>1</v>
      </c>
      <c r="J102" s="115">
        <f>'3.Workspace'!C14</f>
        <v>2</v>
      </c>
      <c r="K102" s="154">
        <f>'3.Workspace'!C15</f>
        <v>2</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2</v>
      </c>
      <c r="I103" s="115">
        <f>1/J102</f>
        <v>0.5</v>
      </c>
      <c r="J103" s="115">
        <v>1</v>
      </c>
      <c r="K103" s="154">
        <f>'3.Workspace'!C16</f>
        <v>2</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0.5</v>
      </c>
      <c r="I104" s="42">
        <f>1/K102</f>
        <v>0.5</v>
      </c>
      <c r="J104" s="42">
        <f>1/K103</f>
        <v>0.5</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5.5</v>
      </c>
      <c r="I105" s="176">
        <f t="shared" si="25"/>
        <v>2.5</v>
      </c>
      <c r="J105" s="176">
        <f t="shared" si="25"/>
        <v>4</v>
      </c>
      <c r="K105" s="177">
        <f t="shared" si="25"/>
        <v>7</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56" t="s">
        <v>286</v>
      </c>
      <c r="H107" s="257"/>
      <c r="I107" s="257"/>
      <c r="J107" s="257"/>
      <c r="K107" s="257"/>
      <c r="L107" s="257"/>
      <c r="M107" s="257"/>
      <c r="N107" s="260"/>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0.18181818181818182</v>
      </c>
      <c r="I109" s="115">
        <f t="shared" si="26"/>
        <v>0.2</v>
      </c>
      <c r="J109" s="115">
        <f t="shared" si="26"/>
        <v>0.125</v>
      </c>
      <c r="K109" s="160">
        <f t="shared" si="26"/>
        <v>0.2857142857142857</v>
      </c>
      <c r="L109" s="153">
        <f t="shared" ref="L109:L112" si="27">SUM(H109:K109)</f>
        <v>0.79253246753246753</v>
      </c>
      <c r="M109" s="115">
        <f t="shared" ref="M109:M112" si="28">AVERAGE(H109:K109)</f>
        <v>0.19813311688311688</v>
      </c>
      <c r="N109" s="154">
        <f t="array" ref="N109">MMULT(H101:K101,$M$109:$M$112)/M109</f>
        <v>4.0811142974190906</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0.36363636363636365</v>
      </c>
      <c r="I110" s="115">
        <f t="shared" si="29"/>
        <v>0.4</v>
      </c>
      <c r="J110" s="115">
        <f t="shared" si="29"/>
        <v>0.5</v>
      </c>
      <c r="K110" s="160">
        <f t="shared" si="29"/>
        <v>0.2857142857142857</v>
      </c>
      <c r="L110" s="153">
        <f t="shared" si="27"/>
        <v>1.5493506493506493</v>
      </c>
      <c r="M110" s="115">
        <f t="shared" si="28"/>
        <v>0.38733766233766231</v>
      </c>
      <c r="N110" s="154">
        <f t="array" ref="N110">MMULT(H102:K102,$M$109:$M$112)/M110</f>
        <v>4.163453478625315</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0.36363636363636365</v>
      </c>
      <c r="I111" s="115">
        <f t="shared" si="30"/>
        <v>0.2</v>
      </c>
      <c r="J111" s="115">
        <f t="shared" si="30"/>
        <v>0.25</v>
      </c>
      <c r="K111" s="160">
        <f t="shared" si="30"/>
        <v>0.2857142857142857</v>
      </c>
      <c r="L111" s="153">
        <f t="shared" si="27"/>
        <v>1.0993506493506495</v>
      </c>
      <c r="M111" s="115">
        <f t="shared" si="28"/>
        <v>0.27483766233766238</v>
      </c>
      <c r="N111" s="154">
        <f t="array" ref="N111">MMULT(H103:K103,$M$109:$M$112)/M111</f>
        <v>4.1630242173656233</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9.0909090909090912E-2</v>
      </c>
      <c r="I112" s="161">
        <f t="shared" si="31"/>
        <v>0.2</v>
      </c>
      <c r="J112" s="161">
        <f t="shared" si="31"/>
        <v>0.125</v>
      </c>
      <c r="K112" s="162">
        <f t="shared" si="31"/>
        <v>0.14285714285714285</v>
      </c>
      <c r="L112" s="163">
        <f t="shared" si="27"/>
        <v>0.5587662337662338</v>
      </c>
      <c r="M112" s="161">
        <f t="shared" si="28"/>
        <v>0.13969155844155845</v>
      </c>
      <c r="N112" s="164">
        <f t="array" ref="N112">MMULT(H104:K104,$M$109:$M$112)/M112</f>
        <v>4.0793143521208597</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4.0575528794240867E-2</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4.5083920882489852E-2</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56" t="s">
        <v>248</v>
      </c>
      <c r="H118" s="263"/>
      <c r="I118" s="263"/>
      <c r="J118" s="263"/>
      <c r="K118" s="263"/>
      <c r="L118" s="263"/>
      <c r="M118" s="263"/>
      <c r="N118" s="264"/>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4</v>
      </c>
      <c r="L120" s="115">
        <f>'4.Enterprise'!C18</f>
        <v>4</v>
      </c>
      <c r="M120" s="115">
        <f>'4.Enterprise'!C19</f>
        <v>2</v>
      </c>
      <c r="N120" s="154">
        <f>'4.Enterprise'!C20</f>
        <v>4</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2</v>
      </c>
      <c r="K121" s="115">
        <f>'4.Enterprise'!C22</f>
        <v>2</v>
      </c>
      <c r="L121" s="115">
        <f>'4.Enterprise'!C23</f>
        <v>2</v>
      </c>
      <c r="M121" s="115">
        <f>'4.Enterprise'!C24</f>
        <v>1</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0.5</v>
      </c>
      <c r="J122" s="115">
        <v>1</v>
      </c>
      <c r="K122" s="115">
        <f>'4.Enterprise'!C26</f>
        <v>0.33333333333333331</v>
      </c>
      <c r="L122" s="115">
        <f>'4.Enterprise'!C27</f>
        <v>0.33333333333333331</v>
      </c>
      <c r="M122" s="115">
        <f>'4.Enterprise'!C28</f>
        <v>0.25</v>
      </c>
      <c r="N122" s="154">
        <f>'4.Enterprise'!C29</f>
        <v>1</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0.25</v>
      </c>
      <c r="I123" s="115">
        <f>1/K121</f>
        <v>0.5</v>
      </c>
      <c r="J123" s="115">
        <f>1/K122</f>
        <v>3</v>
      </c>
      <c r="K123" s="115">
        <v>1</v>
      </c>
      <c r="L123" s="115">
        <f>'4.Enterprise'!C30</f>
        <v>0.33333333333333331</v>
      </c>
      <c r="M123" s="115">
        <f>'4.Enterprise'!C31</f>
        <v>0.33333333333333331</v>
      </c>
      <c r="N123" s="154">
        <f>'4.Enterprise'!C32</f>
        <v>0.33333333333333331</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0.25</v>
      </c>
      <c r="I124" s="115">
        <f>1/L121</f>
        <v>0.5</v>
      </c>
      <c r="J124" s="115">
        <f>1/L122</f>
        <v>3</v>
      </c>
      <c r="K124" s="115">
        <f>1/L123</f>
        <v>3</v>
      </c>
      <c r="L124" s="115">
        <v>1</v>
      </c>
      <c r="M124" s="115">
        <f>'4.Enterprise'!C33</f>
        <v>1</v>
      </c>
      <c r="N124" s="154">
        <f>'4.Enterprise'!C34</f>
        <v>3</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0.5</v>
      </c>
      <c r="I125" s="115">
        <f>1/M121</f>
        <v>1</v>
      </c>
      <c r="J125" s="115">
        <f>1/M122</f>
        <v>4</v>
      </c>
      <c r="K125" s="115">
        <f>1/M123</f>
        <v>3</v>
      </c>
      <c r="L125" s="115">
        <f>1/M124</f>
        <v>1</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0.25</v>
      </c>
      <c r="I126" s="42">
        <f>1/N121</f>
        <v>0.5</v>
      </c>
      <c r="J126" s="42">
        <f>1/N122</f>
        <v>1</v>
      </c>
      <c r="K126" s="42">
        <f>1/N123</f>
        <v>3</v>
      </c>
      <c r="L126" s="42">
        <f>1/N124</f>
        <v>0.33333333333333331</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3.083333333333333</v>
      </c>
      <c r="I127" s="139">
        <f t="shared" si="32"/>
        <v>6</v>
      </c>
      <c r="J127" s="139">
        <f t="shared" si="32"/>
        <v>17</v>
      </c>
      <c r="K127" s="139">
        <f t="shared" si="32"/>
        <v>16.333333333333332</v>
      </c>
      <c r="L127" s="139">
        <f t="shared" si="32"/>
        <v>9</v>
      </c>
      <c r="M127" s="139">
        <f t="shared" si="32"/>
        <v>6.0833333333333339</v>
      </c>
      <c r="N127" s="140">
        <f t="shared" si="32"/>
        <v>13.333333333333332</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56" t="s">
        <v>286</v>
      </c>
      <c r="H129" s="257"/>
      <c r="I129" s="257"/>
      <c r="J129" s="257"/>
      <c r="K129" s="257"/>
      <c r="L129" s="257"/>
      <c r="M129" s="257"/>
      <c r="N129" s="257"/>
      <c r="O129" s="258"/>
      <c r="P129" s="258"/>
      <c r="Q129" s="259"/>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0.32432432432432434</v>
      </c>
      <c r="I131" s="115">
        <f t="shared" si="33"/>
        <v>0.33333333333333331</v>
      </c>
      <c r="J131" s="115">
        <f t="shared" si="33"/>
        <v>0.17647058823529413</v>
      </c>
      <c r="K131" s="115">
        <f t="shared" si="33"/>
        <v>0.24489795918367349</v>
      </c>
      <c r="L131" s="115">
        <f t="shared" si="33"/>
        <v>0.44444444444444442</v>
      </c>
      <c r="M131" s="115">
        <f t="shared" si="33"/>
        <v>0.32876712328767121</v>
      </c>
      <c r="N131" s="160">
        <f t="shared" si="33"/>
        <v>0.30000000000000004</v>
      </c>
      <c r="O131" s="183">
        <f t="shared" ref="O131:O137" si="34">SUM(H131:N131)</f>
        <v>2.152237772808741</v>
      </c>
      <c r="P131" s="90">
        <f t="shared" ref="P131:P137" si="35">AVERAGE(H131:N131)</f>
        <v>0.30746253897267728</v>
      </c>
      <c r="Q131" s="184">
        <f t="array" ref="Q131">MMULT(H120:N120,$P$131:$P$137)/P131</f>
        <v>7.6951707426525857</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0.16216216216216217</v>
      </c>
      <c r="I132" s="115">
        <f t="shared" si="36"/>
        <v>0.16666666666666666</v>
      </c>
      <c r="J132" s="115">
        <f t="shared" si="36"/>
        <v>0.11764705882352941</v>
      </c>
      <c r="K132" s="115">
        <f t="shared" si="36"/>
        <v>0.12244897959183675</v>
      </c>
      <c r="L132" s="115">
        <f t="shared" si="36"/>
        <v>0.22222222222222221</v>
      </c>
      <c r="M132" s="115">
        <f t="shared" si="36"/>
        <v>0.16438356164383561</v>
      </c>
      <c r="N132" s="160">
        <f t="shared" si="36"/>
        <v>0.15000000000000002</v>
      </c>
      <c r="O132" s="183">
        <f t="shared" si="34"/>
        <v>1.1055306511102527</v>
      </c>
      <c r="P132" s="90">
        <f t="shared" si="35"/>
        <v>0.15793295015860753</v>
      </c>
      <c r="Q132" s="184">
        <f t="array" ref="Q132">MMULT(H121:N121,$P$131:$P$137)/P132</f>
        <v>7.6821222392422595</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0.10810810810810811</v>
      </c>
      <c r="I133" s="115">
        <f t="shared" si="37"/>
        <v>8.3333333333333329E-2</v>
      </c>
      <c r="J133" s="115">
        <f t="shared" si="37"/>
        <v>5.8823529411764705E-2</v>
      </c>
      <c r="K133" s="115">
        <f t="shared" si="37"/>
        <v>2.0408163265306124E-2</v>
      </c>
      <c r="L133" s="115">
        <f t="shared" si="37"/>
        <v>3.7037037037037035E-2</v>
      </c>
      <c r="M133" s="115">
        <f t="shared" si="37"/>
        <v>4.1095890410958902E-2</v>
      </c>
      <c r="N133" s="160">
        <f t="shared" si="37"/>
        <v>7.5000000000000011E-2</v>
      </c>
      <c r="O133" s="183">
        <f t="shared" si="34"/>
        <v>0.42380606156650824</v>
      </c>
      <c r="P133" s="90">
        <f t="shared" si="35"/>
        <v>6.054372308092975E-2</v>
      </c>
      <c r="Q133" s="184">
        <f t="array" ref="Q133">MMULT(H122:N122,$P$131:$P$137)/P133</f>
        <v>7.3220088014388089</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8.1081081081081086E-2</v>
      </c>
      <c r="I134" s="115">
        <f t="shared" si="38"/>
        <v>8.3333333333333329E-2</v>
      </c>
      <c r="J134" s="115">
        <f t="shared" si="38"/>
        <v>0.17647058823529413</v>
      </c>
      <c r="K134" s="115">
        <f t="shared" si="38"/>
        <v>6.1224489795918373E-2</v>
      </c>
      <c r="L134" s="115">
        <f t="shared" si="38"/>
        <v>3.7037037037037035E-2</v>
      </c>
      <c r="M134" s="115">
        <f t="shared" si="38"/>
        <v>5.4794520547945195E-2</v>
      </c>
      <c r="N134" s="160">
        <f t="shared" si="38"/>
        <v>2.5000000000000001E-2</v>
      </c>
      <c r="O134" s="183">
        <f t="shared" si="34"/>
        <v>0.5189410500306092</v>
      </c>
      <c r="P134" s="90">
        <f t="shared" si="35"/>
        <v>7.4134435718658451E-2</v>
      </c>
      <c r="Q134" s="184">
        <f t="array" ref="Q134">MMULT(H123:N123,$P$131:$P$137)/P134</f>
        <v>7.3502481474991361</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8.1081081081081086E-2</v>
      </c>
      <c r="I135" s="115">
        <f t="shared" si="39"/>
        <v>8.3333333333333329E-2</v>
      </c>
      <c r="J135" s="115">
        <f t="shared" si="39"/>
        <v>0.17647058823529413</v>
      </c>
      <c r="K135" s="115">
        <f t="shared" si="39"/>
        <v>0.18367346938775511</v>
      </c>
      <c r="L135" s="115">
        <f t="shared" si="39"/>
        <v>0.1111111111111111</v>
      </c>
      <c r="M135" s="115">
        <f t="shared" si="39"/>
        <v>0.16438356164383561</v>
      </c>
      <c r="N135" s="160">
        <f t="shared" si="39"/>
        <v>0.22500000000000003</v>
      </c>
      <c r="O135" s="183">
        <f t="shared" si="34"/>
        <v>1.0250531447924105</v>
      </c>
      <c r="P135" s="90">
        <f t="shared" si="35"/>
        <v>0.14643616354177294</v>
      </c>
      <c r="Q135" s="184">
        <f t="array" ref="Q135">MMULT(H124:N124,$P$131:$P$137)/P135</f>
        <v>7.7272393830686941</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0.16216216216216217</v>
      </c>
      <c r="I136" s="115">
        <f t="shared" si="40"/>
        <v>0.16666666666666666</v>
      </c>
      <c r="J136" s="115">
        <f t="shared" si="40"/>
        <v>0.23529411764705882</v>
      </c>
      <c r="K136" s="115">
        <f t="shared" si="40"/>
        <v>0.18367346938775511</v>
      </c>
      <c r="L136" s="115">
        <f t="shared" si="40"/>
        <v>0.1111111111111111</v>
      </c>
      <c r="M136" s="115">
        <f t="shared" si="40"/>
        <v>0.16438356164383561</v>
      </c>
      <c r="N136" s="160">
        <f t="shared" si="40"/>
        <v>0.15000000000000002</v>
      </c>
      <c r="O136" s="183">
        <f t="shared" si="34"/>
        <v>1.1732910886185897</v>
      </c>
      <c r="P136" s="90">
        <f t="shared" si="35"/>
        <v>0.16761301265979853</v>
      </c>
      <c r="Q136" s="184">
        <f t="array" ref="Q136">MMULT(H125:N125,$P$131:$P$137)/P136</f>
        <v>7.5295224817829496</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8.1081081081081086E-2</v>
      </c>
      <c r="I137" s="161">
        <f t="shared" si="41"/>
        <v>8.3333333333333329E-2</v>
      </c>
      <c r="J137" s="161">
        <f t="shared" si="41"/>
        <v>5.8823529411764705E-2</v>
      </c>
      <c r="K137" s="161">
        <f t="shared" si="41"/>
        <v>0.18367346938775511</v>
      </c>
      <c r="L137" s="161">
        <f t="shared" si="41"/>
        <v>3.7037037037037035E-2</v>
      </c>
      <c r="M137" s="161">
        <f t="shared" si="41"/>
        <v>8.2191780821917804E-2</v>
      </c>
      <c r="N137" s="162">
        <f t="shared" si="41"/>
        <v>7.5000000000000011E-2</v>
      </c>
      <c r="O137" s="185">
        <f t="shared" si="34"/>
        <v>0.60114023107288905</v>
      </c>
      <c r="P137" s="186">
        <f t="shared" si="35"/>
        <v>8.5877175867555583E-2</v>
      </c>
      <c r="Q137" s="187">
        <f t="array" ref="Q137">MMULT(H126:N126,$P$131:$P$137)/P137</f>
        <v>7.6536619902876426</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9.428509014219226E-2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7.1428098592569891E-2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Props1.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79194-6AA1-4197-8825-C9999479AB0F}">
  <ds:schemaRefs>
    <ds:schemaRef ds:uri="http://schemas.microsoft.com/sharepoint/v3/contenttype/forms"/>
  </ds:schemaRefs>
</ds:datastoreItem>
</file>

<file path=customXml/itemProps3.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2023-03-22T19:31:17Z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