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GitHub_Regression_working\FDR-Katalon-Regression\Data Files\Regression-Voucher\"/>
    </mc:Choice>
  </mc:AlternateContent>
  <xr:revisionPtr revIDLastSave="0" documentId="13_ncr:1_{BA6C0438-CB77-4BFD-9180-6A54BCBAADC0}" xr6:coauthVersionLast="45" xr6:coauthVersionMax="45" xr10:uidLastSave="{00000000-0000-0000-0000-000000000000}"/>
  <bookViews>
    <workbookView xWindow="-28920" yWindow="930" windowWidth="29040" windowHeight="15225" activeTab="1" xr2:uid="{CA243658-A842-7B4F-BD45-286E29CFC818}"/>
  </bookViews>
  <sheets>
    <sheet name="Global Variables" sheetId="2" r:id="rId1"/>
    <sheet name="Receipt1" sheetId="7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7" l="1"/>
  <c r="B2" i="7"/>
  <c r="A3" i="7"/>
  <c r="A2" i="7"/>
  <c r="AB3" i="7" l="1"/>
  <c r="AC3" i="7"/>
  <c r="AC2" i="7"/>
  <c r="AB2" i="7"/>
  <c r="AD3" i="7" l="1"/>
  <c r="AD2" i="7"/>
</calcChain>
</file>

<file path=xl/sharedStrings.xml><?xml version="1.0" encoding="utf-8"?>
<sst xmlns="http://schemas.openxmlformats.org/spreadsheetml/2006/main" count="77" uniqueCount="55">
  <si>
    <t>Supplier Name</t>
  </si>
  <si>
    <t>Report Qtr</t>
  </si>
  <si>
    <t>Waiver Type</t>
  </si>
  <si>
    <t>Waiver Name</t>
  </si>
  <si>
    <t>Funding Source</t>
  </si>
  <si>
    <t>Fund Ratio</t>
  </si>
  <si>
    <t>Account</t>
  </si>
  <si>
    <t>Alt Account</t>
  </si>
  <si>
    <t>Service Category</t>
  </si>
  <si>
    <t>Total Amount</t>
  </si>
  <si>
    <t>Fed Total Amount</t>
  </si>
  <si>
    <t>State Total Amount</t>
  </si>
  <si>
    <t>50/50</t>
  </si>
  <si>
    <t>5432000</t>
  </si>
  <si>
    <t>Skywalker Health Plan</t>
  </si>
  <si>
    <t>Draw Date</t>
  </si>
  <si>
    <t>Pay Date</t>
  </si>
  <si>
    <t>Health Care Deposit Fund (0912)</t>
  </si>
  <si>
    <t>Service Date ( To)</t>
  </si>
  <si>
    <t>Service Date ( From)</t>
  </si>
  <si>
    <t>07/25/2020</t>
  </si>
  <si>
    <t>Non-Federal Fund</t>
  </si>
  <si>
    <t>Increase/Decrease Line</t>
  </si>
  <si>
    <t xml:space="preserve">Index </t>
  </si>
  <si>
    <t>Service Location</t>
  </si>
  <si>
    <t>OMC</t>
  </si>
  <si>
    <t>3158</t>
  </si>
  <si>
    <t>5432000018</t>
  </si>
  <si>
    <t>Amount</t>
  </si>
  <si>
    <t>A-FamilyR TPM/GMC</t>
  </si>
  <si>
    <t>PCP BUMP</t>
  </si>
  <si>
    <t>18A1</t>
  </si>
  <si>
    <t>2: New (service Period is prior quarter and never been claimed)</t>
  </si>
  <si>
    <t>Deposit ID</t>
  </si>
  <si>
    <t>Receipt Notes</t>
  </si>
  <si>
    <t>Regression Scenario 1 Receipt 1</t>
  </si>
  <si>
    <t>Remittance Advise #</t>
  </si>
  <si>
    <t>Controller Receipt #</t>
  </si>
  <si>
    <t>RA555001</t>
  </si>
  <si>
    <t>CR999001</t>
  </si>
  <si>
    <t>Receipt ID</t>
  </si>
  <si>
    <t>Supplier ID</t>
  </si>
  <si>
    <t>Deposit Date</t>
  </si>
  <si>
    <t>RI000001</t>
  </si>
  <si>
    <t>Invoice #</t>
  </si>
  <si>
    <t>Manual?</t>
  </si>
  <si>
    <t>Y</t>
  </si>
  <si>
    <t>Fund Code</t>
  </si>
  <si>
    <t>06/01/2020</t>
  </si>
  <si>
    <t>MC0000012</t>
  </si>
  <si>
    <t>DI0000119</t>
  </si>
  <si>
    <t>DI0000120</t>
  </si>
  <si>
    <t>0000007690</t>
  </si>
  <si>
    <t>Regression Scenario 2 Receipt 2</t>
  </si>
  <si>
    <t>MC0000013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</si>
</sst>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%_);\(0.00%\)"/>
    <numFmt numFmtId="165" formatCode="mm/dd/yyyy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Helvetica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4" fontId="6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2" fillId="0" borderId="0" xfId="1" applyNumberFormat="1"/>
    <xf numFmtId="0" fontId="2" fillId="0" borderId="0" xfId="1" applyAlignment="1">
      <alignment horizontal="center"/>
    </xf>
    <xf numFmtId="49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5" fillId="0" borderId="0" xfId="0" applyFont="1"/>
    <xf numFmtId="0" fontId="2" fillId="0" borderId="0" xfId="1" applyNumberFormat="1" applyAlignment="1">
      <alignment horizontal="center"/>
    </xf>
    <xf numFmtId="0" fontId="0" fillId="0" borderId="0" xfId="0" applyNumberFormat="1"/>
    <xf numFmtId="0" fontId="1" fillId="2" borderId="0" xfId="0" applyFont="1" applyFill="1"/>
    <xf numFmtId="0" fontId="3" fillId="2" borderId="0" xfId="1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44" fontId="4" fillId="4" borderId="0" xfId="2" applyFont="1" applyFill="1"/>
    <xf numFmtId="44" fontId="2" fillId="0" borderId="0" xfId="2" applyFont="1"/>
    <xf numFmtId="44" fontId="0" fillId="0" borderId="0" xfId="2" applyFont="1"/>
    <xf numFmtId="44" fontId="2" fillId="0" borderId="0" xfId="2" applyNumberFormat="1" applyFont="1"/>
    <xf numFmtId="0" fontId="7" fillId="5" borderId="0" xfId="0" applyFont="1" applyFill="1"/>
    <xf numFmtId="37" fontId="2" fillId="0" borderId="0" xfId="2" applyNumberFormat="1" applyFont="1"/>
    <xf numFmtId="165" fontId="0" fillId="0" borderId="0" xfId="0" applyNumberFormat="1"/>
    <xf numFmtId="165" fontId="1" fillId="2" borderId="0" xfId="0" applyNumberFormat="1" applyFont="1" applyFill="1"/>
  </cellXfs>
  <cellStyles count="3">
    <cellStyle name="Currency" xfId="2" builtinId="4"/>
    <cellStyle name="Normal" xfId="0" builtinId="0"/>
    <cellStyle name="Normal 2" xfId="1" xr:uid="{5393E804-1582-AA4D-B6EB-1D6F295EB2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6272-C6FC-5840-B1C6-2FE27989700C}">
  <dimension ref="A1:B2"/>
  <sheetViews>
    <sheetView workbookViewId="0">
      <selection activeCell="I9" sqref="I9"/>
    </sheetView>
  </sheetViews>
  <sheetFormatPr defaultColWidth="11" defaultRowHeight="15.75" x14ac:dyDescent="0.25"/>
  <cols>
    <col min="2" max="2" width="10.375" style="22" bestFit="1" customWidth="1"/>
  </cols>
  <sheetData>
    <row r="1" spans="1:2" x14ac:dyDescent="0.25">
      <c r="A1" t="s">
        <v>15</v>
      </c>
      <c r="B1" s="22">
        <v>44132</v>
      </c>
    </row>
    <row r="2" spans="1:2" x14ac:dyDescent="0.25">
      <c r="A2" t="s">
        <v>16</v>
      </c>
      <c r="B2" s="22">
        <f>B1+2</f>
        <v>44134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FE15-5208-3449-9D19-C08D0B4A9A25}">
  <dimension ref="A1:AE3"/>
  <sheetViews>
    <sheetView tabSelected="1" topLeftCell="S1" workbookViewId="0">
      <selection activeCell="X12" sqref="X12"/>
    </sheetView>
  </sheetViews>
  <sheetFormatPr defaultColWidth="11" defaultRowHeight="15.75" x14ac:dyDescent="0.25"/>
  <cols>
    <col min="1" max="2" width="10.375" style="22" bestFit="1" customWidth="1"/>
    <col min="3" max="3" width="9.625" bestFit="1" customWidth="1"/>
    <col min="4" max="4" width="27.875" customWidth="1"/>
    <col min="5" max="5" width="18.375" bestFit="1" customWidth="1"/>
    <col min="6" max="6" width="16.375" bestFit="1" customWidth="1"/>
    <col min="7" max="7" width="24.5" bestFit="1" customWidth="1"/>
    <col min="8" max="8" width="14.5" customWidth="1"/>
    <col min="9" max="9" width="1.5" hidden="1" customWidth="1"/>
    <col min="10" max="10" width="14.625" customWidth="1"/>
    <col min="11" max="15" width="18" customWidth="1"/>
    <col min="16" max="16" width="18" style="18" customWidth="1"/>
    <col min="17" max="17" width="24.125" customWidth="1"/>
    <col min="18" max="18" width="17" bestFit="1" customWidth="1"/>
    <col min="20" max="20" width="10.875" style="8"/>
    <col min="24" max="24" width="13.5" style="8" customWidth="1"/>
    <col min="25" max="25" width="50.375" customWidth="1"/>
    <col min="26" max="27" width="19.625" customWidth="1"/>
    <col min="28" max="28" width="14" style="18" customWidth="1"/>
    <col min="29" max="29" width="14.125" style="18" customWidth="1"/>
    <col min="30" max="30" width="16.625" style="18" customWidth="1"/>
    <col min="31" max="31" width="27.875" customWidth="1"/>
  </cols>
  <sheetData>
    <row r="1" spans="1:31" x14ac:dyDescent="0.25">
      <c r="A1" s="23" t="s">
        <v>15</v>
      </c>
      <c r="B1" s="23" t="s">
        <v>16</v>
      </c>
      <c r="C1" s="9" t="s">
        <v>33</v>
      </c>
      <c r="D1" s="9" t="s">
        <v>34</v>
      </c>
      <c r="E1" s="9" t="s">
        <v>36</v>
      </c>
      <c r="F1" s="10" t="s">
        <v>37</v>
      </c>
      <c r="G1" s="11" t="s">
        <v>0</v>
      </c>
      <c r="H1" s="12" t="s">
        <v>40</v>
      </c>
      <c r="I1" s="12" t="s">
        <v>1</v>
      </c>
      <c r="J1" s="12" t="s">
        <v>41</v>
      </c>
      <c r="K1" s="12" t="s">
        <v>42</v>
      </c>
      <c r="L1" s="20" t="s">
        <v>45</v>
      </c>
      <c r="M1" s="13" t="s">
        <v>44</v>
      </c>
      <c r="N1" s="13" t="s">
        <v>18</v>
      </c>
      <c r="O1" s="13" t="s">
        <v>19</v>
      </c>
      <c r="P1" s="16" t="s">
        <v>28</v>
      </c>
      <c r="Q1" s="14" t="s">
        <v>2</v>
      </c>
      <c r="R1" s="14" t="s">
        <v>3</v>
      </c>
      <c r="S1" s="14" t="s">
        <v>4</v>
      </c>
      <c r="T1" s="15" t="s">
        <v>5</v>
      </c>
      <c r="U1" s="14" t="s">
        <v>21</v>
      </c>
      <c r="V1" s="14" t="s">
        <v>6</v>
      </c>
      <c r="W1" s="14" t="s">
        <v>7</v>
      </c>
      <c r="X1" s="15" t="s">
        <v>8</v>
      </c>
      <c r="Y1" s="14" t="s">
        <v>22</v>
      </c>
      <c r="Z1" s="14" t="s">
        <v>23</v>
      </c>
      <c r="AA1" s="14" t="s">
        <v>24</v>
      </c>
      <c r="AB1" s="16" t="s">
        <v>9</v>
      </c>
      <c r="AC1" s="16" t="s">
        <v>10</v>
      </c>
      <c r="AD1" s="16" t="s">
        <v>11</v>
      </c>
      <c r="AE1" s="16" t="s">
        <v>47</v>
      </c>
    </row>
    <row r="2" spans="1:31" ht="18" x14ac:dyDescent="0.25">
      <c r="A2" s="22">
        <f>'Global Variables'!B1</f>
        <v>44132</v>
      </c>
      <c r="B2" s="22">
        <f>'Global Variables'!B2</f>
        <v>44134</v>
      </c>
      <c r="C2" t="s">
        <v>50</v>
      </c>
      <c r="D2" t="s">
        <v>35</v>
      </c>
      <c r="E2" t="s">
        <v>38</v>
      </c>
      <c r="F2" s="1" t="s">
        <v>39</v>
      </c>
      <c r="G2" s="6" t="s">
        <v>14</v>
      </c>
      <c r="H2" s="2" t="s">
        <v>43</v>
      </c>
      <c r="I2" s="2"/>
      <c r="J2" s="2" t="s">
        <v>52</v>
      </c>
      <c r="K2" s="2" t="s">
        <v>20</v>
      </c>
      <c r="L2" s="2" t="s">
        <v>46</v>
      </c>
      <c r="M2" s="2" t="s">
        <v>49</v>
      </c>
      <c r="N2" s="2" t="s">
        <v>48</v>
      </c>
      <c r="O2" s="2" t="s">
        <v>48</v>
      </c>
      <c r="P2" s="21">
        <v>35000</v>
      </c>
      <c r="Q2" s="3">
        <v>2020</v>
      </c>
      <c r="R2" s="4" t="s">
        <v>29</v>
      </c>
      <c r="S2" s="3" t="s">
        <v>30</v>
      </c>
      <c r="T2" s="7" t="s">
        <v>12</v>
      </c>
      <c r="U2" s="4" t="s">
        <v>26</v>
      </c>
      <c r="V2" s="4" t="s">
        <v>13</v>
      </c>
      <c r="W2" s="4" t="s">
        <v>27</v>
      </c>
      <c r="X2" s="7" t="s">
        <v>31</v>
      </c>
      <c r="Y2" s="5" t="s">
        <v>32</v>
      </c>
      <c r="Z2" s="5" t="s">
        <v>25</v>
      </c>
      <c r="AA2" s="5"/>
      <c r="AB2" s="17">
        <f>P2</f>
        <v>35000</v>
      </c>
      <c r="AC2" s="19">
        <f>(MID(T2,1,FIND("/",T2)-1)/100)*P2</f>
        <v>17500</v>
      </c>
      <c r="AD2" s="17">
        <f>AB2-AC2</f>
        <v>17500</v>
      </c>
      <c r="AE2" t="s">
        <v>17</v>
      </c>
    </row>
    <row r="3" spans="1:31" ht="18" x14ac:dyDescent="0.25">
      <c r="A3" s="22">
        <f>'Global Variables'!B1</f>
        <v>44132</v>
      </c>
      <c r="B3" s="22">
        <f>'Global Variables'!B2</f>
        <v>44134</v>
      </c>
      <c r="C3" t="s">
        <v>51</v>
      </c>
      <c r="D3" t="s">
        <v>53</v>
      </c>
      <c r="E3" t="s">
        <v>38</v>
      </c>
      <c r="F3" s="1" t="s">
        <v>39</v>
      </c>
      <c r="G3" s="6" t="s">
        <v>14</v>
      </c>
      <c r="H3" s="2" t="s">
        <v>43</v>
      </c>
      <c r="I3" s="2"/>
      <c r="J3" s="2" t="s">
        <v>52</v>
      </c>
      <c r="K3" s="2" t="s">
        <v>20</v>
      </c>
      <c r="L3" s="2" t="s">
        <v>46</v>
      </c>
      <c r="M3" s="2" t="s">
        <v>54</v>
      </c>
      <c r="N3" s="2" t="s">
        <v>48</v>
      </c>
      <c r="O3" s="2" t="s">
        <v>48</v>
      </c>
      <c r="P3" s="21">
        <v>35000</v>
      </c>
      <c r="Q3" s="3">
        <v>2020</v>
      </c>
      <c r="R3" s="4" t="s">
        <v>29</v>
      </c>
      <c r="S3" s="3" t="s">
        <v>30</v>
      </c>
      <c r="T3" s="7" t="s">
        <v>12</v>
      </c>
      <c r="U3" s="4" t="s">
        <v>26</v>
      </c>
      <c r="V3" s="4" t="s">
        <v>13</v>
      </c>
      <c r="W3" s="4" t="s">
        <v>27</v>
      </c>
      <c r="X3" s="7" t="s">
        <v>31</v>
      </c>
      <c r="Y3" s="5" t="s">
        <v>32</v>
      </c>
      <c r="Z3" s="5" t="s">
        <v>25</v>
      </c>
      <c r="AA3" s="5"/>
      <c r="AB3" s="17">
        <f t="shared" ref="AB3" si="0">P3</f>
        <v>35000</v>
      </c>
      <c r="AC3" s="19">
        <f t="shared" ref="AC3" si="1">(MID(T3,1,FIND("/",T3)-1)/100)*P3</f>
        <v>17500</v>
      </c>
      <c r="AD3" s="17">
        <f t="shared" ref="AD3" si="2">AB3-AC3</f>
        <v>17500</v>
      </c>
      <c r="AE3" t="s">
        <v>17</v>
      </c>
    </row>
  </sheetData>
  <phoneticPr fontId="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Variables</vt:lpstr>
      <vt:lpstr>Receipt1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nagesh.allu</cp:lastModifiedBy>
  <dcterms:created xsi:type="dcterms:W3CDTF">2020-06-30T17:51:39Z</dcterms:created>
  <dcterms:modified xsi:type="dcterms:W3CDTF">2020-10-11T01:32:31Z</dcterms:modified>
</cp:coreProperties>
</file>