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43494B4-4AAB-440A-A850-993F3DE80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5" l="1"/>
  <c r="S25" i="5"/>
  <c r="T41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2" i="5"/>
  <c r="T43" i="5"/>
  <c r="T44" i="5"/>
  <c r="T45" i="5"/>
  <c r="T46" i="5"/>
  <c r="T47" i="5"/>
  <c r="T48" i="5"/>
  <c r="T49" i="5"/>
  <c r="T50" i="5"/>
  <c r="T51" i="5"/>
  <c r="T52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25" i="5"/>
  <c r="S9" i="5"/>
  <c r="S10" i="5"/>
  <c r="S11" i="5"/>
  <c r="S8" i="5"/>
  <c r="R9" i="5"/>
  <c r="R10" i="5"/>
  <c r="R11" i="5"/>
  <c r="R8" i="5"/>
  <c r="S20" i="5" a="1"/>
  <c r="S20" i="5" s="1"/>
  <c r="R15" i="5"/>
  <c r="M5" i="5"/>
  <c r="M6" i="5"/>
  <c r="M7" i="5"/>
  <c r="M8" i="5"/>
  <c r="M9" i="5"/>
  <c r="M10" i="5"/>
  <c r="R4" i="5" s="1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<sst xmlns="http://schemas.openxmlformats.org/spreadsheetml/2006/main" count="623" uniqueCount="86">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</sst>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14" fontId="2" fillId="2" borderId="3" xfId="0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0" borderId="1" xfId="0" applyNumberFormat="1" applyFont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>J5+K5+L5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9"/>
  <sheetViews>
    <sheetView tabSelected="1" topLeftCell="J22" workbookViewId="0">
      <selection activeCell="T25" sqref="T25"/>
    </sheetView>
  </sheetViews>
  <sheetFormatPr defaultRowHeight="14.4" x14ac:dyDescent="0.3"/>
  <cols>
    <col min="1" max="1" width="15.44140625" customWidth="1"/>
    <col min="2" max="2" width="14.88671875" customWidth="1"/>
    <col min="3" max="3" width="12.44140625" style="1" customWidth="1"/>
    <col min="4" max="4" width="16.44140625" customWidth="1"/>
    <col min="5" max="5" width="31.88671875" customWidth="1"/>
    <col min="6" max="6" width="20" bestFit="1" customWidth="1"/>
    <col min="7" max="7" width="24" customWidth="1"/>
    <col min="8" max="8" width="11.6640625" customWidth="1"/>
    <col min="9" max="9" width="21.109375" customWidth="1"/>
    <col min="10" max="10" width="17.88671875" customWidth="1"/>
    <col min="11" max="11" width="11.44140625" customWidth="1"/>
    <col min="12" max="12" width="11.44140625" style="2" customWidth="1"/>
    <col min="13" max="13" width="11.33203125" style="2" customWidth="1"/>
    <col min="14" max="14" width="17.44140625" style="2" customWidth="1"/>
    <col min="15" max="15" width="9.44140625" style="2" customWidth="1"/>
    <col min="16" max="16" width="11.109375" style="2" customWidth="1"/>
    <col min="17" max="17" width="29.33203125" customWidth="1"/>
    <col min="18" max="18" width="29" customWidth="1"/>
    <col min="19" max="19" width="27.88671875" customWidth="1"/>
    <col min="20" max="20" width="13.6640625" customWidth="1"/>
    <col min="21" max="21" width="22.88671875" customWidth="1"/>
  </cols>
  <sheetData>
    <row r="4" spans="1:19" s="3" customFormat="1" x14ac:dyDescent="0.3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8">
        <f>SUM(M5:M199)</f>
        <v>338542.26046772947</v>
      </c>
    </row>
    <row r="5" spans="1:19" x14ac:dyDescent="0.3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 t="shared" ref="M5:M36" si="0">J5+K5+L5</f>
        <v>912.18036454774563</v>
      </c>
      <c r="N5"/>
      <c r="O5"/>
      <c r="P5"/>
      <c r="S5" s="3"/>
    </row>
    <row r="6" spans="1:19" x14ac:dyDescent="0.3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 t="shared" si="0"/>
        <v>805.10179425736203</v>
      </c>
      <c r="N6"/>
      <c r="O6"/>
      <c r="P6"/>
    </row>
    <row r="7" spans="1:19" x14ac:dyDescent="0.3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 t="shared" si="0"/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3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 t="shared" si="0"/>
        <v>23.3700032638158</v>
      </c>
      <c r="N8"/>
      <c r="O8"/>
      <c r="P8"/>
      <c r="Q8" s="9" t="s">
        <v>15</v>
      </c>
      <c r="R8" s="9">
        <f>COUNTIF(G:G, Q8)</f>
        <v>38</v>
      </c>
      <c r="S8" s="9">
        <f>SUMIF(G:G, Q8, I:I)</f>
        <v>11549.049599999998</v>
      </c>
    </row>
    <row r="9" spans="1:19" x14ac:dyDescent="0.3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 t="shared" si="0"/>
        <v>129.95280866282749</v>
      </c>
      <c r="N9"/>
      <c r="O9"/>
      <c r="P9"/>
      <c r="Q9" s="9" t="s">
        <v>20</v>
      </c>
      <c r="R9" s="9">
        <f t="shared" ref="R9:R11" si="1">COUNTIF(G:G, Q9)</f>
        <v>26</v>
      </c>
      <c r="S9" s="9">
        <f t="shared" ref="S9:S11" si="2">SUMIF(G:G, Q9, I:I)</f>
        <v>491.53859999999992</v>
      </c>
    </row>
    <row r="10" spans="1:19" x14ac:dyDescent="0.3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 t="shared" si="0"/>
        <v>1627.980832104183</v>
      </c>
      <c r="N10"/>
      <c r="O10"/>
      <c r="P10"/>
      <c r="Q10" s="9" t="s">
        <v>26</v>
      </c>
      <c r="R10" s="9">
        <f t="shared" si="1"/>
        <v>111</v>
      </c>
      <c r="S10" s="9">
        <f t="shared" si="2"/>
        <v>130045.97089999996</v>
      </c>
    </row>
    <row r="11" spans="1:19" x14ac:dyDescent="0.3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 t="shared" si="0"/>
        <v>6843.3601256927896</v>
      </c>
      <c r="N11"/>
      <c r="O11"/>
      <c r="P11"/>
      <c r="Q11" s="9" t="s">
        <v>30</v>
      </c>
      <c r="R11" s="9">
        <f t="shared" si="1"/>
        <v>20</v>
      </c>
      <c r="S11" s="9">
        <f t="shared" si="2"/>
        <v>403.73000000000013</v>
      </c>
    </row>
    <row r="12" spans="1:19" x14ac:dyDescent="0.3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 t="shared" si="0"/>
        <v>4562.2400837951918</v>
      </c>
      <c r="N12"/>
      <c r="O12"/>
      <c r="P12"/>
    </row>
    <row r="13" spans="1:19" x14ac:dyDescent="0.3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 t="shared" si="0"/>
        <v>45.479472754749693</v>
      </c>
      <c r="N13"/>
      <c r="O13"/>
      <c r="P13"/>
    </row>
    <row r="14" spans="1:19" x14ac:dyDescent="0.3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 t="shared" si="0"/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3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 t="shared" si="0"/>
        <v>9124.4801675903836</v>
      </c>
      <c r="N15"/>
      <c r="O15"/>
      <c r="P15"/>
      <c r="Q15" s="11">
        <v>708</v>
      </c>
      <c r="R15" t="str">
        <f>VLOOKUP(Q15, D5:G199, 4, FALSE)</f>
        <v>Accessories</v>
      </c>
    </row>
    <row r="16" spans="1:19" x14ac:dyDescent="0.3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 t="shared" si="0"/>
        <v>4596.0345549180338</v>
      </c>
      <c r="N16"/>
      <c r="O16"/>
      <c r="P16"/>
    </row>
    <row r="17" spans="1:21" x14ac:dyDescent="0.3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 t="shared" si="0"/>
        <v>64.976404331413804</v>
      </c>
      <c r="O17"/>
      <c r="P17"/>
    </row>
    <row r="18" spans="1:21" x14ac:dyDescent="0.3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 t="shared" si="0"/>
        <v>4562.2400837951918</v>
      </c>
      <c r="N18"/>
      <c r="O18"/>
      <c r="P18"/>
    </row>
    <row r="19" spans="1:21" x14ac:dyDescent="0.3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 t="shared" si="0"/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1" x14ac:dyDescent="0.3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 t="shared" si="0"/>
        <v>1417.3469974822451</v>
      </c>
      <c r="N20"/>
      <c r="O20"/>
      <c r="P20"/>
      <c r="Q20" s="9">
        <v>15</v>
      </c>
      <c r="R20" s="9">
        <v>43661</v>
      </c>
      <c r="S20" s="9" t="str" cm="1">
        <f t="array" ref="S20">_xlfn.XLOOKUP(1, (A5:A200=Q20) * (B5:B200=R20), E5:E200, "Not Found")</f>
        <v>HL Mountain Frame - Black, 48</v>
      </c>
    </row>
    <row r="21" spans="1:21" x14ac:dyDescent="0.3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 t="shared" si="0"/>
        <v>2362.2449958037428</v>
      </c>
      <c r="N21"/>
      <c r="O21"/>
      <c r="P21"/>
    </row>
    <row r="22" spans="1:21" x14ac:dyDescent="0.3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 t="shared" si="0"/>
        <v>414.35009960417869</v>
      </c>
      <c r="N22"/>
      <c r="O22"/>
      <c r="P22"/>
    </row>
    <row r="23" spans="1:21" x14ac:dyDescent="0.3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 t="shared" si="0"/>
        <v>3941.2257055156329</v>
      </c>
      <c r="N23"/>
      <c r="O23"/>
      <c r="P23"/>
    </row>
    <row r="24" spans="1:21" x14ac:dyDescent="0.3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 t="shared" si="0"/>
        <v>621.52514940626804</v>
      </c>
      <c r="N24"/>
      <c r="O24"/>
      <c r="P24"/>
      <c r="Q24" s="8" t="s">
        <v>2</v>
      </c>
      <c r="R24" s="13" t="s">
        <v>82</v>
      </c>
      <c r="S24" s="13" t="s">
        <v>83</v>
      </c>
      <c r="T24" s="13" t="s">
        <v>84</v>
      </c>
      <c r="U24" s="14" t="s">
        <v>85</v>
      </c>
    </row>
    <row r="25" spans="1:21" x14ac:dyDescent="0.3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 t="shared" si="0"/>
        <v>2362.2449958037428</v>
      </c>
      <c r="N25"/>
      <c r="O25"/>
      <c r="P25"/>
      <c r="Q25" s="12">
        <v>40694</v>
      </c>
      <c r="R25" s="12" t="str">
        <f>TEXT(Q25, "dddd")</f>
        <v>Tuesday</v>
      </c>
      <c r="S25" s="12" t="str">
        <f>TEXT(Q25, "mmmm")</f>
        <v>May</v>
      </c>
      <c r="T25" s="12" t="str">
        <f>TEXT(Q25, "yyyy")</f>
        <v>2011</v>
      </c>
      <c r="U25" s="12" t="str">
        <f>TEXT(Q25, "dddd, mmmm d, yyyy")</f>
        <v>Tuesday, May 31, 2011</v>
      </c>
    </row>
    <row r="26" spans="1:21" x14ac:dyDescent="0.3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 t="shared" si="0"/>
        <v>1417.3469974822451</v>
      </c>
      <c r="N26"/>
      <c r="O26"/>
      <c r="P26"/>
      <c r="Q26" s="12">
        <v>40695</v>
      </c>
      <c r="R26" s="12" t="str">
        <f t="shared" ref="R26:R52" si="3">TEXT(Q26, "dddd")</f>
        <v>Wednesday</v>
      </c>
      <c r="S26" s="12" t="str">
        <f t="shared" ref="S26:S52" si="4">TEXT(Q26, "mmmm")</f>
        <v>June</v>
      </c>
      <c r="T26" s="12" t="str">
        <f t="shared" ref="T26:T52" si="5">RIGHT(U26, 4)</f>
        <v>2011</v>
      </c>
      <c r="U26" s="12" t="str">
        <f t="shared" ref="U26:U52" si="6">TEXT(Q26, "dddd, mmmm d, yyyy")</f>
        <v>Wednesday, June 1, 2011</v>
      </c>
    </row>
    <row r="27" spans="1:21" x14ac:dyDescent="0.3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 t="shared" si="0"/>
        <v>944.8979983214972</v>
      </c>
      <c r="N27"/>
      <c r="O27"/>
      <c r="P27"/>
      <c r="Q27" s="12">
        <v>40696</v>
      </c>
      <c r="R27" s="12" t="str">
        <f t="shared" si="3"/>
        <v>Thursday</v>
      </c>
      <c r="S27" s="12" t="str">
        <f t="shared" si="4"/>
        <v>June</v>
      </c>
      <c r="T27" s="12" t="str">
        <f t="shared" si="5"/>
        <v>2011</v>
      </c>
      <c r="U27" s="12" t="str">
        <f t="shared" si="6"/>
        <v>Thursday, June 2, 2011</v>
      </c>
    </row>
    <row r="28" spans="1:21" x14ac:dyDescent="0.3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 t="shared" si="0"/>
        <v>2418.1869740662528</v>
      </c>
      <c r="N28"/>
      <c r="O28"/>
      <c r="P28"/>
      <c r="Q28" s="12">
        <v>40697</v>
      </c>
      <c r="R28" s="12" t="str">
        <f t="shared" si="3"/>
        <v>Friday</v>
      </c>
      <c r="S28" s="12" t="str">
        <f t="shared" si="4"/>
        <v>June</v>
      </c>
      <c r="T28" s="12" t="str">
        <f t="shared" si="5"/>
        <v>2011</v>
      </c>
      <c r="U28" s="12" t="str">
        <f t="shared" si="6"/>
        <v>Friday, June 3, 2011</v>
      </c>
    </row>
    <row r="29" spans="1:21" x14ac:dyDescent="0.3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 t="shared" si="0"/>
        <v>985.30642637890844</v>
      </c>
      <c r="N29"/>
      <c r="O29"/>
      <c r="P29"/>
      <c r="Q29" s="12">
        <v>40698</v>
      </c>
      <c r="R29" s="12" t="str">
        <f t="shared" si="3"/>
        <v>Saturday</v>
      </c>
      <c r="S29" s="12" t="str">
        <f t="shared" si="4"/>
        <v>June</v>
      </c>
      <c r="T29" s="12" t="str">
        <f t="shared" si="5"/>
        <v>2011</v>
      </c>
      <c r="U29" s="12" t="str">
        <f t="shared" si="6"/>
        <v>Saturday, June 4, 2011</v>
      </c>
    </row>
    <row r="30" spans="1:21" x14ac:dyDescent="0.3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 t="shared" si="0"/>
        <v>1417.3469974822451</v>
      </c>
      <c r="N30"/>
      <c r="O30"/>
      <c r="P30"/>
      <c r="Q30" s="12">
        <v>40699</v>
      </c>
      <c r="R30" s="12" t="str">
        <f t="shared" si="3"/>
        <v>Sunday</v>
      </c>
      <c r="S30" s="12" t="str">
        <f t="shared" si="4"/>
        <v>June</v>
      </c>
      <c r="T30" s="12" t="str">
        <f t="shared" si="5"/>
        <v>2011</v>
      </c>
      <c r="U30" s="12" t="str">
        <f t="shared" si="6"/>
        <v>Sunday, June 5, 2011</v>
      </c>
    </row>
    <row r="31" spans="1:21" x14ac:dyDescent="0.3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 t="shared" si="0"/>
        <v>401.98480209258372</v>
      </c>
      <c r="N31"/>
      <c r="O31"/>
      <c r="P31"/>
      <c r="Q31" s="12">
        <v>40700</v>
      </c>
      <c r="R31" s="12" t="str">
        <f t="shared" si="3"/>
        <v>Monday</v>
      </c>
      <c r="S31" s="12" t="str">
        <f t="shared" si="4"/>
        <v>June</v>
      </c>
      <c r="T31" s="12" t="str">
        <f t="shared" si="5"/>
        <v>2011</v>
      </c>
      <c r="U31" s="12" t="str">
        <f t="shared" si="6"/>
        <v>Monday, June 6, 2011</v>
      </c>
    </row>
    <row r="32" spans="1:21" x14ac:dyDescent="0.3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 t="shared" si="0"/>
        <v>5911.8385582734509</v>
      </c>
      <c r="N32"/>
      <c r="O32"/>
      <c r="P32"/>
      <c r="Q32" s="12">
        <v>40701</v>
      </c>
      <c r="R32" s="12" t="str">
        <f t="shared" si="3"/>
        <v>Tuesday</v>
      </c>
      <c r="S32" s="12" t="str">
        <f t="shared" si="4"/>
        <v>June</v>
      </c>
      <c r="T32" s="12" t="str">
        <f t="shared" si="5"/>
        <v>2011</v>
      </c>
      <c r="U32" s="12" t="str">
        <f t="shared" si="6"/>
        <v>Tuesday, June 7, 2011</v>
      </c>
    </row>
    <row r="33" spans="1:21" x14ac:dyDescent="0.3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 t="shared" si="0"/>
        <v>207.17504980208929</v>
      </c>
      <c r="N33"/>
      <c r="O33"/>
      <c r="P33"/>
      <c r="Q33" s="12">
        <v>40702</v>
      </c>
      <c r="R33" s="12" t="str">
        <f t="shared" si="3"/>
        <v>Wednesday</v>
      </c>
      <c r="S33" s="12" t="str">
        <f t="shared" si="4"/>
        <v>June</v>
      </c>
      <c r="T33" s="12" t="str">
        <f t="shared" si="5"/>
        <v>2011</v>
      </c>
      <c r="U33" s="12" t="str">
        <f t="shared" si="6"/>
        <v>Wednesday, June 8, 2011</v>
      </c>
    </row>
    <row r="34" spans="1:21" x14ac:dyDescent="0.3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 t="shared" si="0"/>
        <v>603.42255388544015</v>
      </c>
      <c r="N34"/>
      <c r="O34"/>
      <c r="P34"/>
      <c r="Q34" s="12">
        <v>40703</v>
      </c>
      <c r="R34" s="12" t="str">
        <f t="shared" si="3"/>
        <v>Thursday</v>
      </c>
      <c r="S34" s="12" t="str">
        <f t="shared" si="4"/>
        <v>June</v>
      </c>
      <c r="T34" s="12" t="str">
        <f t="shared" si="5"/>
        <v>2011</v>
      </c>
      <c r="U34" s="12" t="str">
        <f t="shared" si="6"/>
        <v>Thursday, June 9, 2011</v>
      </c>
    </row>
    <row r="35" spans="1:21" x14ac:dyDescent="0.3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 t="shared" si="0"/>
        <v>2418.1869740662528</v>
      </c>
      <c r="N35"/>
      <c r="O35"/>
      <c r="P35"/>
      <c r="Q35" s="12">
        <v>40704</v>
      </c>
      <c r="R35" s="12" t="str">
        <f t="shared" si="3"/>
        <v>Friday</v>
      </c>
      <c r="S35" s="12" t="str">
        <f t="shared" si="4"/>
        <v>June</v>
      </c>
      <c r="T35" s="12" t="str">
        <f t="shared" si="5"/>
        <v>2011</v>
      </c>
      <c r="U35" s="12" t="str">
        <f t="shared" si="6"/>
        <v>Friday, June 10, 2011</v>
      </c>
    </row>
    <row r="36" spans="1:21" x14ac:dyDescent="0.3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 t="shared" si="0"/>
        <v>1417.3469974822451</v>
      </c>
      <c r="N36"/>
      <c r="O36"/>
      <c r="P36"/>
      <c r="Q36" s="12">
        <v>40705</v>
      </c>
      <c r="R36" s="12" t="str">
        <f t="shared" si="3"/>
        <v>Saturday</v>
      </c>
      <c r="S36" s="12" t="str">
        <f t="shared" si="4"/>
        <v>June</v>
      </c>
      <c r="T36" s="12" t="str">
        <f t="shared" si="5"/>
        <v>2011</v>
      </c>
      <c r="U36" s="12" t="str">
        <f t="shared" si="6"/>
        <v>Saturday, June 11, 2011</v>
      </c>
    </row>
    <row r="37" spans="1:21" x14ac:dyDescent="0.3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 t="shared" ref="M37:M68" si="7">J37+K37+L37</f>
        <v>207.17504980208929</v>
      </c>
      <c r="N37"/>
      <c r="O37"/>
      <c r="P37"/>
      <c r="Q37" s="12">
        <v>40706</v>
      </c>
      <c r="R37" s="12" t="str">
        <f t="shared" si="3"/>
        <v>Sunday</v>
      </c>
      <c r="S37" s="12" t="str">
        <f t="shared" si="4"/>
        <v>June</v>
      </c>
      <c r="T37" s="12" t="str">
        <f t="shared" si="5"/>
        <v>2011</v>
      </c>
      <c r="U37" s="12" t="str">
        <f t="shared" si="6"/>
        <v>Sunday, June 12, 2011</v>
      </c>
    </row>
    <row r="38" spans="1:21" x14ac:dyDescent="0.3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 t="shared" si="7"/>
        <v>401.98480209258372</v>
      </c>
      <c r="N38"/>
      <c r="O38"/>
      <c r="P38"/>
      <c r="Q38" s="12">
        <v>40707</v>
      </c>
      <c r="R38" s="12" t="str">
        <f t="shared" si="3"/>
        <v>Monday</v>
      </c>
      <c r="S38" s="12" t="str">
        <f t="shared" si="4"/>
        <v>June</v>
      </c>
      <c r="T38" s="12" t="str">
        <f t="shared" si="5"/>
        <v>2011</v>
      </c>
      <c r="U38" s="12" t="str">
        <f t="shared" si="6"/>
        <v>Monday, June 13, 2011</v>
      </c>
    </row>
    <row r="39" spans="1:21" x14ac:dyDescent="0.3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 t="shared" si="7"/>
        <v>201.14085129514672</v>
      </c>
      <c r="N39"/>
      <c r="O39"/>
      <c r="P39"/>
      <c r="Q39" s="12">
        <v>40708</v>
      </c>
      <c r="R39" s="12" t="str">
        <f t="shared" si="3"/>
        <v>Tuesday</v>
      </c>
      <c r="S39" s="12" t="str">
        <f t="shared" si="4"/>
        <v>June</v>
      </c>
      <c r="T39" s="12" t="str">
        <f t="shared" si="5"/>
        <v>2011</v>
      </c>
      <c r="U39" s="12" t="str">
        <f t="shared" si="6"/>
        <v>Tuesday, June 14, 2011</v>
      </c>
    </row>
    <row r="40" spans="1:21" x14ac:dyDescent="0.3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 t="shared" si="7"/>
        <v>1417.3469974822451</v>
      </c>
      <c r="N40"/>
      <c r="O40"/>
      <c r="P40"/>
      <c r="Q40" s="12">
        <v>40709</v>
      </c>
      <c r="R40" s="12" t="str">
        <f t="shared" si="3"/>
        <v>Wednesday</v>
      </c>
      <c r="S40" s="12" t="str">
        <f t="shared" si="4"/>
        <v>June</v>
      </c>
      <c r="T40" s="12" t="str">
        <f t="shared" si="5"/>
        <v>2011</v>
      </c>
      <c r="U40" s="12" t="str">
        <f t="shared" si="6"/>
        <v>Wednesday, June 15, 2011</v>
      </c>
    </row>
    <row r="41" spans="1:21" x14ac:dyDescent="0.3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 t="shared" si="7"/>
        <v>985.30642637890844</v>
      </c>
      <c r="N41"/>
      <c r="O41"/>
      <c r="P41"/>
      <c r="Q41" s="12">
        <v>40710</v>
      </c>
      <c r="R41" s="12" t="str">
        <f t="shared" si="3"/>
        <v>Thursday</v>
      </c>
      <c r="S41" s="12" t="str">
        <f t="shared" si="4"/>
        <v>June</v>
      </c>
      <c r="T41" s="12" t="str">
        <f>RIGHT(U41, 4)</f>
        <v>2011</v>
      </c>
      <c r="U41" s="12" t="str">
        <f t="shared" si="6"/>
        <v>Thursday, June 16, 2011</v>
      </c>
    </row>
    <row r="42" spans="1:21" x14ac:dyDescent="0.3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 t="shared" si="7"/>
        <v>45.452897145048297</v>
      </c>
      <c r="N42"/>
      <c r="O42"/>
      <c r="P42"/>
      <c r="Q42" s="12">
        <v>40711</v>
      </c>
      <c r="R42" s="12" t="str">
        <f t="shared" si="3"/>
        <v>Friday</v>
      </c>
      <c r="S42" s="12" t="str">
        <f t="shared" si="4"/>
        <v>June</v>
      </c>
      <c r="T42" s="12" t="str">
        <f t="shared" si="5"/>
        <v>2011</v>
      </c>
      <c r="U42" s="12" t="str">
        <f t="shared" si="6"/>
        <v>Friday, June 17, 2011</v>
      </c>
    </row>
    <row r="43" spans="1:21" x14ac:dyDescent="0.3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 t="shared" si="7"/>
        <v>2296.674447242352</v>
      </c>
      <c r="N43"/>
      <c r="O43"/>
      <c r="P43"/>
      <c r="Q43" s="12">
        <v>40712</v>
      </c>
      <c r="R43" s="12" t="str">
        <f t="shared" si="3"/>
        <v>Saturday</v>
      </c>
      <c r="S43" s="12" t="str">
        <f t="shared" si="4"/>
        <v>June</v>
      </c>
      <c r="T43" s="12" t="str">
        <f t="shared" si="5"/>
        <v>2011</v>
      </c>
      <c r="U43" s="12" t="str">
        <f t="shared" si="6"/>
        <v>Saturday, June 18, 2011</v>
      </c>
    </row>
    <row r="44" spans="1:21" x14ac:dyDescent="0.3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 t="shared" si="7"/>
        <v>22.726448572524099</v>
      </c>
      <c r="N44"/>
      <c r="O44"/>
      <c r="P44"/>
      <c r="Q44" s="12">
        <v>40713</v>
      </c>
      <c r="R44" s="12" t="str">
        <f t="shared" si="3"/>
        <v>Sunday</v>
      </c>
      <c r="S44" s="12" t="str">
        <f t="shared" si="4"/>
        <v>June</v>
      </c>
      <c r="T44" s="12" t="str">
        <f t="shared" si="5"/>
        <v>2011</v>
      </c>
      <c r="U44" s="12" t="str">
        <f t="shared" si="6"/>
        <v>Sunday, June 19, 2011</v>
      </c>
    </row>
    <row r="45" spans="1:21" x14ac:dyDescent="0.3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 t="shared" si="7"/>
        <v>64.938435827015496</v>
      </c>
      <c r="N45"/>
      <c r="O45"/>
      <c r="P45"/>
      <c r="Q45" s="12">
        <v>40714</v>
      </c>
      <c r="R45" s="12" t="str">
        <f t="shared" si="3"/>
        <v>Monday</v>
      </c>
      <c r="S45" s="12" t="str">
        <f t="shared" si="4"/>
        <v>June</v>
      </c>
      <c r="T45" s="12" t="str">
        <f t="shared" si="5"/>
        <v>2011</v>
      </c>
      <c r="U45" s="12" t="str">
        <f t="shared" si="6"/>
        <v>Monday, June 20, 2011</v>
      </c>
    </row>
    <row r="46" spans="1:21" x14ac:dyDescent="0.3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 t="shared" si="7"/>
        <v>4559.5741709231297</v>
      </c>
      <c r="N46"/>
      <c r="O46"/>
      <c r="P46"/>
      <c r="Q46" s="12">
        <v>40715</v>
      </c>
      <c r="R46" s="12" t="str">
        <f t="shared" si="3"/>
        <v>Tuesday</v>
      </c>
      <c r="S46" s="12" t="str">
        <f t="shared" si="4"/>
        <v>June</v>
      </c>
      <c r="T46" s="12" t="str">
        <f t="shared" si="5"/>
        <v>2011</v>
      </c>
      <c r="U46" s="12" t="str">
        <f t="shared" si="6"/>
        <v>Tuesday, June 21, 2011</v>
      </c>
    </row>
    <row r="47" spans="1:21" x14ac:dyDescent="0.3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 t="shared" si="7"/>
        <v>11.678173583473699</v>
      </c>
      <c r="N47"/>
      <c r="O47"/>
      <c r="P47"/>
      <c r="Q47" s="12">
        <v>40716</v>
      </c>
      <c r="R47" s="12" t="str">
        <f t="shared" si="3"/>
        <v>Wednesday</v>
      </c>
      <c r="S47" s="12" t="str">
        <f t="shared" si="4"/>
        <v>June</v>
      </c>
      <c r="T47" s="12" t="str">
        <f t="shared" si="5"/>
        <v>2011</v>
      </c>
      <c r="U47" s="12" t="str">
        <f t="shared" si="6"/>
        <v>Wednesday, June 22, 2011</v>
      </c>
    </row>
    <row r="48" spans="1:21" x14ac:dyDescent="0.3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 t="shared" si="7"/>
        <v>4559.5741709231297</v>
      </c>
      <c r="N48"/>
      <c r="O48"/>
      <c r="P48"/>
      <c r="Q48" s="12">
        <v>40717</v>
      </c>
      <c r="R48" s="12" t="str">
        <f t="shared" si="3"/>
        <v>Thursday</v>
      </c>
      <c r="S48" s="12" t="str">
        <f t="shared" si="4"/>
        <v>June</v>
      </c>
      <c r="T48" s="12" t="str">
        <f t="shared" si="5"/>
        <v>2011</v>
      </c>
      <c r="U48" s="12" t="str">
        <f t="shared" si="6"/>
        <v>Thursday, June 23, 2011</v>
      </c>
    </row>
    <row r="49" spans="1:21" x14ac:dyDescent="0.3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 t="shared" si="7"/>
        <v>2279.7870854615649</v>
      </c>
      <c r="N49"/>
      <c r="O49"/>
      <c r="P49"/>
      <c r="Q49" s="12">
        <v>40718</v>
      </c>
      <c r="R49" s="12" t="str">
        <f t="shared" si="3"/>
        <v>Friday</v>
      </c>
      <c r="S49" s="12" t="str">
        <f t="shared" si="4"/>
        <v>June</v>
      </c>
      <c r="T49" s="12" t="str">
        <f t="shared" si="5"/>
        <v>2011</v>
      </c>
      <c r="U49" s="12" t="str">
        <f t="shared" si="6"/>
        <v>Friday, June 24, 2011</v>
      </c>
    </row>
    <row r="50" spans="1:21" x14ac:dyDescent="0.3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 t="shared" si="7"/>
        <v>38.503184860194906</v>
      </c>
      <c r="N50"/>
      <c r="O50"/>
      <c r="P50"/>
      <c r="Q50" s="12">
        <v>40719</v>
      </c>
      <c r="R50" s="12" t="str">
        <f t="shared" si="3"/>
        <v>Saturday</v>
      </c>
      <c r="S50" s="12" t="str">
        <f t="shared" si="4"/>
        <v>June</v>
      </c>
      <c r="T50" s="12" t="str">
        <f t="shared" si="5"/>
        <v>2011</v>
      </c>
      <c r="U50" s="12" t="str">
        <f t="shared" si="6"/>
        <v>Saturday, June 25, 2011</v>
      </c>
    </row>
    <row r="51" spans="1:21" x14ac:dyDescent="0.3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 t="shared" si="7"/>
        <v>2279.7870854615649</v>
      </c>
      <c r="N51"/>
      <c r="O51"/>
      <c r="P51"/>
      <c r="Q51" s="12">
        <v>40720</v>
      </c>
      <c r="R51" s="12" t="str">
        <f t="shared" si="3"/>
        <v>Sunday</v>
      </c>
      <c r="S51" s="12" t="str">
        <f t="shared" si="4"/>
        <v>June</v>
      </c>
      <c r="T51" s="12" t="str">
        <f t="shared" si="5"/>
        <v>2011</v>
      </c>
      <c r="U51" s="12" t="str">
        <f t="shared" si="6"/>
        <v>Sunday, June 26, 2011</v>
      </c>
    </row>
    <row r="52" spans="1:21" x14ac:dyDescent="0.3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 t="shared" si="7"/>
        <v>2956.1203678916954</v>
      </c>
      <c r="N52"/>
      <c r="O52"/>
      <c r="P52"/>
      <c r="Q52" s="12">
        <v>40721</v>
      </c>
      <c r="R52" s="12" t="str">
        <f t="shared" si="3"/>
        <v>Monday</v>
      </c>
      <c r="S52" s="12" t="str">
        <f t="shared" si="4"/>
        <v>June</v>
      </c>
      <c r="T52" s="12" t="str">
        <f t="shared" si="5"/>
        <v>2011</v>
      </c>
      <c r="U52" s="12" t="str">
        <f t="shared" si="6"/>
        <v>Monday, June 27, 2011</v>
      </c>
    </row>
    <row r="53" spans="1:21" x14ac:dyDescent="0.3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 t="shared" si="7"/>
        <v>4836.7029626704425</v>
      </c>
      <c r="N53"/>
      <c r="O53"/>
      <c r="P53"/>
    </row>
    <row r="54" spans="1:21" x14ac:dyDescent="0.3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 t="shared" si="7"/>
        <v>3307.367976340382</v>
      </c>
      <c r="N54"/>
      <c r="O54"/>
      <c r="P54"/>
    </row>
    <row r="55" spans="1:21" x14ac:dyDescent="0.3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 t="shared" si="7"/>
        <v>2834.8868368631847</v>
      </c>
      <c r="N55"/>
      <c r="O55"/>
      <c r="P55"/>
    </row>
    <row r="56" spans="1:21" x14ac:dyDescent="0.3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 t="shared" si="7"/>
        <v>194.9160461963472</v>
      </c>
      <c r="N56"/>
      <c r="O56"/>
      <c r="P56"/>
    </row>
    <row r="57" spans="1:21" x14ac:dyDescent="0.3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 t="shared" si="7"/>
        <v>1243.1348625009693</v>
      </c>
      <c r="N57"/>
      <c r="O57"/>
      <c r="P57"/>
    </row>
    <row r="58" spans="1:21" x14ac:dyDescent="0.3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 t="shared" si="7"/>
        <v>45.476400772788203</v>
      </c>
      <c r="N58"/>
      <c r="O58"/>
      <c r="P58"/>
    </row>
    <row r="59" spans="1:21" x14ac:dyDescent="0.3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 t="shared" si="7"/>
        <v>45.476400772788203</v>
      </c>
      <c r="N59"/>
      <c r="O59"/>
      <c r="P59"/>
    </row>
    <row r="60" spans="1:21" x14ac:dyDescent="0.3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 t="shared" si="7"/>
        <v>1970.7469119277969</v>
      </c>
      <c r="N60"/>
      <c r="O60"/>
      <c r="P60"/>
    </row>
    <row r="61" spans="1:21" x14ac:dyDescent="0.3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 t="shared" si="7"/>
        <v>23.368424700474598</v>
      </c>
      <c r="N61"/>
      <c r="O61"/>
      <c r="P61"/>
    </row>
    <row r="62" spans="1:21" x14ac:dyDescent="0.3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 t="shared" si="7"/>
        <v>414.3782875003231</v>
      </c>
      <c r="N62"/>
      <c r="O62"/>
      <c r="P62"/>
    </row>
    <row r="63" spans="1:21" x14ac:dyDescent="0.3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 t="shared" si="7"/>
        <v>2956.1203678916954</v>
      </c>
      <c r="N63"/>
      <c r="O63"/>
      <c r="P63"/>
    </row>
    <row r="64" spans="1:21" x14ac:dyDescent="0.3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 t="shared" si="7"/>
        <v>1417.4434184315921</v>
      </c>
      <c r="N64"/>
      <c r="O64"/>
      <c r="P64"/>
    </row>
    <row r="65" spans="1:16" x14ac:dyDescent="0.3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 t="shared" si="7"/>
        <v>944.96227895439483</v>
      </c>
      <c r="N65"/>
      <c r="O65"/>
      <c r="P65"/>
    </row>
    <row r="66" spans="1:16" x14ac:dyDescent="0.3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 t="shared" si="7"/>
        <v>621.56743125048467</v>
      </c>
      <c r="N66"/>
      <c r="O66"/>
      <c r="P66"/>
    </row>
    <row r="67" spans="1:16" x14ac:dyDescent="0.3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 t="shared" si="7"/>
        <v>944.96227895439483</v>
      </c>
      <c r="N67"/>
      <c r="O67"/>
      <c r="P67"/>
    </row>
    <row r="68" spans="1:16" x14ac:dyDescent="0.3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 t="shared" si="7"/>
        <v>944.96227895439483</v>
      </c>
      <c r="N68"/>
      <c r="O68"/>
      <c r="P68"/>
    </row>
    <row r="69" spans="1:16" x14ac:dyDescent="0.3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 t="shared" ref="M69:M100" si="8">J69+K69+L69</f>
        <v>414.3782875003231</v>
      </c>
      <c r="N69"/>
      <c r="O69"/>
      <c r="P69"/>
    </row>
    <row r="70" spans="1:16" x14ac:dyDescent="0.3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 t="shared" si="8"/>
        <v>32.486007699391195</v>
      </c>
      <c r="N70"/>
      <c r="O70"/>
      <c r="P70"/>
    </row>
    <row r="71" spans="1:16" x14ac:dyDescent="0.3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 t="shared" si="8"/>
        <v>944.96227895439483</v>
      </c>
      <c r="N71"/>
      <c r="O71"/>
      <c r="P71"/>
    </row>
    <row r="72" spans="1:16" x14ac:dyDescent="0.3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 t="shared" si="8"/>
        <v>1608.0485951508742</v>
      </c>
      <c r="N72"/>
      <c r="O72"/>
      <c r="P72"/>
    </row>
    <row r="73" spans="1:16" x14ac:dyDescent="0.3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 t="shared" si="8"/>
        <v>5912.2407357833927</v>
      </c>
      <c r="N73"/>
      <c r="O73"/>
      <c r="P73"/>
    </row>
    <row r="74" spans="1:16" x14ac:dyDescent="0.3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 t="shared" si="8"/>
        <v>1889.9245579087897</v>
      </c>
      <c r="N74"/>
      <c r="O74"/>
      <c r="P74"/>
    </row>
    <row r="75" spans="1:16" x14ac:dyDescent="0.3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 t="shared" si="8"/>
        <v>603.46360422498719</v>
      </c>
      <c r="N75"/>
      <c r="O75"/>
      <c r="P75"/>
    </row>
    <row r="76" spans="1:16" x14ac:dyDescent="0.3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 t="shared" si="8"/>
        <v>129.94403079756481</v>
      </c>
      <c r="N76"/>
      <c r="O76"/>
      <c r="P76"/>
    </row>
    <row r="77" spans="1:16" x14ac:dyDescent="0.3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 t="shared" si="8"/>
        <v>603.46360422498719</v>
      </c>
      <c r="N77"/>
      <c r="O77"/>
      <c r="P77"/>
    </row>
    <row r="78" spans="1:16" x14ac:dyDescent="0.3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 t="shared" si="8"/>
        <v>22.738200386394102</v>
      </c>
      <c r="N78"/>
      <c r="O78"/>
      <c r="P78"/>
    </row>
    <row r="79" spans="1:16" x14ac:dyDescent="0.3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 t="shared" si="8"/>
        <v>1206.0364463631552</v>
      </c>
      <c r="N79"/>
      <c r="O79"/>
      <c r="P79"/>
    </row>
    <row r="80" spans="1:16" x14ac:dyDescent="0.3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 t="shared" si="8"/>
        <v>1417.4434184315921</v>
      </c>
      <c r="N80"/>
      <c r="O80"/>
      <c r="P80"/>
    </row>
    <row r="81" spans="1:16" x14ac:dyDescent="0.3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 t="shared" si="8"/>
        <v>807.25850000000003</v>
      </c>
      <c r="N81"/>
      <c r="O81"/>
      <c r="P81"/>
    </row>
    <row r="82" spans="1:16" x14ac:dyDescent="0.3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 t="shared" si="8"/>
        <v>2417.6351903689542</v>
      </c>
      <c r="N82"/>
      <c r="O82"/>
      <c r="P82"/>
    </row>
    <row r="83" spans="1:16" x14ac:dyDescent="0.3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 t="shared" si="8"/>
        <v>64.952771352559395</v>
      </c>
      <c r="N83"/>
      <c r="O83"/>
      <c r="P83"/>
    </row>
    <row r="84" spans="1:16" x14ac:dyDescent="0.3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 t="shared" si="8"/>
        <v>985.08159842774103</v>
      </c>
      <c r="N84"/>
      <c r="O84"/>
      <c r="P84"/>
    </row>
    <row r="85" spans="1:16" x14ac:dyDescent="0.3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 t="shared" si="8"/>
        <v>944.68239079541456</v>
      </c>
      <c r="N85"/>
      <c r="O85"/>
      <c r="P85"/>
    </row>
    <row r="86" spans="1:16" x14ac:dyDescent="0.3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 t="shared" si="8"/>
        <v>803.7861538045845</v>
      </c>
      <c r="N86"/>
      <c r="O86"/>
      <c r="P86"/>
    </row>
    <row r="87" spans="1:16" x14ac:dyDescent="0.3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 t="shared" si="8"/>
        <v>944.68239079541456</v>
      </c>
      <c r="N87"/>
      <c r="O87"/>
      <c r="P87"/>
    </row>
    <row r="88" spans="1:16" x14ac:dyDescent="0.3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 t="shared" si="8"/>
        <v>1970.1631968554818</v>
      </c>
      <c r="N88"/>
      <c r="O88"/>
      <c r="P88"/>
    </row>
    <row r="89" spans="1:16" x14ac:dyDescent="0.3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 t="shared" si="8"/>
        <v>944.68239079541456</v>
      </c>
      <c r="N89"/>
      <c r="O89"/>
      <c r="P89"/>
    </row>
    <row r="90" spans="1:16" x14ac:dyDescent="0.3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 t="shared" si="8"/>
        <v>32.476385676279698</v>
      </c>
      <c r="N90"/>
      <c r="O90"/>
      <c r="P90"/>
    </row>
    <row r="91" spans="1:16" x14ac:dyDescent="0.3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 t="shared" si="8"/>
        <v>22.731465564077499</v>
      </c>
      <c r="N91"/>
      <c r="O91"/>
      <c r="P91"/>
    </row>
    <row r="92" spans="1:16" x14ac:dyDescent="0.3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 t="shared" si="8"/>
        <v>22.731465564077499</v>
      </c>
      <c r="N92"/>
      <c r="O92"/>
      <c r="P92"/>
    </row>
    <row r="93" spans="1:16" x14ac:dyDescent="0.3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 t="shared" si="8"/>
        <v>38.506860508064605</v>
      </c>
      <c r="N93"/>
      <c r="O93"/>
      <c r="P93"/>
    </row>
    <row r="94" spans="1:16" x14ac:dyDescent="0.3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 t="shared" si="8"/>
        <v>4560.0094437232574</v>
      </c>
      <c r="N94"/>
      <c r="O94"/>
      <c r="P94"/>
    </row>
    <row r="95" spans="1:16" x14ac:dyDescent="0.3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 t="shared" si="8"/>
        <v>2296.8936957686751</v>
      </c>
      <c r="N95"/>
      <c r="O95"/>
      <c r="P95"/>
    </row>
    <row r="96" spans="1:16" x14ac:dyDescent="0.3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 t="shared" si="8"/>
        <v>2955.0542</v>
      </c>
      <c r="N96"/>
      <c r="O96"/>
      <c r="P96"/>
    </row>
    <row r="97" spans="1:16" x14ac:dyDescent="0.3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 t="shared" si="8"/>
        <v>4559.9213754531011</v>
      </c>
      <c r="N97"/>
      <c r="O97"/>
      <c r="P97"/>
    </row>
    <row r="98" spans="1:16" x14ac:dyDescent="0.3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 t="shared" si="8"/>
        <v>64.9433807885937</v>
      </c>
      <c r="N98"/>
      <c r="O98"/>
      <c r="P98"/>
    </row>
    <row r="99" spans="1:16" x14ac:dyDescent="0.3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 t="shared" si="8"/>
        <v>4593.6986709077028</v>
      </c>
      <c r="N99"/>
      <c r="O99"/>
      <c r="P99"/>
    </row>
    <row r="100" spans="1:16" x14ac:dyDescent="0.3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 t="shared" si="8"/>
        <v>2296.8493354538509</v>
      </c>
      <c r="N100"/>
      <c r="O100"/>
      <c r="P100"/>
    </row>
    <row r="101" spans="1:16" x14ac:dyDescent="0.3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 t="shared" ref="M101:M132" si="9">J101+K101+L101</f>
        <v>22.728179156477498</v>
      </c>
      <c r="N101"/>
      <c r="O101"/>
      <c r="P101"/>
    </row>
    <row r="102" spans="1:16" x14ac:dyDescent="0.3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 t="shared" si="9"/>
        <v>45.456358312954997</v>
      </c>
      <c r="N102"/>
      <c r="O102"/>
      <c r="P102"/>
    </row>
    <row r="103" spans="1:16" x14ac:dyDescent="0.3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 t="shared" si="9"/>
        <v>17.5185942875293</v>
      </c>
      <c r="N103"/>
      <c r="O103"/>
      <c r="P103"/>
    </row>
    <row r="104" spans="1:16" x14ac:dyDescent="0.3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 t="shared" si="9"/>
        <v>9119.8427509062003</v>
      </c>
      <c r="N104"/>
      <c r="O104"/>
      <c r="P104"/>
    </row>
    <row r="105" spans="1:16" x14ac:dyDescent="0.3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 t="shared" si="9"/>
        <v>13679.764126359303</v>
      </c>
      <c r="N105"/>
      <c r="O105"/>
      <c r="P105"/>
    </row>
    <row r="106" spans="1:16" x14ac:dyDescent="0.3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 t="shared" si="9"/>
        <v>2296.8493354538509</v>
      </c>
      <c r="N106"/>
      <c r="O106"/>
      <c r="P106"/>
    </row>
    <row r="107" spans="1:16" x14ac:dyDescent="0.3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 t="shared" si="9"/>
        <v>68.184537469432499</v>
      </c>
      <c r="N107"/>
      <c r="O107"/>
      <c r="P107"/>
    </row>
    <row r="108" spans="1:16" x14ac:dyDescent="0.3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 t="shared" si="9"/>
        <v>11399.803438632751</v>
      </c>
      <c r="N108"/>
      <c r="O108"/>
      <c r="P108"/>
    </row>
    <row r="109" spans="1:16" x14ac:dyDescent="0.3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 t="shared" si="9"/>
        <v>38.506116818246404</v>
      </c>
      <c r="N109"/>
      <c r="O109"/>
      <c r="P109"/>
    </row>
    <row r="110" spans="1:16" x14ac:dyDescent="0.3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 t="shared" si="9"/>
        <v>2955.0541510957846</v>
      </c>
      <c r="N110"/>
      <c r="O110"/>
      <c r="P110"/>
    </row>
    <row r="111" spans="1:16" x14ac:dyDescent="0.3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 t="shared" si="9"/>
        <v>472.31072445210782</v>
      </c>
      <c r="N111"/>
      <c r="O111"/>
      <c r="P111"/>
    </row>
    <row r="112" spans="1:16" x14ac:dyDescent="0.3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 t="shared" si="9"/>
        <v>472.31072445210782</v>
      </c>
      <c r="N112"/>
      <c r="O112"/>
      <c r="P112"/>
    </row>
    <row r="113" spans="1:16" x14ac:dyDescent="0.3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 t="shared" si="9"/>
        <v>9120.5729599999995</v>
      </c>
      <c r="N113"/>
      <c r="O113"/>
      <c r="P113"/>
    </row>
    <row r="114" spans="1:16" x14ac:dyDescent="0.3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 t="shared" si="9"/>
        <v>4560.2864799999998</v>
      </c>
      <c r="N114"/>
      <c r="O114"/>
      <c r="P114"/>
    </row>
    <row r="115" spans="1:16" x14ac:dyDescent="0.3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 t="shared" si="9"/>
        <v>6840.4297200000001</v>
      </c>
      <c r="N115"/>
      <c r="O115"/>
      <c r="P115"/>
    </row>
    <row r="116" spans="1:16" x14ac:dyDescent="0.3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 t="shared" si="9"/>
        <v>2280.1432399999999</v>
      </c>
      <c r="N116"/>
      <c r="O116"/>
      <c r="P116"/>
    </row>
    <row r="117" spans="1:16" x14ac:dyDescent="0.3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 t="shared" si="9"/>
        <v>2297.033244446633</v>
      </c>
      <c r="N117"/>
      <c r="O117"/>
      <c r="P117"/>
    </row>
    <row r="118" spans="1:16" x14ac:dyDescent="0.3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 t="shared" si="9"/>
        <v>2280.1432444433494</v>
      </c>
      <c r="N118"/>
      <c r="O118"/>
      <c r="P118"/>
    </row>
    <row r="119" spans="1:16" x14ac:dyDescent="0.3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 t="shared" si="9"/>
        <v>2280.1432444433494</v>
      </c>
      <c r="N119"/>
      <c r="O119"/>
      <c r="P119"/>
    </row>
    <row r="120" spans="1:16" x14ac:dyDescent="0.3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 t="shared" si="9"/>
        <v>9120.5729777733977</v>
      </c>
      <c r="N120"/>
      <c r="O120"/>
      <c r="P120"/>
    </row>
    <row r="121" spans="1:16" x14ac:dyDescent="0.3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 t="shared" si="9"/>
        <v>4594.066488893267</v>
      </c>
      <c r="N121"/>
      <c r="O121"/>
      <c r="P121"/>
    </row>
    <row r="122" spans="1:16" x14ac:dyDescent="0.3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 t="shared" si="9"/>
        <v>472.59688119248602</v>
      </c>
      <c r="N122"/>
      <c r="O122"/>
      <c r="P122"/>
    </row>
    <row r="123" spans="1:16" x14ac:dyDescent="0.3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 t="shared" si="9"/>
        <v>985.61483875035105</v>
      </c>
      <c r="N123"/>
      <c r="O123"/>
      <c r="P123"/>
    </row>
    <row r="124" spans="1:16" x14ac:dyDescent="0.3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 t="shared" si="9"/>
        <v>472.59688119248602</v>
      </c>
      <c r="N124"/>
      <c r="O124"/>
      <c r="P124"/>
    </row>
    <row r="125" spans="1:16" x14ac:dyDescent="0.3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 t="shared" si="9"/>
        <v>945.19376238497227</v>
      </c>
      <c r="N125"/>
      <c r="O125"/>
      <c r="P125"/>
    </row>
    <row r="126" spans="1:16" x14ac:dyDescent="0.3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 t="shared" si="9"/>
        <v>2418.9438947147914</v>
      </c>
      <c r="N126"/>
      <c r="O126"/>
      <c r="P126"/>
    </row>
    <row r="127" spans="1:16" x14ac:dyDescent="0.3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 t="shared" si="9"/>
        <v>621.71969400691989</v>
      </c>
      <c r="N127"/>
      <c r="O127"/>
      <c r="P127"/>
    </row>
    <row r="128" spans="1:16" x14ac:dyDescent="0.3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 t="shared" si="9"/>
        <v>207.23989800230657</v>
      </c>
      <c r="N128"/>
      <c r="O128"/>
      <c r="P128"/>
    </row>
    <row r="129" spans="1:16" x14ac:dyDescent="0.3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 t="shared" si="9"/>
        <v>2956.8445162510529</v>
      </c>
      <c r="N129"/>
      <c r="O129"/>
      <c r="P129"/>
    </row>
    <row r="130" spans="1:16" x14ac:dyDescent="0.3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 t="shared" si="9"/>
        <v>985.61483875035105</v>
      </c>
      <c r="N130"/>
      <c r="O130"/>
      <c r="P130"/>
    </row>
    <row r="131" spans="1:16" x14ac:dyDescent="0.3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 t="shared" si="9"/>
        <v>1206.3318840332336</v>
      </c>
      <c r="N131"/>
      <c r="O131"/>
      <c r="P131"/>
    </row>
    <row r="132" spans="1:16" x14ac:dyDescent="0.3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 t="shared" si="9"/>
        <v>201.20381072104831</v>
      </c>
      <c r="N132"/>
      <c r="O132"/>
      <c r="P132"/>
    </row>
    <row r="133" spans="1:16" x14ac:dyDescent="0.3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 t="shared" ref="M133:M164" si="10">J133+K133+L133</f>
        <v>2280.1432</v>
      </c>
      <c r="N133"/>
      <c r="O133"/>
      <c r="P133"/>
    </row>
    <row r="134" spans="1:16" x14ac:dyDescent="0.3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 t="shared" si="10"/>
        <v>4560.2864923027873</v>
      </c>
      <c r="N134"/>
      <c r="O134"/>
      <c r="P134"/>
    </row>
    <row r="135" spans="1:16" x14ac:dyDescent="0.3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 t="shared" si="10"/>
        <v>2297.0332461673306</v>
      </c>
      <c r="N135"/>
      <c r="O135"/>
      <c r="P135"/>
    </row>
    <row r="136" spans="1:16" x14ac:dyDescent="0.3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 t="shared" si="10"/>
        <v>2297.0332461673306</v>
      </c>
      <c r="N136"/>
      <c r="O136"/>
      <c r="P136"/>
    </row>
    <row r="137" spans="1:16" x14ac:dyDescent="0.3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 t="shared" si="10"/>
        <v>9120.5729846055765</v>
      </c>
      <c r="N137"/>
      <c r="O137"/>
      <c r="P137"/>
    </row>
    <row r="138" spans="1:16" x14ac:dyDescent="0.3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 t="shared" si="10"/>
        <v>4560.2864923027873</v>
      </c>
      <c r="N138"/>
      <c r="O138"/>
      <c r="P138"/>
    </row>
    <row r="139" spans="1:16" x14ac:dyDescent="0.3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 t="shared" si="10"/>
        <v>6840.4297384541815</v>
      </c>
      <c r="N139"/>
      <c r="O139"/>
      <c r="P139"/>
    </row>
    <row r="140" spans="1:16" x14ac:dyDescent="0.3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 t="shared" si="10"/>
        <v>1970.0359999999998</v>
      </c>
      <c r="N140"/>
      <c r="O140"/>
      <c r="P140"/>
    </row>
    <row r="141" spans="1:16" x14ac:dyDescent="0.3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 t="shared" si="10"/>
        <v>12.8356182546207</v>
      </c>
      <c r="N141"/>
      <c r="O141"/>
      <c r="P141"/>
    </row>
    <row r="142" spans="1:16" x14ac:dyDescent="0.3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 t="shared" si="10"/>
        <v>2280.0043817453784</v>
      </c>
      <c r="N142"/>
      <c r="O142"/>
      <c r="P142"/>
    </row>
    <row r="143" spans="1:16" x14ac:dyDescent="0.3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 t="shared" si="10"/>
        <v>472.24517638382753</v>
      </c>
      <c r="N143"/>
      <c r="O143"/>
      <c r="P143"/>
    </row>
    <row r="144" spans="1:16" x14ac:dyDescent="0.3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 t="shared" si="10"/>
        <v>472.24517638382753</v>
      </c>
      <c r="N144"/>
      <c r="O144"/>
      <c r="P144"/>
    </row>
    <row r="145" spans="1:16" x14ac:dyDescent="0.3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 t="shared" si="10"/>
        <v>944.49035276765505</v>
      </c>
      <c r="N145"/>
      <c r="O145"/>
      <c r="P145"/>
    </row>
    <row r="146" spans="1:16" x14ac:dyDescent="0.3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 t="shared" si="10"/>
        <v>2954.644043763386</v>
      </c>
      <c r="N146"/>
      <c r="O146"/>
      <c r="P146"/>
    </row>
    <row r="147" spans="1:16" x14ac:dyDescent="0.3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 t="shared" si="10"/>
        <v>32.469783773762195</v>
      </c>
      <c r="N147"/>
      <c r="O147"/>
      <c r="P147"/>
    </row>
    <row r="148" spans="1:16" x14ac:dyDescent="0.3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 t="shared" si="10"/>
        <v>17.517565658862299</v>
      </c>
      <c r="N148"/>
      <c r="O148"/>
      <c r="P148"/>
    </row>
    <row r="149" spans="1:16" x14ac:dyDescent="0.3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 t="shared" si="10"/>
        <v>32.469783773762195</v>
      </c>
      <c r="N149"/>
      <c r="O149"/>
      <c r="P149"/>
    </row>
    <row r="150" spans="1:16" x14ac:dyDescent="0.3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 t="shared" si="10"/>
        <v>207.08567085529418</v>
      </c>
      <c r="N150"/>
      <c r="O150"/>
      <c r="P150"/>
    </row>
    <row r="151" spans="1:16" x14ac:dyDescent="0.3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 t="shared" si="10"/>
        <v>45.453689279555803</v>
      </c>
      <c r="N151"/>
      <c r="O151"/>
      <c r="P151"/>
    </row>
    <row r="152" spans="1:16" x14ac:dyDescent="0.3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 t="shared" si="10"/>
        <v>22.726844639777902</v>
      </c>
      <c r="N152"/>
      <c r="O152"/>
      <c r="P152"/>
    </row>
    <row r="153" spans="1:16" x14ac:dyDescent="0.3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 t="shared" si="10"/>
        <v>402.10815121464833</v>
      </c>
      <c r="N153"/>
      <c r="O153"/>
      <c r="P153"/>
    </row>
    <row r="154" spans="1:16" x14ac:dyDescent="0.3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 t="shared" si="10"/>
        <v>472.24517638382753</v>
      </c>
      <c r="N154"/>
      <c r="O154"/>
      <c r="P154"/>
    </row>
    <row r="155" spans="1:16" x14ac:dyDescent="0.3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 t="shared" si="10"/>
        <v>1969.7626958422568</v>
      </c>
      <c r="N155"/>
      <c r="O155"/>
      <c r="P155"/>
    </row>
    <row r="156" spans="1:16" x14ac:dyDescent="0.3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 t="shared" si="10"/>
        <v>45.453689279555803</v>
      </c>
      <c r="N156"/>
      <c r="O156"/>
      <c r="P156"/>
    </row>
    <row r="157" spans="1:16" x14ac:dyDescent="0.3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 t="shared" si="10"/>
        <v>2417.4793</v>
      </c>
      <c r="N157"/>
      <c r="O157"/>
      <c r="P157"/>
    </row>
    <row r="158" spans="1:16" x14ac:dyDescent="0.3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 t="shared" si="10"/>
        <v>1417.1515147896505</v>
      </c>
      <c r="N158"/>
      <c r="O158"/>
      <c r="P158"/>
    </row>
    <row r="159" spans="1:16" x14ac:dyDescent="0.3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 t="shared" si="10"/>
        <v>944.76767652643446</v>
      </c>
      <c r="N159"/>
      <c r="O159"/>
      <c r="P159"/>
    </row>
    <row r="160" spans="1:16" x14ac:dyDescent="0.3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 t="shared" si="10"/>
        <v>1417.1515147896505</v>
      </c>
      <c r="N160"/>
      <c r="O160"/>
      <c r="P160"/>
    </row>
    <row r="161" spans="1:16" x14ac:dyDescent="0.3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 t="shared" si="10"/>
        <v>944.76767652643446</v>
      </c>
      <c r="N161"/>
      <c r="O161"/>
      <c r="P161"/>
    </row>
    <row r="162" spans="1:16" x14ac:dyDescent="0.3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 t="shared" si="10"/>
        <v>64.958635275334402</v>
      </c>
      <c r="N162"/>
      <c r="O162"/>
      <c r="P162"/>
    </row>
    <row r="163" spans="1:16" x14ac:dyDescent="0.3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 t="shared" si="10"/>
        <v>828.58590359367554</v>
      </c>
      <c r="N163"/>
      <c r="O163"/>
      <c r="P163"/>
    </row>
    <row r="164" spans="1:16" x14ac:dyDescent="0.3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 t="shared" si="10"/>
        <v>129.91727055066889</v>
      </c>
      <c r="N164"/>
      <c r="O164"/>
      <c r="P164"/>
    </row>
    <row r="165" spans="1:16" x14ac:dyDescent="0.3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 t="shared" ref="M165:M196" si="11">J165+K165+L165</f>
        <v>1889.535353052868</v>
      </c>
      <c r="N165"/>
      <c r="O165"/>
      <c r="P165"/>
    </row>
    <row r="166" spans="1:16" x14ac:dyDescent="0.3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 t="shared" si="11"/>
        <v>621.43942769525665</v>
      </c>
      <c r="N166"/>
      <c r="O166"/>
      <c r="P166"/>
    </row>
    <row r="167" spans="1:16" x14ac:dyDescent="0.3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 t="shared" si="11"/>
        <v>1970.3410627817539</v>
      </c>
      <c r="N167"/>
      <c r="O167"/>
      <c r="P167"/>
    </row>
    <row r="168" spans="1:16" x14ac:dyDescent="0.3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 t="shared" si="11"/>
        <v>414.29295179683771</v>
      </c>
      <c r="N168"/>
      <c r="O168"/>
      <c r="P168"/>
    </row>
    <row r="169" spans="1:16" x14ac:dyDescent="0.3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 t="shared" si="11"/>
        <v>32.479317637667201</v>
      </c>
      <c r="N169"/>
      <c r="O169"/>
      <c r="P169"/>
    </row>
    <row r="170" spans="1:16" x14ac:dyDescent="0.3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 t="shared" si="11"/>
        <v>944.76767652643446</v>
      </c>
      <c r="N170"/>
      <c r="O170"/>
      <c r="P170"/>
    </row>
    <row r="171" spans="1:16" x14ac:dyDescent="0.3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 t="shared" si="11"/>
        <v>1417.1515147896505</v>
      </c>
      <c r="N171"/>
      <c r="O171"/>
      <c r="P171"/>
    </row>
    <row r="172" spans="1:16" x14ac:dyDescent="0.3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 t="shared" si="11"/>
        <v>621.43942769525665</v>
      </c>
      <c r="N172"/>
      <c r="O172"/>
      <c r="P172"/>
    </row>
    <row r="173" spans="1:16" x14ac:dyDescent="0.3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 t="shared" si="11"/>
        <v>472.38383826321723</v>
      </c>
      <c r="N173"/>
      <c r="O173"/>
      <c r="P173"/>
    </row>
    <row r="174" spans="1:16" x14ac:dyDescent="0.3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 t="shared" si="11"/>
        <v>113.6675887804554</v>
      </c>
      <c r="N174"/>
      <c r="O174"/>
      <c r="P174"/>
    </row>
    <row r="175" spans="1:16" x14ac:dyDescent="0.3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 t="shared" si="11"/>
        <v>2955.5115941726312</v>
      </c>
      <c r="N175"/>
      <c r="O175"/>
      <c r="P175"/>
    </row>
    <row r="176" spans="1:16" x14ac:dyDescent="0.3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 t="shared" si="11"/>
        <v>985.17053139087716</v>
      </c>
      <c r="N176"/>
      <c r="O176"/>
      <c r="P176"/>
    </row>
    <row r="177" spans="1:16" x14ac:dyDescent="0.3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 t="shared" si="11"/>
        <v>603.3393289124341</v>
      </c>
      <c r="N177"/>
      <c r="O177"/>
      <c r="P177"/>
    </row>
    <row r="178" spans="1:16" x14ac:dyDescent="0.3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 t="shared" si="11"/>
        <v>1970.3410627817539</v>
      </c>
      <c r="N178"/>
      <c r="O178"/>
      <c r="P178"/>
    </row>
    <row r="179" spans="1:16" x14ac:dyDescent="0.3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 t="shared" si="11"/>
        <v>90.9340710243643</v>
      </c>
      <c r="N179"/>
      <c r="O179"/>
      <c r="P179"/>
    </row>
    <row r="180" spans="1:16" x14ac:dyDescent="0.3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 t="shared" si="11"/>
        <v>113.6675887804554</v>
      </c>
      <c r="N180"/>
      <c r="O180"/>
      <c r="P180"/>
    </row>
    <row r="181" spans="1:16" x14ac:dyDescent="0.3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 t="shared" si="11"/>
        <v>1005.5655481873903</v>
      </c>
      <c r="N181"/>
      <c r="O181"/>
      <c r="P181"/>
    </row>
    <row r="182" spans="1:16" x14ac:dyDescent="0.3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 t="shared" si="11"/>
        <v>2417.8534539743296</v>
      </c>
      <c r="N182"/>
      <c r="O182"/>
      <c r="P182"/>
    </row>
    <row r="183" spans="1:16" x14ac:dyDescent="0.3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 t="shared" si="11"/>
        <v>71.932429162236801</v>
      </c>
      <c r="N183"/>
      <c r="O183"/>
      <c r="P183"/>
    </row>
    <row r="184" spans="1:16" x14ac:dyDescent="0.3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 t="shared" si="11"/>
        <v>2280.1432</v>
      </c>
      <c r="N184"/>
      <c r="O184"/>
      <c r="P184"/>
    </row>
    <row r="185" spans="1:16" x14ac:dyDescent="0.3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 t="shared" si="11"/>
        <v>1969.8542175764719</v>
      </c>
      <c r="N185"/>
      <c r="O185"/>
      <c r="P185"/>
    </row>
    <row r="186" spans="1:16" x14ac:dyDescent="0.3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 t="shared" si="11"/>
        <v>472.26711846731212</v>
      </c>
      <c r="N186"/>
      <c r="O186"/>
      <c r="P186"/>
    </row>
    <row r="187" spans="1:16" x14ac:dyDescent="0.3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 t="shared" si="11"/>
        <v>414.19058549032638</v>
      </c>
      <c r="N187"/>
      <c r="O187"/>
      <c r="P187"/>
    </row>
    <row r="188" spans="1:16" x14ac:dyDescent="0.3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 t="shared" si="11"/>
        <v>472.26711846731212</v>
      </c>
      <c r="N188"/>
      <c r="O188"/>
      <c r="P188"/>
    </row>
    <row r="189" spans="1:16" x14ac:dyDescent="0.3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 t="shared" si="11"/>
        <v>1969.8542175764719</v>
      </c>
      <c r="N189"/>
      <c r="O189"/>
      <c r="P189"/>
    </row>
    <row r="190" spans="1:16" x14ac:dyDescent="0.3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 t="shared" si="11"/>
        <v>68.183701813982708</v>
      </c>
      <c r="N190"/>
      <c r="O190"/>
      <c r="P190"/>
    </row>
    <row r="191" spans="1:16" x14ac:dyDescent="0.3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 t="shared" si="11"/>
        <v>35.036759166593697</v>
      </c>
      <c r="N191"/>
      <c r="O191"/>
      <c r="P191"/>
    </row>
    <row r="192" spans="1:16" x14ac:dyDescent="0.3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 t="shared" si="11"/>
        <v>22.727900604660896</v>
      </c>
      <c r="N192"/>
      <c r="O192"/>
      <c r="P192"/>
    </row>
    <row r="193" spans="1:16" x14ac:dyDescent="0.3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 t="shared" si="11"/>
        <v>1969.8542175764719</v>
      </c>
      <c r="N193"/>
      <c r="O193"/>
      <c r="P193"/>
    </row>
    <row r="194" spans="1:16" x14ac:dyDescent="0.3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 t="shared" si="11"/>
        <v>944.53423693462423</v>
      </c>
      <c r="N194"/>
      <c r="O194"/>
      <c r="P194"/>
    </row>
    <row r="195" spans="1:16" x14ac:dyDescent="0.3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 t="shared" si="11"/>
        <v>2361.3355923365607</v>
      </c>
      <c r="N195"/>
      <c r="O195"/>
      <c r="P195"/>
    </row>
    <row r="196" spans="1:16" x14ac:dyDescent="0.3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 t="shared" si="11"/>
        <v>401.83004829971844</v>
      </c>
      <c r="N196"/>
      <c r="O196"/>
      <c r="P196"/>
    </row>
    <row r="197" spans="1:16" x14ac:dyDescent="0.3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 t="shared" ref="M197:M228" si="12">J197+K197+L197</f>
        <v>32.4712924280416</v>
      </c>
      <c r="N197"/>
      <c r="O197"/>
      <c r="P197"/>
    </row>
    <row r="198" spans="1:16" x14ac:dyDescent="0.3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 t="shared" si="12"/>
        <v>207.09529274516319</v>
      </c>
      <c r="N198"/>
      <c r="O198"/>
      <c r="P198"/>
    </row>
    <row r="199" spans="1:16" x14ac:dyDescent="0.3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 t="shared" si="12"/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ColWidth="9.109375" defaultRowHeight="14.4" x14ac:dyDescent="0.3"/>
  <cols>
    <col min="1" max="1" width="9.109375" style="6"/>
    <col min="2" max="2" width="141.6640625" style="6" customWidth="1"/>
    <col min="3" max="5" width="9.109375" style="6"/>
    <col min="6" max="6" width="33" style="7" customWidth="1"/>
    <col min="7" max="16384" width="9.109375" style="6"/>
  </cols>
  <sheetData>
    <row r="4" spans="2:2" x14ac:dyDescent="0.3">
      <c r="B4" s="15" t="s">
        <v>75</v>
      </c>
    </row>
    <row r="5" spans="2:2" x14ac:dyDescent="0.3">
      <c r="B5" s="16"/>
    </row>
    <row r="6" spans="2:2" x14ac:dyDescent="0.3">
      <c r="B6" s="17" t="s">
        <v>74</v>
      </c>
    </row>
    <row r="7" spans="2:2" x14ac:dyDescent="0.3">
      <c r="B7" s="17"/>
    </row>
    <row r="8" spans="2:2" x14ac:dyDescent="0.3">
      <c r="B8" s="17" t="s">
        <v>73</v>
      </c>
    </row>
    <row r="9" spans="2:2" x14ac:dyDescent="0.3">
      <c r="B9" s="17"/>
    </row>
    <row r="10" spans="2:2" x14ac:dyDescent="0.3">
      <c r="B10" s="17" t="s">
        <v>72</v>
      </c>
    </row>
    <row r="11" spans="2:2" x14ac:dyDescent="0.3">
      <c r="B11" s="17"/>
    </row>
    <row r="12" spans="2:2" x14ac:dyDescent="0.3">
      <c r="B12" s="17" t="s">
        <v>71</v>
      </c>
    </row>
    <row r="13" spans="2:2" x14ac:dyDescent="0.3">
      <c r="B13" s="17"/>
    </row>
    <row r="14" spans="2:2" x14ac:dyDescent="0.3">
      <c r="B14" s="17" t="s">
        <v>77</v>
      </c>
    </row>
    <row r="15" spans="2:2" x14ac:dyDescent="0.3">
      <c r="B15" s="17"/>
    </row>
    <row r="16" spans="2:2" x14ac:dyDescent="0.3">
      <c r="B16" s="17" t="s">
        <v>76</v>
      </c>
    </row>
    <row r="17" spans="2:2" x14ac:dyDescent="0.3">
      <c r="B17" s="17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نغم وائل محمد السيد</cp:lastModifiedBy>
  <cp:revision/>
  <dcterms:created xsi:type="dcterms:W3CDTF">2022-09-30T17:24:55Z</dcterms:created>
  <dcterms:modified xsi:type="dcterms:W3CDTF">2025-08-20T17:12:24Z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