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gibsouki/Desktop/"/>
    </mc:Choice>
  </mc:AlternateContent>
  <xr:revisionPtr revIDLastSave="0" documentId="8_{516AF561-9983-EA40-9533-72C4BAFB9706}" xr6:coauthVersionLast="47" xr6:coauthVersionMax="47" xr10:uidLastSave="{00000000-0000-0000-0000-000000000000}"/>
  <bookViews>
    <workbookView xWindow="0" yWindow="0" windowWidth="28800" windowHeight="18000" xr2:uid="{86FD5C1E-0813-234C-AAC3-4787CD138B24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X17" i="1" s="1"/>
  <c r="X22" i="1" s="1"/>
  <c r="W13" i="1"/>
  <c r="W17" i="1" s="1"/>
  <c r="W22" i="1" s="1"/>
  <c r="V13" i="1"/>
  <c r="V17" i="1" s="1"/>
  <c r="V22" i="1" s="1"/>
  <c r="Y8" i="1"/>
  <c r="Y13" i="1" s="1"/>
  <c r="Y17" i="1" s="1"/>
  <c r="Y22" i="1" s="1"/>
  <c r="X8" i="1"/>
  <c r="W8" i="1"/>
  <c r="V8" i="1"/>
  <c r="U8" i="1"/>
  <c r="U13" i="1" s="1"/>
  <c r="U17" i="1" s="1"/>
  <c r="U22" i="1" s="1"/>
  <c r="V3" i="1"/>
  <c r="W3" i="1" s="1"/>
  <c r="X3" i="1" s="1"/>
  <c r="Y3" i="1" s="1"/>
  <c r="Y25" i="1" l="1"/>
  <c r="Y28" i="1" s="1"/>
  <c r="U25" i="1"/>
  <c r="U28" i="1"/>
  <c r="V25" i="1"/>
  <c r="V28" i="1"/>
  <c r="W25" i="1"/>
  <c r="W28" i="1" s="1"/>
  <c r="X25" i="1"/>
  <c r="X28" i="1" s="1"/>
</calcChain>
</file>

<file path=xl/sharedStrings.xml><?xml version="1.0" encoding="utf-8"?>
<sst xmlns="http://schemas.openxmlformats.org/spreadsheetml/2006/main" count="82" uniqueCount="40">
  <si>
    <t>year 1</t>
  </si>
  <si>
    <t>year 2</t>
  </si>
  <si>
    <t>year 3</t>
  </si>
  <si>
    <t>year 4</t>
  </si>
  <si>
    <t>year 5</t>
  </si>
  <si>
    <t>Income Statement</t>
  </si>
  <si>
    <t>Return on Invested Capital</t>
  </si>
  <si>
    <t>=</t>
  </si>
  <si>
    <t>NOPAT</t>
  </si>
  <si>
    <t>Invested Capital</t>
  </si>
  <si>
    <t>Net Profit Margin</t>
  </si>
  <si>
    <t>Net Income</t>
  </si>
  <si>
    <t>Revenue</t>
  </si>
  <si>
    <t>Cost of Revenue</t>
  </si>
  <si>
    <t>Cash Turnover</t>
  </si>
  <si>
    <t>Gross Profit</t>
  </si>
  <si>
    <t>Cash</t>
  </si>
  <si>
    <t>Revenue Growth</t>
  </si>
  <si>
    <t>Change in Revenues</t>
  </si>
  <si>
    <t>-</t>
  </si>
  <si>
    <t>G&amp;A Expenses</t>
  </si>
  <si>
    <t>Prior Year Revenues</t>
  </si>
  <si>
    <t>Other</t>
  </si>
  <si>
    <t>EBITDA</t>
  </si>
  <si>
    <t>Net Income Growth</t>
  </si>
  <si>
    <t>Change in Net Income</t>
  </si>
  <si>
    <t>Prior Year Net Income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</si>
  <si>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</si>
  <si>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Degree of Operating Leverage</t>
  </si>
  <si>
    <t xml:space="preserve"> Percentage Change in EBIT</t>
  </si>
  <si>
    <t>EBIT</t>
  </si>
  <si>
    <t>Percentage Change in Revenue</t>
  </si>
  <si>
    <t>Degree of Financial Leverage</t>
  </si>
  <si>
    <t>Percentage Change in Net Income</t>
  </si>
  <si>
    <t>Interest Expense</t>
  </si>
  <si>
    <t>Percentage Change in EBIT</t>
  </si>
  <si>
    <t>Interest Income</t>
  </si>
  <si>
    <t>EBT</t>
  </si>
  <si>
    <t>Degree of Total Leverage</t>
  </si>
  <si>
    <t>Provision for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</si>
</sst>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&quot;A&quot;"/>
    <numFmt numFmtId="165" formatCode="_ * #,##0.00_ ;_ * \-#,##0.00_ ;_ * &quot;-&quot;??_ ;_ @_ "/>
    <numFmt numFmtId="166" formatCode="#,##0.00\ &quot;€&quot;"/>
    <numFmt numFmtId="167" formatCode="0.00%;\(0.00%\);\-"/>
    <numFmt numFmtId="168" formatCode="_(#,##0_)_%;\(#,##0\)_%;_(&quot;–&quot;_)_%;_(@_)_%"/>
    <numFmt numFmtId="169" formatCode="&quot;Year&quot;\ 0"/>
    <numFmt numFmtId="170" formatCode="0&quot;F&quot;"/>
    <numFmt numFmtId="171" formatCode="0.00%;[Red]\(0.00%\);\-"/>
    <numFmt numFmtId="172" formatCode="_(#,##0_);\(#,##0\);_(&quot;–&quot;_);_(@_)"/>
    <numFmt numFmtId="173" formatCode="_(0.00\x_);\(0.00\x\);_(&quot;–&quot;_);_(@_)"/>
    <numFmt numFmtId="174" formatCode="_(#,##0%_);\(#,##0%\);_(&quot;–&quot;_)_%;_(@_)_%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3271D2"/>
      <name val="Open Sans"/>
      <family val="2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b/>
      <sz val="14"/>
      <color rgb="FF0000FF"/>
      <name val="Open Sans"/>
      <family val="2"/>
    </font>
    <font>
      <sz val="10"/>
      <color rgb="FF3271D2"/>
      <name val="Open Sans"/>
      <family val="2"/>
    </font>
    <font>
      <i/>
      <sz val="9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4"/>
      <color theme="1"/>
      <name val="Open Sans"/>
      <family val="2"/>
    </font>
    <font>
      <b/>
      <sz val="10"/>
      <color rgb="FF000000"/>
      <name val="Open Sans"/>
      <family val="2"/>
    </font>
    <font>
      <sz val="11"/>
      <color rgb="FF000000"/>
      <name val="Open Sans"/>
      <family val="2"/>
    </font>
    <font>
      <vertAlign val="superscript"/>
      <sz val="10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D9E5F7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7" fontId="2" fillId="2" borderId="0" xfId="0" applyNumberFormat="1" applyFont="1" applyFill="1" applyAlignment="1">
      <alignment vertical="center"/>
    </xf>
    <xf numFmtId="37" fontId="3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right"/>
    </xf>
    <xf numFmtId="0" fontId="6" fillId="0" borderId="2" xfId="3" applyFont="1" applyBorder="1" applyAlignment="1">
      <alignment horizontal="center" vertical="center"/>
    </xf>
    <xf numFmtId="0" fontId="6" fillId="0" borderId="3" xfId="3" quotePrefix="1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0" xfId="3" quotePrefix="1" applyFont="1" applyAlignment="1">
      <alignment horizontal="center" vertical="center"/>
    </xf>
    <xf numFmtId="166" fontId="7" fillId="0" borderId="5" xfId="1" applyNumberFormat="1" applyFont="1" applyBorder="1" applyAlignment="1">
      <alignment horizontal="center" vertical="center"/>
    </xf>
    <xf numFmtId="0" fontId="7" fillId="0" borderId="0" xfId="3" quotePrefix="1" applyFont="1" applyAlignment="1">
      <alignment horizontal="center" vertical="center"/>
    </xf>
    <xf numFmtId="167" fontId="7" fillId="0" borderId="0" xfId="2" quotePrefix="1" applyNumberFormat="1" applyFont="1" applyFill="1" applyBorder="1" applyAlignment="1">
      <alignment horizontal="center" vertical="center"/>
    </xf>
    <xf numFmtId="37" fontId="8" fillId="0" borderId="0" xfId="0" applyNumberFormat="1" applyFont="1" applyAlignment="1">
      <alignment vertical="center"/>
    </xf>
    <xf numFmtId="37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/>
    </xf>
    <xf numFmtId="0" fontId="6" fillId="0" borderId="6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167" fontId="9" fillId="0" borderId="0" xfId="2" quotePrefix="1" applyNumberFormat="1" applyFont="1" applyFill="1" applyBorder="1" applyAlignment="1">
      <alignment horizontal="center" vertical="center"/>
    </xf>
    <xf numFmtId="168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/>
    </xf>
    <xf numFmtId="169" fontId="12" fillId="0" borderId="9" xfId="0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70" fontId="11" fillId="0" borderId="0" xfId="0" applyNumberFormat="1" applyFont="1" applyAlignment="1">
      <alignment horizontal="right"/>
    </xf>
    <xf numFmtId="37" fontId="13" fillId="0" borderId="0" xfId="0" applyNumberFormat="1" applyFont="1" applyAlignment="1">
      <alignment vertical="center"/>
    </xf>
    <xf numFmtId="171" fontId="9" fillId="0" borderId="0" xfId="2" quotePrefix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indent="1"/>
    </xf>
    <xf numFmtId="0" fontId="6" fillId="0" borderId="0" xfId="0" applyFont="1"/>
    <xf numFmtId="172" fontId="9" fillId="0" borderId="10" xfId="0" applyNumberFormat="1" applyFont="1" applyBorder="1" applyAlignment="1">
      <alignment horizontal="right"/>
    </xf>
    <xf numFmtId="166" fontId="7" fillId="0" borderId="11" xfId="1" applyNumberFormat="1" applyFont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indent="1"/>
    </xf>
    <xf numFmtId="172" fontId="14" fillId="0" borderId="0" xfId="0" applyNumberFormat="1" applyFont="1" applyAlignment="1">
      <alignment horizontal="right"/>
    </xf>
    <xf numFmtId="2" fontId="9" fillId="0" borderId="0" xfId="2" quotePrefix="1" applyNumberFormat="1" applyFont="1" applyFill="1" applyBorder="1" applyAlignment="1">
      <alignment horizontal="center" vertical="center"/>
    </xf>
    <xf numFmtId="172" fontId="12" fillId="0" borderId="0" xfId="2" applyNumberFormat="1" applyFont="1" applyFill="1" applyAlignment="1">
      <alignment horizontal="right"/>
    </xf>
    <xf numFmtId="172" fontId="11" fillId="0" borderId="0" xfId="0" applyNumberFormat="1" applyFont="1" applyAlignment="1">
      <alignment horizontal="right"/>
    </xf>
    <xf numFmtId="172" fontId="11" fillId="0" borderId="0" xfId="2" applyNumberFormat="1" applyFont="1" applyFill="1" applyAlignment="1">
      <alignment horizontal="right"/>
    </xf>
    <xf numFmtId="0" fontId="15" fillId="0" borderId="0" xfId="0" applyFont="1" applyAlignment="1">
      <alignment horizontal="center" vertical="center"/>
    </xf>
    <xf numFmtId="166" fontId="15" fillId="0" borderId="12" xfId="1" applyNumberFormat="1" applyFont="1" applyBorder="1" applyAlignment="1">
      <alignment horizontal="center" vertical="center"/>
    </xf>
    <xf numFmtId="2" fontId="7" fillId="0" borderId="0" xfId="2" quotePrefix="1" applyNumberFormat="1" applyFont="1" applyFill="1" applyBorder="1" applyAlignment="1">
      <alignment horizontal="center" vertical="center"/>
    </xf>
    <xf numFmtId="172" fontId="12" fillId="0" borderId="0" xfId="0" applyNumberFormat="1" applyFont="1" applyAlignment="1">
      <alignment horizontal="right"/>
    </xf>
    <xf numFmtId="167" fontId="7" fillId="0" borderId="5" xfId="2" quotePrefix="1" applyNumberFormat="1" applyFont="1" applyFill="1" applyBorder="1" applyAlignment="1">
      <alignment horizontal="center" vertical="center"/>
    </xf>
    <xf numFmtId="172" fontId="14" fillId="0" borderId="12" xfId="0" applyNumberFormat="1" applyFont="1" applyBorder="1" applyAlignment="1">
      <alignment horizontal="right"/>
    </xf>
    <xf numFmtId="171" fontId="7" fillId="0" borderId="0" xfId="2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2" fontId="9" fillId="0" borderId="0" xfId="0" applyNumberFormat="1" applyFont="1" applyAlignment="1">
      <alignment horizontal="right"/>
    </xf>
    <xf numFmtId="174" fontId="9" fillId="0" borderId="0" xfId="0" applyNumberFormat="1" applyFont="1" applyAlignment="1">
      <alignment horizontal="right"/>
    </xf>
    <xf numFmtId="172" fontId="6" fillId="0" borderId="0" xfId="0" applyNumberFormat="1" applyFont="1" applyAlignment="1">
      <alignment horizontal="right"/>
    </xf>
    <xf numFmtId="172" fontId="14" fillId="0" borderId="13" xfId="0" applyNumberFormat="1" applyFont="1" applyBorder="1" applyAlignment="1">
      <alignment horizontal="right" vertical="center"/>
    </xf>
  </cellXfs>
  <cellStyles count="4">
    <cellStyle name="Comma" xfId="1" builtinId="3"/>
    <cellStyle name="Normal" xfId="0" builtinId="0"/>
    <cellStyle name="Normal_Wal-Mart Financial Statements" xfId="3" xr:uid="{FD5A2E10-A9ED-6F4F-817F-C2B837B31B21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A270-1A1F-4148-9E11-36637F50C63B}">
  <dimension ref="A1:Y28"/>
  <sheetViews>
    <sheetView showGridLines="0" tabSelected="1" zoomScale="75" workbookViewId="0">
      <selection activeCell="H29" sqref="H29"/>
    </sheetView>
  </sheetViews>
  <sheetFormatPr baseColWidth="10" defaultRowHeight="15" x14ac:dyDescent="0.2"/>
  <cols>
    <col min="1" max="1" width="22.83203125" style="1" bestFit="1" customWidth="1"/>
    <col min="2" max="2" width="2.1640625" style="1" bestFit="1" customWidth="1"/>
    <col min="3" max="3" width="28.83203125" style="1" bestFit="1" customWidth="1"/>
    <col min="4" max="4" width="2.1640625" style="1" bestFit="1" customWidth="1"/>
    <col min="5" max="5" width="16" style="1" customWidth="1"/>
    <col min="6" max="6" width="15.6640625" style="1" customWidth="1"/>
    <col min="7" max="7" width="16.1640625" style="1" customWidth="1"/>
    <col min="8" max="8" width="18.6640625" style="1" customWidth="1"/>
    <col min="9" max="9" width="15.83203125" style="1" customWidth="1"/>
    <col min="10" max="10" width="4" style="1" customWidth="1"/>
    <col min="11" max="15" width="11.6640625" style="1" customWidth="1"/>
    <col min="16" max="18" width="10.83203125" style="1"/>
    <col min="19" max="19" width="23" style="1" bestFit="1" customWidth="1"/>
    <col min="20" max="25" width="12.83203125" style="1" customWidth="1"/>
    <col min="26" max="16384" width="10.83203125" style="1"/>
  </cols>
  <sheetData>
    <row r="1" spans="1:25" ht="21" thickBot="1" x14ac:dyDescent="0.25"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S1" s="3" t="s">
        <v>5</v>
      </c>
      <c r="T1" s="4"/>
      <c r="U1" s="5"/>
      <c r="V1" s="5"/>
      <c r="W1" s="5"/>
      <c r="X1" s="5"/>
      <c r="Y1" s="5"/>
    </row>
    <row r="2" spans="1:25" ht="20" x14ac:dyDescent="0.2">
      <c r="A2" s="6" t="s">
        <v>6</v>
      </c>
      <c r="B2" s="7" t="s">
        <v>7</v>
      </c>
      <c r="C2" s="8" t="s">
        <v>8</v>
      </c>
      <c r="D2" s="9" t="s">
        <v>7</v>
      </c>
      <c r="E2" s="10">
        <v>19640.77249425745</v>
      </c>
      <c r="F2" s="10">
        <v>274417.30069175723</v>
      </c>
      <c r="G2" s="10">
        <v>334238.50035974028</v>
      </c>
      <c r="H2" s="10">
        <v>439092.36774767935</v>
      </c>
      <c r="I2" s="10">
        <v>577988.86303151748</v>
      </c>
      <c r="J2" s="11" t="s">
        <v>7</v>
      </c>
      <c r="K2" s="12">
        <v>0.56116492840735566</v>
      </c>
      <c r="L2" s="12">
        <v>7.8404943054787779</v>
      </c>
      <c r="M2" s="12">
        <v>9.5496714388497228</v>
      </c>
      <c r="N2" s="12">
        <v>12.545496221362267</v>
      </c>
      <c r="O2" s="12">
        <v>16.513967515186213</v>
      </c>
      <c r="S2" s="13"/>
      <c r="T2" s="14"/>
      <c r="U2" s="15"/>
      <c r="V2" s="15"/>
      <c r="W2" s="15"/>
      <c r="X2" s="15"/>
      <c r="Y2" s="15"/>
    </row>
    <row r="3" spans="1:25" ht="16" thickBot="1" x14ac:dyDescent="0.25">
      <c r="A3" s="16"/>
      <c r="B3" s="17"/>
      <c r="C3" s="18" t="s">
        <v>9</v>
      </c>
      <c r="D3" s="19"/>
      <c r="E3" s="20">
        <v>35000</v>
      </c>
      <c r="F3" s="20">
        <v>35000</v>
      </c>
      <c r="G3" s="20">
        <v>35000</v>
      </c>
      <c r="H3" s="20">
        <v>35000</v>
      </c>
      <c r="I3" s="20">
        <v>35000</v>
      </c>
      <c r="J3" s="21"/>
      <c r="K3" s="22"/>
      <c r="L3" s="22"/>
      <c r="M3" s="22"/>
      <c r="N3" s="22"/>
      <c r="O3" s="22"/>
      <c r="S3" s="23"/>
      <c r="T3" s="24"/>
      <c r="U3" s="25">
        <v>1</v>
      </c>
      <c r="V3" s="25">
        <f>+U3+1</f>
        <v>2</v>
      </c>
      <c r="W3" s="25">
        <f t="shared" ref="W3:Y3" si="0">+V3+1</f>
        <v>3</v>
      </c>
      <c r="X3" s="25">
        <f t="shared" si="0"/>
        <v>4</v>
      </c>
      <c r="Y3" s="25">
        <f t="shared" si="0"/>
        <v>5</v>
      </c>
    </row>
    <row r="4" spans="1:25" ht="16" thickBot="1" x14ac:dyDescent="0.25">
      <c r="E4" s="26"/>
      <c r="F4" s="26"/>
      <c r="G4" s="26"/>
      <c r="H4" s="26"/>
      <c r="I4" s="26"/>
      <c r="S4" s="23"/>
      <c r="T4" s="24"/>
      <c r="U4" s="24"/>
      <c r="V4" s="24"/>
      <c r="W4" s="24"/>
      <c r="X4" s="27"/>
      <c r="Y4" s="27"/>
    </row>
    <row r="5" spans="1:25" ht="20" x14ac:dyDescent="0.2">
      <c r="A5" s="6" t="s">
        <v>10</v>
      </c>
      <c r="B5" s="7" t="s">
        <v>7</v>
      </c>
      <c r="C5" s="8" t="s">
        <v>11</v>
      </c>
      <c r="D5" s="9" t="s">
        <v>7</v>
      </c>
      <c r="E5" s="10">
        <v>19640.77249425745</v>
      </c>
      <c r="F5" s="10">
        <v>274417.30069175723</v>
      </c>
      <c r="G5" s="10">
        <v>334238.50035974028</v>
      </c>
      <c r="H5" s="10">
        <v>439092.36774767935</v>
      </c>
      <c r="I5" s="10">
        <v>577988.86303151748</v>
      </c>
      <c r="J5" s="11" t="s">
        <v>7</v>
      </c>
      <c r="K5" s="12">
        <v>0.22645127249551436</v>
      </c>
      <c r="L5" s="12">
        <v>0.45795688810338997</v>
      </c>
      <c r="M5" s="12">
        <v>0.45880434471185033</v>
      </c>
      <c r="N5" s="12">
        <v>0.46434282937287119</v>
      </c>
      <c r="O5" s="12">
        <v>0.46616671218156525</v>
      </c>
      <c r="S5" s="23"/>
      <c r="T5" s="24"/>
      <c r="U5" s="24"/>
      <c r="V5" s="24"/>
      <c r="W5" s="24"/>
      <c r="X5" s="28"/>
      <c r="Y5" s="28"/>
    </row>
    <row r="6" spans="1:25" ht="16" thickBot="1" x14ac:dyDescent="0.25">
      <c r="A6" s="16"/>
      <c r="B6" s="17"/>
      <c r="C6" s="18" t="s">
        <v>12</v>
      </c>
      <c r="D6" s="19"/>
      <c r="E6" s="20">
        <v>86732.886407809885</v>
      </c>
      <c r="F6" s="20">
        <v>599220.81711281918</v>
      </c>
      <c r="G6" s="20">
        <v>728498.98701298703</v>
      </c>
      <c r="H6" s="20">
        <v>945621.07988338184</v>
      </c>
      <c r="I6" s="20">
        <v>1239875.8811555791</v>
      </c>
      <c r="J6" s="21"/>
      <c r="K6" s="29"/>
      <c r="L6" s="29"/>
      <c r="M6" s="29"/>
      <c r="N6" s="29"/>
      <c r="O6" s="29"/>
      <c r="S6" s="30" t="s">
        <v>12</v>
      </c>
      <c r="T6" s="31"/>
      <c r="U6" s="32">
        <v>86732.886407809885</v>
      </c>
      <c r="V6" s="32">
        <v>599220.81711281918</v>
      </c>
      <c r="W6" s="32">
        <v>728498.98701298703</v>
      </c>
      <c r="X6" s="32">
        <v>945621.07988338184</v>
      </c>
      <c r="Y6" s="32">
        <v>1239875.8811555791</v>
      </c>
    </row>
    <row r="7" spans="1:25" ht="16" thickBot="1" x14ac:dyDescent="0.25">
      <c r="E7" s="26"/>
      <c r="F7" s="26"/>
      <c r="G7" s="26"/>
      <c r="H7" s="26"/>
      <c r="I7" s="26"/>
      <c r="S7" s="30" t="s">
        <v>13</v>
      </c>
      <c r="T7" s="31"/>
      <c r="U7" s="32">
        <v>-55886.095238095237</v>
      </c>
      <c r="V7" s="32">
        <v>-211838.28285714285</v>
      </c>
      <c r="W7" s="32">
        <v>-260576.86920000002</v>
      </c>
      <c r="X7" s="32">
        <v>-336487.68203314277</v>
      </c>
      <c r="Y7" s="32">
        <v>-443171.91709642258</v>
      </c>
    </row>
    <row r="8" spans="1:25" x14ac:dyDescent="0.2">
      <c r="A8" s="6" t="s">
        <v>14</v>
      </c>
      <c r="B8" s="7" t="s">
        <v>7</v>
      </c>
      <c r="C8" s="8" t="s">
        <v>12</v>
      </c>
      <c r="D8" s="9" t="s">
        <v>7</v>
      </c>
      <c r="E8" s="33">
        <v>86732.886407809885</v>
      </c>
      <c r="F8" s="33">
        <v>599220.81711281918</v>
      </c>
      <c r="G8" s="33">
        <v>728498.98701298703</v>
      </c>
      <c r="H8" s="33">
        <v>945621.07988338184</v>
      </c>
      <c r="I8" s="33">
        <v>1239875.8811555791</v>
      </c>
      <c r="J8" s="11" t="s">
        <v>7</v>
      </c>
      <c r="K8" s="34">
        <v>3.6959840730054334</v>
      </c>
      <c r="L8" s="34">
        <v>1.5375812366661794</v>
      </c>
      <c r="M8" s="34">
        <v>0.87169403168740645</v>
      </c>
      <c r="N8" s="34">
        <v>0.6652068788218537</v>
      </c>
      <c r="O8" s="34">
        <v>0.56549332685225651</v>
      </c>
      <c r="S8" s="35" t="s">
        <v>15</v>
      </c>
      <c r="T8" s="31"/>
      <c r="U8" s="36">
        <f>SUM(U6:U7)</f>
        <v>30846.791169714648</v>
      </c>
      <c r="V8" s="36">
        <f t="shared" ref="V8:Y8" si="1">SUM(V6:V7)</f>
        <v>387382.53425567632</v>
      </c>
      <c r="W8" s="36">
        <f t="shared" si="1"/>
        <v>467922.11781298701</v>
      </c>
      <c r="X8" s="36">
        <f t="shared" si="1"/>
        <v>609133.39785023907</v>
      </c>
      <c r="Y8" s="36">
        <f t="shared" si="1"/>
        <v>796703.9640591566</v>
      </c>
    </row>
    <row r="9" spans="1:25" ht="16" thickBot="1" x14ac:dyDescent="0.25">
      <c r="A9" s="16"/>
      <c r="B9" s="17"/>
      <c r="C9" s="18" t="s">
        <v>16</v>
      </c>
      <c r="D9" s="19"/>
      <c r="E9" s="20">
        <v>23466.791169714648</v>
      </c>
      <c r="F9" s="20">
        <v>389716.52542539098</v>
      </c>
      <c r="G9" s="20">
        <v>835727.85923837801</v>
      </c>
      <c r="H9" s="20">
        <v>1421544.3495686171</v>
      </c>
      <c r="I9" s="20">
        <v>2192556.1669439734</v>
      </c>
      <c r="J9" s="21"/>
      <c r="K9" s="37"/>
      <c r="L9" s="37"/>
      <c r="M9" s="37"/>
      <c r="N9" s="37"/>
      <c r="O9" s="37"/>
      <c r="S9" s="35"/>
      <c r="T9" s="31"/>
      <c r="U9" s="38"/>
      <c r="V9" s="38"/>
      <c r="W9" s="38"/>
      <c r="X9" s="39"/>
      <c r="Y9" s="39"/>
    </row>
    <row r="10" spans="1:25" ht="16" thickBot="1" x14ac:dyDescent="0.25">
      <c r="E10" s="26"/>
      <c r="F10" s="26"/>
      <c r="G10" s="26"/>
      <c r="H10" s="26"/>
      <c r="I10" s="26"/>
      <c r="S10" s="30"/>
      <c r="T10" s="31"/>
      <c r="U10" s="38"/>
      <c r="V10" s="38"/>
      <c r="W10" s="38"/>
      <c r="X10" s="40"/>
      <c r="Y10" s="40"/>
    </row>
    <row r="11" spans="1:25" x14ac:dyDescent="0.2">
      <c r="A11" s="6" t="s">
        <v>17</v>
      </c>
      <c r="B11" s="7" t="s">
        <v>7</v>
      </c>
      <c r="C11" s="8" t="s">
        <v>18</v>
      </c>
      <c r="D11" s="9" t="s">
        <v>7</v>
      </c>
      <c r="E11" s="20" t="s">
        <v>19</v>
      </c>
      <c r="F11" s="10">
        <v>512487.93070500926</v>
      </c>
      <c r="G11" s="10">
        <v>129278.16990016785</v>
      </c>
      <c r="H11" s="10">
        <v>217122.09287039482</v>
      </c>
      <c r="I11" s="10">
        <v>294254.80127219728</v>
      </c>
      <c r="J11" s="11" t="s">
        <v>7</v>
      </c>
      <c r="K11" s="41" t="s">
        <v>19</v>
      </c>
      <c r="L11" s="12">
        <v>5.9088075115514913</v>
      </c>
      <c r="M11" s="12">
        <v>0.21574378961508578</v>
      </c>
      <c r="N11" s="12">
        <v>0.29804034973424631</v>
      </c>
      <c r="O11" s="12">
        <v>0.31117622854651894</v>
      </c>
      <c r="S11" s="30" t="s">
        <v>20</v>
      </c>
      <c r="T11" s="31"/>
      <c r="U11" s="38">
        <v>-12280</v>
      </c>
      <c r="V11" s="38">
        <v>-27970.799999999999</v>
      </c>
      <c r="W11" s="38">
        <v>-32121.923999999999</v>
      </c>
      <c r="X11" s="38">
        <v>-36894.381719999998</v>
      </c>
      <c r="Y11" s="38">
        <v>-42628.945109800006</v>
      </c>
    </row>
    <row r="12" spans="1:25" ht="16" thickBot="1" x14ac:dyDescent="0.25">
      <c r="A12" s="16"/>
      <c r="B12" s="17"/>
      <c r="C12" s="18" t="s">
        <v>21</v>
      </c>
      <c r="D12" s="19"/>
      <c r="E12" s="42" t="s">
        <v>19</v>
      </c>
      <c r="F12" s="20">
        <v>86732.886407809885</v>
      </c>
      <c r="G12" s="20">
        <v>599220.81711281918</v>
      </c>
      <c r="H12" s="20">
        <v>728498.98701298703</v>
      </c>
      <c r="I12" s="20">
        <v>945621.07988338184</v>
      </c>
      <c r="J12" s="21"/>
      <c r="K12" s="37"/>
      <c r="L12" s="12"/>
      <c r="M12" s="12"/>
      <c r="N12" s="12"/>
      <c r="O12" s="12"/>
      <c r="S12" s="30" t="s">
        <v>22</v>
      </c>
      <c r="T12" s="31"/>
      <c r="U12" s="32">
        <v>4900</v>
      </c>
      <c r="V12" s="32">
        <v>6838</v>
      </c>
      <c r="W12" s="32">
        <v>10211.140000000003</v>
      </c>
      <c r="X12" s="32">
        <v>13577.474200000001</v>
      </c>
      <c r="Y12" s="32">
        <v>16936.798426000001</v>
      </c>
    </row>
    <row r="13" spans="1:25" ht="16" thickBot="1" x14ac:dyDescent="0.25">
      <c r="E13" s="26"/>
      <c r="F13" s="26"/>
      <c r="G13" s="26"/>
      <c r="H13" s="26"/>
      <c r="I13" s="26"/>
      <c r="S13" s="35" t="s">
        <v>23</v>
      </c>
      <c r="T13" s="31"/>
      <c r="U13" s="36">
        <f>SUM(U8:U12)</f>
        <v>23466.791169714648</v>
      </c>
      <c r="V13" s="36">
        <f t="shared" ref="V13:Y13" si="2">SUM(V8:V12)</f>
        <v>366249.73425567633</v>
      </c>
      <c r="W13" s="36">
        <f t="shared" si="2"/>
        <v>446011.33381298702</v>
      </c>
      <c r="X13" s="36">
        <f t="shared" si="2"/>
        <v>585816.49033023918</v>
      </c>
      <c r="Y13" s="36">
        <f t="shared" si="2"/>
        <v>771011.81737535668</v>
      </c>
    </row>
    <row r="14" spans="1:25" x14ac:dyDescent="0.2">
      <c r="A14" s="6" t="s">
        <v>24</v>
      </c>
      <c r="B14" s="7" t="s">
        <v>7</v>
      </c>
      <c r="C14" s="8" t="s">
        <v>25</v>
      </c>
      <c r="D14" s="9" t="s">
        <v>7</v>
      </c>
      <c r="E14" s="10" t="s">
        <v>19</v>
      </c>
      <c r="F14" s="10">
        <v>254776.52819749978</v>
      </c>
      <c r="G14" s="10">
        <v>59821.199667983048</v>
      </c>
      <c r="H14" s="10">
        <v>104853.86738793907</v>
      </c>
      <c r="I14" s="10">
        <v>138896.49528383813</v>
      </c>
      <c r="J14" s="11" t="s">
        <v>7</v>
      </c>
      <c r="K14" s="43" t="s">
        <v>19</v>
      </c>
      <c r="L14" s="12">
        <v>12.971818102978949</v>
      </c>
      <c r="M14" s="12">
        <v>0.21799354310819485</v>
      </c>
      <c r="N14" s="12">
        <v>0.31370972307225242</v>
      </c>
      <c r="O14" s="12">
        <v>0.31632637113759582</v>
      </c>
      <c r="S14" s="35"/>
      <c r="T14" s="31"/>
      <c r="U14" s="38"/>
      <c r="V14" s="38"/>
      <c r="W14" s="38"/>
      <c r="X14" s="39"/>
      <c r="Y14" s="39"/>
    </row>
    <row r="15" spans="1:25" ht="16" thickBot="1" x14ac:dyDescent="0.25">
      <c r="A15" s="16"/>
      <c r="B15" s="17"/>
      <c r="C15" s="18" t="s">
        <v>26</v>
      </c>
      <c r="D15" s="19"/>
      <c r="E15" s="20" t="s">
        <v>19</v>
      </c>
      <c r="F15" s="20">
        <v>19640.77249425745</v>
      </c>
      <c r="G15" s="20">
        <v>274417.30069175723</v>
      </c>
      <c r="H15" s="20">
        <v>334238.50035974028</v>
      </c>
      <c r="I15" s="20">
        <v>439092.36774767935</v>
      </c>
      <c r="J15" s="21"/>
      <c r="K15" s="37"/>
      <c r="L15" s="12"/>
      <c r="M15" s="12"/>
      <c r="N15" s="12"/>
      <c r="O15" s="12"/>
      <c r="S15" s="30"/>
      <c r="T15" s="31"/>
      <c r="U15" s="44"/>
      <c r="V15" s="44"/>
      <c r="W15" s="44"/>
      <c r="X15" s="39"/>
      <c r="Y15" s="39"/>
    </row>
    <row r="16" spans="1:25" ht="17" thickBot="1" x14ac:dyDescent="0.25">
      <c r="S16" s="30" t="s">
        <v>27</v>
      </c>
      <c r="T16" s="31"/>
      <c r="U16" s="44">
        <v>-360</v>
      </c>
      <c r="V16" s="44">
        <v>-360</v>
      </c>
      <c r="W16" s="44">
        <v>-360</v>
      </c>
      <c r="X16" s="44">
        <v>-360</v>
      </c>
      <c r="Y16" s="44">
        <v>-360</v>
      </c>
    </row>
    <row r="17" spans="1:25" x14ac:dyDescent="0.2">
      <c r="A17" s="6" t="s">
        <v>28</v>
      </c>
      <c r="B17" s="7" t="s">
        <v>7</v>
      </c>
      <c r="C17" s="8" t="s">
        <v>29</v>
      </c>
      <c r="D17" s="9" t="s">
        <v>7</v>
      </c>
      <c r="E17" s="45" t="s">
        <v>19</v>
      </c>
      <c r="F17" s="45">
        <v>14.834727183376142</v>
      </c>
      <c r="G17" s="45">
        <v>0.21799354310819472</v>
      </c>
      <c r="H17" s="45">
        <v>0.31370972307225259</v>
      </c>
      <c r="I17" s="45">
        <v>0.31632637113759582</v>
      </c>
      <c r="J17" s="11" t="s">
        <v>7</v>
      </c>
      <c r="K17" s="43" t="s">
        <v>19</v>
      </c>
      <c r="L17" s="34">
        <v>2.5106127005110288</v>
      </c>
      <c r="M17" s="34">
        <v>1.0104278945740353</v>
      </c>
      <c r="N17" s="34">
        <v>1.0525746710201427</v>
      </c>
      <c r="O17" s="34">
        <v>1.0165505656236429</v>
      </c>
      <c r="S17" s="35" t="s">
        <v>30</v>
      </c>
      <c r="T17" s="31"/>
      <c r="U17" s="46">
        <f>SUM(U13:U16)</f>
        <v>23106.791169714648</v>
      </c>
      <c r="V17" s="46">
        <f t="shared" ref="V17:Y17" si="3">SUM(V13:V16)</f>
        <v>365889.73425567633</v>
      </c>
      <c r="W17" s="46">
        <f t="shared" si="3"/>
        <v>445651.33381298702</v>
      </c>
      <c r="X17" s="46">
        <f t="shared" si="3"/>
        <v>585456.49033023918</v>
      </c>
      <c r="Y17" s="46">
        <f t="shared" si="3"/>
        <v>770651.81737535668</v>
      </c>
    </row>
    <row r="18" spans="1:25" ht="16" thickBot="1" x14ac:dyDescent="0.25">
      <c r="A18" s="16"/>
      <c r="B18" s="17"/>
      <c r="C18" s="18" t="s">
        <v>31</v>
      </c>
      <c r="D18" s="19"/>
      <c r="E18" s="47" t="s">
        <v>19</v>
      </c>
      <c r="F18" s="47">
        <v>5.9088075115514913</v>
      </c>
      <c r="G18" s="47">
        <v>0.21574378961508578</v>
      </c>
      <c r="H18" s="47">
        <v>0.29804034973424631</v>
      </c>
      <c r="I18" s="47">
        <v>0.31117622854651894</v>
      </c>
      <c r="J18" s="21"/>
      <c r="K18" s="37"/>
      <c r="L18" s="37"/>
      <c r="M18" s="37"/>
      <c r="N18" s="37"/>
      <c r="O18" s="37"/>
      <c r="S18" s="35"/>
      <c r="T18" s="31"/>
      <c r="U18" s="44"/>
      <c r="V18" s="44"/>
      <c r="W18" s="44"/>
      <c r="X18" s="39"/>
      <c r="Y18" s="39"/>
    </row>
    <row r="19" spans="1:25" ht="16" thickBot="1" x14ac:dyDescent="0.25">
      <c r="A19" s="19"/>
      <c r="B19" s="19"/>
      <c r="C19" s="48"/>
      <c r="D19" s="19"/>
      <c r="E19" s="47"/>
      <c r="F19" s="47"/>
      <c r="G19" s="47"/>
      <c r="H19" s="47"/>
      <c r="I19" s="47"/>
      <c r="J19" s="21"/>
      <c r="K19" s="37"/>
      <c r="L19" s="37"/>
      <c r="M19" s="37"/>
      <c r="N19" s="37"/>
      <c r="O19" s="37"/>
      <c r="S19" s="35"/>
      <c r="T19" s="31"/>
      <c r="U19" s="44"/>
      <c r="V19" s="44"/>
      <c r="W19" s="44"/>
      <c r="X19" s="39"/>
      <c r="Y19" s="39"/>
    </row>
    <row r="20" spans="1:25" x14ac:dyDescent="0.2">
      <c r="A20" s="6" t="s">
        <v>32</v>
      </c>
      <c r="B20" s="7" t="s">
        <v>7</v>
      </c>
      <c r="C20" s="8" t="s">
        <v>33</v>
      </c>
      <c r="D20" s="9" t="s">
        <v>7</v>
      </c>
      <c r="E20" s="45" t="s">
        <v>19</v>
      </c>
      <c r="F20" s="45">
        <v>12.971818102978949</v>
      </c>
      <c r="G20" s="45">
        <v>0.21799354310819485</v>
      </c>
      <c r="H20" s="45">
        <v>0.31370972307225242</v>
      </c>
      <c r="I20" s="45">
        <v>0.31632637113759582</v>
      </c>
      <c r="J20" s="11" t="s">
        <v>7</v>
      </c>
      <c r="K20" s="43" t="s">
        <v>19</v>
      </c>
      <c r="L20" s="34">
        <v>0.87442242399410097</v>
      </c>
      <c r="M20" s="34">
        <v>1.0000000000000007</v>
      </c>
      <c r="N20" s="34">
        <v>0.99999999999999944</v>
      </c>
      <c r="O20" s="34">
        <v>1</v>
      </c>
      <c r="S20" s="30" t="s">
        <v>34</v>
      </c>
      <c r="T20" s="31"/>
      <c r="U20" s="49">
        <v>0</v>
      </c>
      <c r="V20" s="49">
        <v>0</v>
      </c>
      <c r="W20" s="49">
        <v>0</v>
      </c>
      <c r="X20" s="49">
        <v>0</v>
      </c>
      <c r="Y20" s="49">
        <v>0</v>
      </c>
    </row>
    <row r="21" spans="1:25" ht="16" thickBot="1" x14ac:dyDescent="0.25">
      <c r="A21" s="16"/>
      <c r="B21" s="17"/>
      <c r="C21" s="18" t="s">
        <v>35</v>
      </c>
      <c r="D21" s="19"/>
      <c r="E21" s="12" t="s">
        <v>19</v>
      </c>
      <c r="F21" s="12">
        <v>14.834727183376142</v>
      </c>
      <c r="G21" s="12">
        <v>0.21799354310819472</v>
      </c>
      <c r="H21" s="12">
        <v>0.31370972307225259</v>
      </c>
      <c r="I21" s="12">
        <v>0.31632637113759582</v>
      </c>
      <c r="J21" s="21"/>
      <c r="K21" s="37"/>
      <c r="L21" s="37"/>
      <c r="M21" s="37"/>
      <c r="N21" s="37"/>
      <c r="O21" s="37"/>
      <c r="S21" s="30" t="s">
        <v>36</v>
      </c>
      <c r="T21" s="31"/>
      <c r="U21" s="32">
        <v>0</v>
      </c>
      <c r="V21" s="32">
        <v>0</v>
      </c>
      <c r="W21" s="32">
        <v>0</v>
      </c>
      <c r="X21" s="32">
        <v>0</v>
      </c>
      <c r="Y21" s="32">
        <v>0</v>
      </c>
    </row>
    <row r="22" spans="1:25" ht="16" thickBot="1" x14ac:dyDescent="0.25">
      <c r="A22" s="19"/>
      <c r="B22" s="19"/>
      <c r="C22" s="48"/>
      <c r="D22" s="19"/>
      <c r="E22" s="47"/>
      <c r="F22" s="47"/>
      <c r="G22" s="47"/>
      <c r="H22" s="47"/>
      <c r="I22" s="47"/>
      <c r="J22" s="21"/>
      <c r="K22" s="37"/>
      <c r="L22" s="37"/>
      <c r="M22" s="37"/>
      <c r="N22" s="37"/>
      <c r="O22" s="37"/>
      <c r="S22" s="35" t="s">
        <v>37</v>
      </c>
      <c r="T22" s="31"/>
      <c r="U22" s="36">
        <f>SUM(U17:U21)</f>
        <v>23106.791169714648</v>
      </c>
      <c r="V22" s="36">
        <f t="shared" ref="V22:Y22" si="4">SUM(V17:V21)</f>
        <v>365889.73425567633</v>
      </c>
      <c r="W22" s="36">
        <f t="shared" si="4"/>
        <v>445651.33381298702</v>
      </c>
      <c r="X22" s="36">
        <f t="shared" si="4"/>
        <v>585456.49033023918</v>
      </c>
      <c r="Y22" s="36">
        <f t="shared" si="4"/>
        <v>770651.81737535668</v>
      </c>
    </row>
    <row r="23" spans="1:25" x14ac:dyDescent="0.2">
      <c r="A23" s="6" t="s">
        <v>38</v>
      </c>
      <c r="B23" s="7" t="s">
        <v>7</v>
      </c>
      <c r="C23" s="8" t="s">
        <v>33</v>
      </c>
      <c r="D23" s="9" t="s">
        <v>7</v>
      </c>
      <c r="E23" s="45" t="s">
        <v>19</v>
      </c>
      <c r="F23" s="45">
        <v>12.971818102978949</v>
      </c>
      <c r="G23" s="45">
        <v>0.21799354310819485</v>
      </c>
      <c r="H23" s="45">
        <v>0.31370972307225242</v>
      </c>
      <c r="I23" s="45">
        <v>0.31632637113759582</v>
      </c>
      <c r="J23" s="11" t="s">
        <v>7</v>
      </c>
      <c r="K23" s="43" t="s">
        <v>19</v>
      </c>
      <c r="L23" s="34">
        <v>2.1953360432912299</v>
      </c>
      <c r="M23" s="34">
        <v>1.0104278945740359</v>
      </c>
      <c r="N23" s="34">
        <v>1.052574671020142</v>
      </c>
      <c r="O23" s="34">
        <v>1.0165505656236429</v>
      </c>
      <c r="S23" s="35"/>
      <c r="T23" s="31"/>
      <c r="U23" s="44"/>
      <c r="V23" s="44"/>
      <c r="W23" s="44"/>
      <c r="X23" s="39"/>
      <c r="Y23" s="39"/>
    </row>
    <row r="24" spans="1:25" ht="16" thickBot="1" x14ac:dyDescent="0.25">
      <c r="A24" s="16"/>
      <c r="B24" s="17"/>
      <c r="C24" s="18" t="s">
        <v>31</v>
      </c>
      <c r="D24" s="19"/>
      <c r="E24" s="12" t="s">
        <v>19</v>
      </c>
      <c r="F24" s="12">
        <v>5.9088075115514913</v>
      </c>
      <c r="G24" s="12">
        <v>0.21574378961508578</v>
      </c>
      <c r="H24" s="12">
        <v>0.29804034973424631</v>
      </c>
      <c r="I24" s="12">
        <v>0.31117622854651894</v>
      </c>
      <c r="J24" s="21"/>
      <c r="K24" s="37"/>
      <c r="L24" s="37"/>
      <c r="M24" s="37"/>
      <c r="N24" s="37"/>
      <c r="O24" s="37"/>
      <c r="S24" s="35"/>
      <c r="T24" s="31"/>
      <c r="U24" s="44"/>
      <c r="V24" s="44"/>
      <c r="W24" s="44"/>
      <c r="X24" s="39"/>
      <c r="Y24" s="39"/>
    </row>
    <row r="25" spans="1:25" x14ac:dyDescent="0.2">
      <c r="S25" s="30" t="s">
        <v>39</v>
      </c>
      <c r="T25" s="31"/>
      <c r="U25" s="49">
        <f>-U22*0.15</f>
        <v>-3466.0186754571973</v>
      </c>
      <c r="V25" s="49">
        <f>-V22*0.25</f>
        <v>-91472.433563919083</v>
      </c>
      <c r="W25" s="49">
        <f t="shared" ref="W25:Y25" si="5">-W22*0.25</f>
        <v>-111412.83345324676</v>
      </c>
      <c r="X25" s="49">
        <f t="shared" si="5"/>
        <v>-146364.12258255979</v>
      </c>
      <c r="Y25" s="49">
        <f t="shared" si="5"/>
        <v>-192662.95434383917</v>
      </c>
    </row>
    <row r="26" spans="1:25" x14ac:dyDescent="0.2">
      <c r="S26" s="30"/>
      <c r="T26" s="31"/>
      <c r="U26" s="50"/>
      <c r="V26" s="50"/>
      <c r="W26" s="50"/>
      <c r="X26" s="50"/>
      <c r="Y26" s="50"/>
    </row>
    <row r="27" spans="1:25" x14ac:dyDescent="0.2">
      <c r="S27" s="30"/>
      <c r="T27" s="31"/>
      <c r="U27" s="49"/>
      <c r="V27" s="49"/>
      <c r="W27" s="49"/>
      <c r="X27" s="51"/>
      <c r="Y27" s="51"/>
    </row>
    <row r="28" spans="1:25" ht="16" thickBot="1" x14ac:dyDescent="0.25">
      <c r="S28" s="35" t="s">
        <v>11</v>
      </c>
      <c r="T28" s="31"/>
      <c r="U28" s="52">
        <f>SUM(U22:U27)</f>
        <v>19640.77249425745</v>
      </c>
      <c r="V28" s="52">
        <f>SUM(V22:V27)</f>
        <v>274417.30069175723</v>
      </c>
      <c r="W28" s="52">
        <f>SUM(W22:W27)</f>
        <v>334238.50035974028</v>
      </c>
      <c r="X28" s="52">
        <f>SUM(X22:X27)</f>
        <v>439092.36774767935</v>
      </c>
      <c r="Y28" s="52">
        <f>SUM(Y22:Y27)</f>
        <v>577988.86303151748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nagib stefano souki</dc:creator>
  <cp:lastModifiedBy>nagib stefano souki</cp:lastModifiedBy>
  <dcterms:created xsi:type="dcterms:W3CDTF">2024-05-26T18:41:48Z</dcterms:created>
  <dcterms:modified xsi:type="dcterms:W3CDTF">2024-05-26T18:42:43Z</dcterms:modified>
</cp:coreProperties>
</file>