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15" activeTab="23"/>
  </bookViews>
  <sheets>
    <sheet name="day 8 " sheetId="17" r:id="rId1"/>
    <sheet name="day 7 " sheetId="16" r:id="rId2"/>
    <sheet name="day 9 " sheetId="18" r:id="rId3"/>
    <sheet name="day 7(area) " sheetId="20" r:id="rId4"/>
    <sheet name="day 8(area) " sheetId="21" r:id="rId5"/>
    <sheet name="day 9(area)  " sheetId="22" r:id="rId6"/>
    <sheet name="resume" sheetId="19" r:id="rId7"/>
    <sheet name="PLOTS RESUME" sheetId="23" r:id="rId8"/>
    <sheet name="batch 1" sheetId="26" r:id="rId9"/>
    <sheet name="batch 1 AREA" sheetId="28" r:id="rId10"/>
    <sheet name="batch 2" sheetId="29" r:id="rId11"/>
    <sheet name="batch 4" sheetId="31" r:id="rId12"/>
    <sheet name="batch 5" sheetId="32" r:id="rId13"/>
    <sheet name="batch 6" sheetId="33" r:id="rId14"/>
    <sheet name="batch 10" sheetId="34" r:id="rId15"/>
    <sheet name="batch 11" sheetId="35" r:id="rId16"/>
    <sheet name="batch 12 " sheetId="36" r:id="rId17"/>
    <sheet name="batch 13" sheetId="37" r:id="rId18"/>
    <sheet name="M10 " sheetId="45" r:id="rId19"/>
    <sheet name="P10 " sheetId="44" r:id="rId20"/>
    <sheet name="CC-4533-1 " sheetId="46" r:id="rId21"/>
    <sheet name="CC-4533-2 " sheetId="47" r:id="rId22"/>
    <sheet name="C-5155 " sheetId="48" r:id="rId23"/>
    <sheet name="PLOTS" sheetId="43" r:id="rId24"/>
  </sheets>
  <definedNames>
    <definedName name="_xlnm._FilterDatabase" localSheetId="1" hidden="1">'day 7 '!#REF!</definedName>
    <definedName name="_xlnm._FilterDatabase" localSheetId="0" hidden="1">'day 8 '!#REF!</definedName>
    <definedName name="_xlnm._FilterDatabase" localSheetId="2" hidden="1">'day 9 '!#REF!</definedName>
    <definedName name="_xlnm._FilterDatabase" localSheetId="3" hidden="1">'day 7(area) '!#REF!</definedName>
    <definedName name="_xlnm._FilterDatabase" localSheetId="4" hidden="1">'day 8(area) '!#REF!</definedName>
    <definedName name="_xlnm._FilterDatabase" localSheetId="5" hidden="1">'day 9(area)  '!#REF!</definedName>
    <definedName name="_xlnm._FilterDatabase" localSheetId="8" hidden="1">'batch 1'!#REF!</definedName>
    <definedName name="_xlnm._FilterDatabase" localSheetId="9" hidden="1">'batch 1 AREA'!#REF!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<sst xmlns="http://schemas.openxmlformats.org/spreadsheetml/2006/main" count="402" uniqueCount="91">
  <si>
    <t>AMOUNT OF CRYSTAL PER CELL</t>
  </si>
  <si>
    <t>%AMOUNT OF CRYSTAL PER CELL</t>
  </si>
  <si>
    <t>BATCH</t>
  </si>
  <si>
    <t>Total cr</t>
  </si>
  <si>
    <t>cell with cr</t>
  </si>
  <si>
    <t>total cell</t>
  </si>
  <si>
    <t>&gt;=10</t>
  </si>
  <si>
    <t>1(17/11/2024)
0.996</t>
  </si>
  <si>
    <t>5(9/12/2024)
0.99</t>
  </si>
  <si>
    <t>6(15/12/2024)
0.997</t>
  </si>
  <si>
    <t>10(29/12/2024)
0.996</t>
  </si>
  <si>
    <t>11(1/1/2025)
0.997</t>
  </si>
  <si>
    <t>12(5/1/2025)
0.995</t>
  </si>
  <si>
    <t>2(19/11/2024)
0.996</t>
  </si>
  <si>
    <t>5(8/12/2024)
0.996</t>
  </si>
  <si>
    <t>11(31/12/2024)
0.997</t>
  </si>
  <si>
    <t>13(7/1/2025)
0.995</t>
  </si>
  <si>
    <t>5(10/12/2024)
0.99</t>
  </si>
  <si>
    <t>6(16/12/2024)
0.997</t>
  </si>
  <si>
    <t>10(30/12/2024)
0.9975</t>
  </si>
  <si>
    <t>11(2/1/2025)
0.9975</t>
  </si>
  <si>
    <t>12(6/1/2025)
0.996</t>
  </si>
  <si>
    <t>%AREA OF CRYSTAL PER CELL</t>
  </si>
  <si>
    <t>A CR</t>
  </si>
  <si>
    <t>A CELL</t>
  </si>
  <si>
    <t>%A CR/A CELL</t>
  </si>
  <si>
    <t>batch</t>
  </si>
  <si>
    <t>day</t>
  </si>
  <si>
    <t>%(#CR-CE/#CE)</t>
  </si>
  <si>
    <t>average #CR-CELL/#CELL</t>
  </si>
  <si>
    <t>average (#CR-CELL/#CELL)</t>
  </si>
  <si>
    <t>NOT DATA</t>
  </si>
  <si>
    <t>%(A CR/A CE)</t>
  </si>
  <si>
    <t>average A CR/A CE</t>
  </si>
  <si>
    <t>AREA</t>
  </si>
  <si>
    <t>average(A CR/A CE)</t>
  </si>
  <si>
    <t>%growth</t>
  </si>
  <si>
    <t>DAY</t>
  </si>
  <si>
    <t>B1</t>
  </si>
  <si>
    <t>B2</t>
  </si>
  <si>
    <t>B5</t>
  </si>
  <si>
    <t>B6</t>
  </si>
  <si>
    <t>B10</t>
  </si>
  <si>
    <t>B11</t>
  </si>
  <si>
    <t>B12</t>
  </si>
  <si>
    <t>B13</t>
  </si>
  <si>
    <t>area</t>
  </si>
  <si>
    <t>%(CR-CR/CE)</t>
  </si>
  <si>
    <t>1(0.9995)</t>
  </si>
  <si>
    <t>2(0.999)</t>
  </si>
  <si>
    <t>3A(0.9995)</t>
  </si>
  <si>
    <t>3B(0.9995)</t>
  </si>
  <si>
    <t>4A(0.999)</t>
  </si>
  <si>
    <t>4B(0.999)</t>
  </si>
  <si>
    <t>9(0.995)</t>
  </si>
  <si>
    <t>11(0.995)</t>
  </si>
  <si>
    <t>%(CR-CE/CE)</t>
  </si>
  <si>
    <t>AREA CR</t>
  </si>
  <si>
    <t>AREA CELL</t>
  </si>
  <si>
    <t>%</t>
  </si>
  <si>
    <t>2(0.9995)</t>
  </si>
  <si>
    <t>3A</t>
  </si>
  <si>
    <t>3B</t>
  </si>
  <si>
    <t>4A</t>
  </si>
  <si>
    <t>4B</t>
  </si>
  <si>
    <t>%(a CR/A CE)</t>
  </si>
  <si>
    <t>average a CR/A CE</t>
  </si>
  <si>
    <t>%cristals/cells</t>
  </si>
  <si>
    <t>average %CR/CE</t>
  </si>
  <si>
    <t>% cell cr/total cell</t>
  </si>
  <si>
    <t>average %cr-ce/ce</t>
  </si>
  <si>
    <t xml:space="preserve">Area cell </t>
  </si>
  <si>
    <t>Area crystal</t>
  </si>
  <si>
    <t>%  a-cr/a-cell</t>
  </si>
  <si>
    <t>average</t>
  </si>
  <si>
    <t>2A</t>
  </si>
  <si>
    <t>2B</t>
  </si>
  <si>
    <t>NOT</t>
  </si>
  <si>
    <t>% a-cr/a-cell</t>
  </si>
  <si>
    <t>HOURS</t>
  </si>
  <si>
    <t>M10</t>
  </si>
  <si>
    <t>P10</t>
  </si>
  <si>
    <t>CC-4533-1</t>
  </si>
  <si>
    <t>CC-4533-2</t>
  </si>
  <si>
    <t>C-5155</t>
  </si>
  <si>
    <t>AVERAGE</t>
  </si>
  <si>
    <t>DAY 5</t>
  </si>
  <si>
    <t>DAY 6</t>
  </si>
  <si>
    <t>DAY 9</t>
  </si>
  <si>
    <t>DAY 12</t>
  </si>
  <si>
    <t>DAY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</si>
</sst>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6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9" applyNumberFormat="0" applyFill="0" applyAlignment="0" applyProtection="0">
      <alignment vertical="center"/>
    </xf>
    <xf numFmtId="0" fontId="12" fillId="0" borderId="69" applyNumberFormat="0" applyFill="0" applyAlignment="0" applyProtection="0">
      <alignment vertical="center"/>
    </xf>
    <xf numFmtId="0" fontId="13" fillId="0" borderId="7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71" applyNumberFormat="0" applyAlignment="0" applyProtection="0">
      <alignment vertical="center"/>
    </xf>
    <xf numFmtId="0" fontId="15" fillId="24" borderId="72" applyNumberFormat="0" applyAlignment="0" applyProtection="0">
      <alignment vertical="center"/>
    </xf>
    <xf numFmtId="0" fontId="16" fillId="24" borderId="71" applyNumberFormat="0" applyAlignment="0" applyProtection="0">
      <alignment vertical="center"/>
    </xf>
    <xf numFmtId="0" fontId="17" fillId="25" borderId="73" applyNumberFormat="0" applyAlignment="0" applyProtection="0">
      <alignment vertical="center"/>
    </xf>
    <xf numFmtId="0" fontId="18" fillId="0" borderId="74" applyNumberFormat="0" applyFill="0" applyAlignment="0" applyProtection="0">
      <alignment vertical="center"/>
    </xf>
    <xf numFmtId="0" fontId="19" fillId="0" borderId="7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</cellStyleXfs>
  <cellXfs count="68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2" borderId="13" xfId="0" applyNumberFormat="1" applyFill="1" applyBorder="1" applyAlignment="1">
      <alignment horizontal="center" vertical="center"/>
    </xf>
    <xf numFmtId="10" fontId="0" fillId="2" borderId="14" xfId="0" applyNumberFormat="1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0" fontId="2" fillId="2" borderId="14" xfId="0" applyNumberFormat="1" applyFont="1" applyFill="1" applyBorder="1" applyAlignment="1">
      <alignment horizontal="center" vertical="center"/>
    </xf>
    <xf numFmtId="10" fontId="0" fillId="0" borderId="14" xfId="0" applyNumberForma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/>
    </xf>
    <xf numFmtId="0" fontId="1" fillId="3" borderId="18" xfId="0" applyNumberFormat="1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/>
    </xf>
    <xf numFmtId="10" fontId="0" fillId="3" borderId="19" xfId="0" applyNumberFormat="1" applyFont="1" applyFill="1" applyBorder="1" applyAlignment="1">
      <alignment horizontal="center"/>
    </xf>
    <xf numFmtId="0" fontId="0" fillId="3" borderId="19" xfId="0" applyNumberFormat="1" applyFont="1" applyFill="1" applyBorder="1" applyAlignment="1">
      <alignment horizontal="center"/>
    </xf>
    <xf numFmtId="0" fontId="1" fillId="4" borderId="17" xfId="0" applyNumberFormat="1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10" fontId="0" fillId="4" borderId="1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1" fillId="5" borderId="8" xfId="0" applyNumberFormat="1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/>
    </xf>
    <xf numFmtId="10" fontId="0" fillId="5" borderId="14" xfId="0" applyNumberFormat="1" applyFont="1" applyFill="1" applyBorder="1" applyAlignment="1">
      <alignment horizontal="center"/>
    </xf>
    <xf numFmtId="10" fontId="0" fillId="5" borderId="19" xfId="0" applyNumberFormat="1" applyFont="1" applyFill="1" applyBorder="1" applyAlignment="1">
      <alignment horizontal="center"/>
    </xf>
    <xf numFmtId="0" fontId="1" fillId="6" borderId="8" xfId="0" applyNumberFormat="1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/>
    </xf>
    <xf numFmtId="10" fontId="0" fillId="6" borderId="19" xfId="0" applyNumberFormat="1" applyFont="1" applyFill="1" applyBorder="1" applyAlignment="1">
      <alignment horizontal="center"/>
    </xf>
    <xf numFmtId="0" fontId="1" fillId="7" borderId="18" xfId="0" applyNumberFormat="1" applyFont="1" applyFill="1" applyBorder="1" applyAlignment="1">
      <alignment horizontal="center" vertical="center"/>
    </xf>
    <xf numFmtId="0" fontId="0" fillId="7" borderId="20" xfId="0" applyFont="1" applyFill="1" applyBorder="1" applyAlignment="1">
      <alignment horizontal="center"/>
    </xf>
    <xf numFmtId="10" fontId="0" fillId="7" borderId="19" xfId="0" applyNumberFormat="1" applyFont="1" applyFill="1" applyBorder="1" applyAlignment="1">
      <alignment horizontal="center"/>
    </xf>
    <xf numFmtId="0" fontId="1" fillId="3" borderId="18" xfId="0" applyNumberFormat="1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10" fontId="0" fillId="3" borderId="21" xfId="0" applyNumberForma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8" borderId="17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0" fontId="0" fillId="8" borderId="19" xfId="0" applyNumberFormat="1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10" fontId="3" fillId="5" borderId="14" xfId="0" applyNumberFormat="1" applyFont="1" applyFill="1" applyBorder="1" applyAlignment="1">
      <alignment horizontal="center"/>
    </xf>
    <xf numFmtId="10" fontId="3" fillId="5" borderId="19" xfId="0" applyNumberFormat="1" applyFont="1" applyFill="1" applyBorder="1" applyAlignment="1">
      <alignment horizont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10" fontId="0" fillId="3" borderId="22" xfId="0" applyNumberFormat="1" applyFont="1" applyFill="1" applyBorder="1" applyAlignment="1">
      <alignment horizontal="center"/>
    </xf>
    <xf numFmtId="10" fontId="0" fillId="4" borderId="22" xfId="0" applyNumberFormat="1" applyFont="1" applyFill="1" applyBorder="1" applyAlignment="1">
      <alignment horizontal="center"/>
    </xf>
    <xf numFmtId="10" fontId="0" fillId="5" borderId="22" xfId="0" applyNumberFormat="1" applyFont="1" applyFill="1" applyBorder="1" applyAlignment="1">
      <alignment horizontal="center"/>
    </xf>
    <xf numFmtId="10" fontId="0" fillId="6" borderId="22" xfId="0" applyNumberFormat="1" applyFont="1" applyFill="1" applyBorder="1" applyAlignment="1">
      <alignment horizontal="center"/>
    </xf>
    <xf numFmtId="10" fontId="0" fillId="7" borderId="22" xfId="0" applyNumberFormat="1" applyFont="1" applyFill="1" applyBorder="1" applyAlignment="1">
      <alignment horizontal="center"/>
    </xf>
    <xf numFmtId="10" fontId="3" fillId="3" borderId="21" xfId="0" applyNumberFormat="1" applyFont="1" applyFill="1" applyBorder="1" applyAlignment="1">
      <alignment horizontal="center" vertical="center"/>
    </xf>
    <xf numFmtId="10" fontId="0" fillId="8" borderId="22" xfId="0" applyNumberFormat="1" applyFont="1" applyFill="1" applyBorder="1" applyAlignment="1">
      <alignment horizontal="center"/>
    </xf>
    <xf numFmtId="10" fontId="2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5" fillId="5" borderId="8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/>
    </xf>
    <xf numFmtId="10" fontId="3" fillId="6" borderId="19" xfId="0" applyNumberFormat="1" applyFont="1" applyFill="1" applyBorder="1" applyAlignment="1">
      <alignment horizontal="center"/>
    </xf>
    <xf numFmtId="0" fontId="5" fillId="7" borderId="18" xfId="0" applyNumberFormat="1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/>
    </xf>
    <xf numFmtId="10" fontId="3" fillId="7" borderId="19" xfId="0" applyNumberFormat="1" applyFont="1" applyFill="1" applyBorder="1" applyAlignment="1">
      <alignment horizontal="center"/>
    </xf>
    <xf numFmtId="0" fontId="5" fillId="3" borderId="18" xfId="0" applyNumberFormat="1" applyFont="1" applyFill="1" applyBorder="1" applyAlignment="1">
      <alignment horizontal="center" vertical="center" wrapText="1"/>
    </xf>
    <xf numFmtId="0" fontId="5" fillId="8" borderId="17" xfId="0" applyNumberFormat="1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10" fontId="3" fillId="8" borderId="19" xfId="0" applyNumberFormat="1" applyFont="1" applyFill="1" applyBorder="1" applyAlignment="1">
      <alignment horizontal="center"/>
    </xf>
    <xf numFmtId="10" fontId="3" fillId="5" borderId="22" xfId="0" applyNumberFormat="1" applyFont="1" applyFill="1" applyBorder="1" applyAlignment="1">
      <alignment horizontal="center"/>
    </xf>
    <xf numFmtId="10" fontId="3" fillId="6" borderId="22" xfId="0" applyNumberFormat="1" applyFont="1" applyFill="1" applyBorder="1" applyAlignment="1">
      <alignment horizontal="center"/>
    </xf>
    <xf numFmtId="10" fontId="3" fillId="7" borderId="22" xfId="0" applyNumberFormat="1" applyFont="1" applyFill="1" applyBorder="1" applyAlignment="1">
      <alignment horizontal="center"/>
    </xf>
    <xf numFmtId="10" fontId="3" fillId="8" borderId="22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0" fontId="3" fillId="4" borderId="19" xfId="0" applyNumberFormat="1" applyFont="1" applyFill="1" applyBorder="1" applyAlignment="1">
      <alignment horizontal="center"/>
    </xf>
    <xf numFmtId="0" fontId="3" fillId="4" borderId="10" xfId="0" applyNumberFormat="1" applyFont="1" applyFill="1" applyBorder="1" applyAlignment="1">
      <alignment horizontal="center"/>
    </xf>
    <xf numFmtId="10" fontId="3" fillId="4" borderId="2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10" fontId="3" fillId="3" borderId="19" xfId="0" applyNumberFormat="1" applyFont="1" applyFill="1" applyBorder="1" applyAlignment="1">
      <alignment horizontal="center"/>
    </xf>
    <xf numFmtId="0" fontId="3" fillId="3" borderId="19" xfId="0" applyNumberFormat="1" applyFont="1" applyFill="1" applyBorder="1" applyAlignment="1">
      <alignment horizontal="center"/>
    </xf>
    <xf numFmtId="10" fontId="3" fillId="3" borderId="22" xfId="0" applyNumberFormat="1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10" fontId="0" fillId="3" borderId="20" xfId="0" applyNumberFormat="1" applyFont="1" applyFill="1" applyBorder="1" applyAlignment="1">
      <alignment horizontal="center" vertical="center"/>
    </xf>
    <xf numFmtId="0" fontId="1" fillId="3" borderId="23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0" fontId="0" fillId="3" borderId="10" xfId="0" applyNumberFormat="1" applyFont="1" applyFill="1" applyBorder="1" applyAlignment="1">
      <alignment horizontal="center" vertical="center"/>
    </xf>
    <xf numFmtId="0" fontId="1" fillId="4" borderId="18" xfId="0" applyNumberFormat="1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/>
    </xf>
    <xf numFmtId="0" fontId="0" fillId="9" borderId="19" xfId="0" applyFont="1" applyFill="1" applyBorder="1" applyAlignment="1">
      <alignment horizontal="center"/>
    </xf>
    <xf numFmtId="10" fontId="0" fillId="9" borderId="19" xfId="0" applyNumberFormat="1" applyFont="1" applyFill="1" applyBorder="1" applyAlignment="1">
      <alignment horizontal="center"/>
    </xf>
    <xf numFmtId="10" fontId="0" fillId="4" borderId="20" xfId="0" applyNumberFormat="1" applyFont="1" applyFill="1" applyBorder="1" applyAlignment="1">
      <alignment horizontal="center" vertical="center"/>
    </xf>
    <xf numFmtId="0" fontId="1" fillId="4" borderId="23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/>
    </xf>
    <xf numFmtId="10" fontId="0" fillId="4" borderId="10" xfId="0" applyNumberFormat="1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/>
    </xf>
    <xf numFmtId="10" fontId="0" fillId="5" borderId="25" xfId="0" applyNumberFormat="1" applyFont="1" applyFill="1" applyBorder="1" applyAlignment="1">
      <alignment horizontal="center" vertical="center"/>
    </xf>
    <xf numFmtId="0" fontId="1" fillId="5" borderId="16" xfId="0" applyNumberFormat="1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10" fontId="0" fillId="5" borderId="27" xfId="0" applyNumberFormat="1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10" fontId="0" fillId="6" borderId="20" xfId="0" applyNumberFormat="1" applyFont="1" applyFill="1" applyBorder="1" applyAlignment="1">
      <alignment horizontal="center" vertical="center"/>
    </xf>
    <xf numFmtId="0" fontId="1" fillId="6" borderId="28" xfId="0" applyNumberFormat="1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10" fontId="0" fillId="6" borderId="10" xfId="0" applyNumberFormat="1" applyFont="1" applyFill="1" applyBorder="1" applyAlignment="1">
      <alignment horizontal="center" vertical="center"/>
    </xf>
    <xf numFmtId="10" fontId="0" fillId="6" borderId="5" xfId="0" applyNumberFormat="1" applyFont="1" applyFill="1" applyBorder="1" applyAlignment="1">
      <alignment horizontal="center"/>
    </xf>
    <xf numFmtId="0" fontId="0" fillId="7" borderId="21" xfId="0" applyFont="1" applyFill="1" applyBorder="1" applyAlignment="1">
      <alignment horizontal="center"/>
    </xf>
    <xf numFmtId="10" fontId="0" fillId="7" borderId="20" xfId="0" applyNumberFormat="1" applyFont="1" applyFill="1" applyBorder="1" applyAlignment="1">
      <alignment horizontal="center" vertical="center"/>
    </xf>
    <xf numFmtId="0" fontId="1" fillId="7" borderId="29" xfId="0" applyNumberFormat="1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10" fontId="0" fillId="7" borderId="10" xfId="0" applyNumberFormat="1" applyFont="1" applyFill="1" applyBorder="1" applyAlignment="1">
      <alignment horizontal="center" vertical="center"/>
    </xf>
    <xf numFmtId="10" fontId="0" fillId="7" borderId="5" xfId="0" applyNumberFormat="1" applyFont="1" applyFill="1" applyBorder="1" applyAlignment="1">
      <alignment horizontal="center"/>
    </xf>
    <xf numFmtId="10" fontId="0" fillId="3" borderId="30" xfId="0" applyNumberFormat="1" applyFill="1" applyBorder="1" applyAlignment="1">
      <alignment horizontal="center" vertical="center"/>
    </xf>
    <xf numFmtId="0" fontId="1" fillId="3" borderId="29" xfId="0" applyNumberFormat="1" applyFont="1" applyFill="1" applyBorder="1" applyAlignment="1">
      <alignment horizontal="center" vertical="center"/>
    </xf>
    <xf numFmtId="10" fontId="0" fillId="3" borderId="24" xfId="0" applyNumberFormat="1" applyFill="1" applyBorder="1" applyAlignment="1">
      <alignment horizontal="center" vertical="center"/>
    </xf>
    <xf numFmtId="0" fontId="1" fillId="8" borderId="18" xfId="0" applyNumberFormat="1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10" fontId="0" fillId="8" borderId="20" xfId="0" applyNumberFormat="1" applyFont="1" applyFill="1" applyBorder="1" applyAlignment="1">
      <alignment horizontal="center" vertical="center"/>
    </xf>
    <xf numFmtId="0" fontId="1" fillId="8" borderId="29" xfId="0" applyNumberFormat="1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10" fontId="0" fillId="8" borderId="10" xfId="0" applyNumberFormat="1" applyFont="1" applyFill="1" applyBorder="1" applyAlignment="1">
      <alignment horizontal="center" vertical="center"/>
    </xf>
    <xf numFmtId="10" fontId="0" fillId="8" borderId="5" xfId="0" applyNumberFormat="1" applyFont="1" applyFill="1" applyBorder="1" applyAlignment="1">
      <alignment horizontal="center"/>
    </xf>
    <xf numFmtId="10" fontId="3" fillId="5" borderId="25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/>
    </xf>
    <xf numFmtId="10" fontId="3" fillId="5" borderId="27" xfId="0" applyNumberFormat="1" applyFont="1" applyFill="1" applyBorder="1" applyAlignment="1">
      <alignment horizontal="center"/>
    </xf>
    <xf numFmtId="0" fontId="1" fillId="6" borderId="16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10" fontId="0" fillId="3" borderId="12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/>
    </xf>
    <xf numFmtId="10" fontId="0" fillId="9" borderId="22" xfId="0" applyNumberFormat="1" applyFont="1" applyFill="1" applyBorder="1" applyAlignment="1">
      <alignment horizontal="center"/>
    </xf>
    <xf numFmtId="10" fontId="0" fillId="4" borderId="12" xfId="0" applyNumberFormat="1" applyFont="1" applyFill="1" applyBorder="1" applyAlignment="1">
      <alignment horizontal="center" vertical="center"/>
    </xf>
    <xf numFmtId="10" fontId="0" fillId="5" borderId="20" xfId="0" applyNumberFormat="1" applyFont="1" applyFill="1" applyBorder="1" applyAlignment="1">
      <alignment horizontal="center" vertical="center"/>
    </xf>
    <xf numFmtId="10" fontId="0" fillId="5" borderId="12" xfId="0" applyNumberFormat="1" applyFont="1" applyFill="1" applyBorder="1" applyAlignment="1">
      <alignment horizontal="center" vertical="center"/>
    </xf>
    <xf numFmtId="10" fontId="0" fillId="5" borderId="31" xfId="0" applyNumberFormat="1" applyFont="1" applyFill="1" applyBorder="1" applyAlignment="1">
      <alignment horizontal="center" vertical="center"/>
    </xf>
    <xf numFmtId="10" fontId="0" fillId="5" borderId="32" xfId="0" applyNumberFormat="1" applyFont="1" applyFill="1" applyBorder="1" applyAlignment="1">
      <alignment horizontal="center"/>
    </xf>
    <xf numFmtId="10" fontId="0" fillId="6" borderId="12" xfId="0" applyNumberFormat="1" applyFont="1" applyFill="1" applyBorder="1" applyAlignment="1">
      <alignment horizontal="center" vertical="center"/>
    </xf>
    <xf numFmtId="10" fontId="0" fillId="6" borderId="31" xfId="0" applyNumberFormat="1" applyFont="1" applyFill="1" applyBorder="1" applyAlignment="1">
      <alignment horizontal="center" vertical="center"/>
    </xf>
    <xf numFmtId="10" fontId="0" fillId="6" borderId="6" xfId="0" applyNumberFormat="1" applyFont="1" applyFill="1" applyBorder="1" applyAlignment="1">
      <alignment horizontal="center"/>
    </xf>
    <xf numFmtId="10" fontId="0" fillId="7" borderId="12" xfId="0" applyNumberFormat="1" applyFont="1" applyFill="1" applyBorder="1" applyAlignment="1">
      <alignment horizontal="center" vertical="center"/>
    </xf>
    <xf numFmtId="10" fontId="0" fillId="7" borderId="31" xfId="0" applyNumberFormat="1" applyFont="1" applyFill="1" applyBorder="1" applyAlignment="1">
      <alignment horizontal="center" vertical="center"/>
    </xf>
    <xf numFmtId="10" fontId="0" fillId="7" borderId="6" xfId="0" applyNumberFormat="1" applyFont="1" applyFill="1" applyBorder="1" applyAlignment="1">
      <alignment horizontal="center"/>
    </xf>
    <xf numFmtId="10" fontId="0" fillId="8" borderId="12" xfId="0" applyNumberFormat="1" applyFont="1" applyFill="1" applyBorder="1" applyAlignment="1">
      <alignment horizontal="center" vertical="center"/>
    </xf>
    <xf numFmtId="10" fontId="0" fillId="8" borderId="31" xfId="0" applyNumberFormat="1" applyFont="1" applyFill="1" applyBorder="1" applyAlignment="1">
      <alignment horizontal="center" vertical="center"/>
    </xf>
    <xf numFmtId="10" fontId="0" fillId="8" borderId="6" xfId="0" applyNumberFormat="1" applyFont="1" applyFill="1" applyBorder="1" applyAlignment="1">
      <alignment horizontal="center"/>
    </xf>
    <xf numFmtId="10" fontId="3" fillId="5" borderId="20" xfId="0" applyNumberFormat="1" applyFont="1" applyFill="1" applyBorder="1" applyAlignment="1">
      <alignment horizontal="center" vertical="center"/>
    </xf>
    <xf numFmtId="10" fontId="3" fillId="5" borderId="31" xfId="0" applyNumberFormat="1" applyFont="1" applyFill="1" applyBorder="1" applyAlignment="1">
      <alignment horizontal="center" vertical="center"/>
    </xf>
    <xf numFmtId="0" fontId="1" fillId="3" borderId="33" xfId="0" applyNumberFormat="1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10" fontId="0" fillId="3" borderId="25" xfId="0" applyNumberFormat="1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3" borderId="10" xfId="0" applyNumberFormat="1" applyFont="1" applyFill="1" applyBorder="1" applyAlignment="1">
      <alignment horizontal="center"/>
    </xf>
    <xf numFmtId="0" fontId="1" fillId="6" borderId="33" xfId="0" applyNumberFormat="1" applyFont="1" applyFill="1" applyBorder="1" applyAlignment="1">
      <alignment horizontal="center" vertical="center"/>
    </xf>
    <xf numFmtId="10" fontId="0" fillId="6" borderId="25" xfId="0" applyNumberFormat="1" applyFont="1" applyFill="1" applyBorder="1" applyAlignment="1">
      <alignment horizontal="center" vertical="center"/>
    </xf>
    <xf numFmtId="0" fontId="1" fillId="10" borderId="18" xfId="0" applyNumberFormat="1" applyFont="1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10" fontId="0" fillId="10" borderId="19" xfId="0" applyNumberFormat="1" applyFont="1" applyFill="1" applyBorder="1" applyAlignment="1">
      <alignment horizontal="center"/>
    </xf>
    <xf numFmtId="10" fontId="0" fillId="10" borderId="20" xfId="0" applyNumberFormat="1" applyFont="1" applyFill="1" applyBorder="1" applyAlignment="1">
      <alignment horizontal="center" vertical="center"/>
    </xf>
    <xf numFmtId="0" fontId="1" fillId="10" borderId="29" xfId="0" applyNumberFormat="1" applyFon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10" fontId="0" fillId="10" borderId="10" xfId="0" applyNumberFormat="1" applyFont="1" applyFill="1" applyBorder="1" applyAlignment="1">
      <alignment horizontal="center" vertical="center"/>
    </xf>
    <xf numFmtId="10" fontId="0" fillId="10" borderId="5" xfId="0" applyNumberFormat="1" applyFont="1" applyFill="1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0" fontId="2" fillId="2" borderId="19" xfId="0" applyNumberFormat="1" applyFont="1" applyFill="1" applyBorder="1" applyAlignment="1">
      <alignment horizontal="center"/>
    </xf>
    <xf numFmtId="10" fontId="2" fillId="2" borderId="5" xfId="0" applyNumberFormat="1" applyFont="1" applyFill="1" applyBorder="1" applyAlignment="1">
      <alignment horizont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10" fontId="0" fillId="10" borderId="22" xfId="0" applyNumberFormat="1" applyFont="1" applyFill="1" applyBorder="1" applyAlignment="1">
      <alignment horizontal="center"/>
    </xf>
    <xf numFmtId="10" fontId="0" fillId="10" borderId="12" xfId="0" applyNumberFormat="1" applyFont="1" applyFill="1" applyBorder="1" applyAlignment="1">
      <alignment horizontal="center" vertical="center"/>
    </xf>
    <xf numFmtId="10" fontId="0" fillId="10" borderId="31" xfId="0" applyNumberFormat="1" applyFont="1" applyFill="1" applyBorder="1" applyAlignment="1">
      <alignment horizontal="center" vertical="center"/>
    </xf>
    <xf numFmtId="10" fontId="0" fillId="10" borderId="6" xfId="0" applyNumberFormat="1" applyFont="1" applyFill="1" applyBorder="1" applyAlignment="1">
      <alignment horizontal="center"/>
    </xf>
    <xf numFmtId="10" fontId="0" fillId="3" borderId="31" xfId="0" applyNumberFormat="1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10" fontId="0" fillId="2" borderId="6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10" fontId="0" fillId="11" borderId="8" xfId="0" applyNumberFormat="1" applyFont="1" applyFill="1" applyBorder="1" applyAlignment="1">
      <alignment horizontal="center"/>
    </xf>
    <xf numFmtId="10" fontId="0" fillId="11" borderId="36" xfId="0" applyNumberFormat="1" applyFont="1" applyFill="1" applyBorder="1" applyAlignment="1">
      <alignment horizontal="center"/>
    </xf>
    <xf numFmtId="10" fontId="0" fillId="11" borderId="18" xfId="0" applyNumberFormat="1" applyFont="1" applyFill="1" applyBorder="1" applyAlignment="1">
      <alignment horizontal="center"/>
    </xf>
    <xf numFmtId="0" fontId="1" fillId="7" borderId="18" xfId="0" applyNumberFormat="1" applyFont="1" applyFill="1" applyBorder="1" applyAlignment="1">
      <alignment horizontal="center" vertical="center" wrapText="1"/>
    </xf>
    <xf numFmtId="0" fontId="0" fillId="7" borderId="37" xfId="0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0" fontId="0" fillId="0" borderId="38" xfId="0" applyNumberFormat="1" applyFont="1" applyFill="1" applyBorder="1" applyAlignment="1">
      <alignment horizontal="center"/>
    </xf>
    <xf numFmtId="10" fontId="0" fillId="0" borderId="8" xfId="0" applyNumberFormat="1" applyFont="1" applyFill="1" applyBorder="1" applyAlignment="1">
      <alignment horizontal="center"/>
    </xf>
    <xf numFmtId="0" fontId="1" fillId="7" borderId="33" xfId="0" applyNumberFormat="1" applyFont="1" applyFill="1" applyBorder="1" applyAlignment="1">
      <alignment horizontal="center" vertical="center" wrapText="1"/>
    </xf>
    <xf numFmtId="0" fontId="0" fillId="7" borderId="39" xfId="0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10" fontId="0" fillId="0" borderId="41" xfId="0" applyNumberFormat="1" applyFont="1" applyFill="1" applyBorder="1" applyAlignment="1">
      <alignment horizontal="center"/>
    </xf>
    <xf numFmtId="10" fontId="0" fillId="0" borderId="42" xfId="0" applyNumberFormat="1" applyFont="1" applyFill="1" applyBorder="1" applyAlignment="1">
      <alignment horizontal="center"/>
    </xf>
    <xf numFmtId="10" fontId="0" fillId="11" borderId="43" xfId="0" applyNumberFormat="1" applyFont="1" applyFill="1" applyBorder="1" applyAlignment="1">
      <alignment horizontal="center"/>
    </xf>
    <xf numFmtId="10" fontId="0" fillId="11" borderId="23" xfId="0" applyNumberFormat="1" applyFont="1" applyFill="1" applyBorder="1" applyAlignment="1">
      <alignment horizontal="center"/>
    </xf>
    <xf numFmtId="0" fontId="0" fillId="7" borderId="4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0" fontId="0" fillId="0" borderId="45" xfId="0" applyNumberFormat="1" applyFill="1" applyBorder="1" applyAlignment="1">
      <alignment horizontal="center" vertical="center"/>
    </xf>
    <xf numFmtId="10" fontId="0" fillId="11" borderId="46" xfId="0" applyNumberFormat="1" applyFont="1" applyFill="1" applyBorder="1" applyAlignment="1">
      <alignment horizontal="center"/>
    </xf>
    <xf numFmtId="10" fontId="0" fillId="11" borderId="16" xfId="0" applyNumberFormat="1" applyFont="1" applyFill="1" applyBorder="1" applyAlignment="1">
      <alignment horizontal="center"/>
    </xf>
    <xf numFmtId="0" fontId="1" fillId="10" borderId="18" xfId="0" applyNumberFormat="1" applyFont="1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10" fontId="0" fillId="11" borderId="36" xfId="0" applyNumberFormat="1" applyFill="1" applyBorder="1" applyAlignment="1">
      <alignment horizontal="center" vertical="center"/>
    </xf>
    <xf numFmtId="10" fontId="0" fillId="11" borderId="34" xfId="0" applyNumberFormat="1" applyFill="1" applyBorder="1" applyAlignment="1">
      <alignment horizontal="center" vertical="center"/>
    </xf>
    <xf numFmtId="10" fontId="0" fillId="11" borderId="8" xfId="0" applyNumberFormat="1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10" fontId="0" fillId="11" borderId="47" xfId="0" applyNumberFormat="1" applyFill="1" applyBorder="1" applyAlignment="1">
      <alignment horizontal="center" vertical="center"/>
    </xf>
    <xf numFmtId="10" fontId="0" fillId="11" borderId="44" xfId="0" applyNumberFormat="1" applyFill="1" applyBorder="1" applyAlignment="1">
      <alignment horizontal="center" vertical="center"/>
    </xf>
    <xf numFmtId="10" fontId="0" fillId="11" borderId="16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1" fillId="10" borderId="33" xfId="0" applyNumberFormat="1" applyFont="1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0" fillId="11" borderId="0" xfId="0" applyNumberFormat="1" applyFill="1" applyBorder="1" applyAlignment="1">
      <alignment horizontal="center" vertical="center"/>
    </xf>
    <xf numFmtId="10" fontId="0" fillId="11" borderId="39" xfId="0" applyNumberFormat="1" applyFill="1" applyBorder="1" applyAlignment="1">
      <alignment horizontal="center" vertical="center"/>
    </xf>
    <xf numFmtId="10" fontId="0" fillId="11" borderId="33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10" fontId="0" fillId="11" borderId="48" xfId="0" applyNumberFormat="1" applyFill="1" applyBorder="1" applyAlignment="1">
      <alignment horizontal="center" vertical="center"/>
    </xf>
    <xf numFmtId="10" fontId="0" fillId="11" borderId="46" xfId="0" applyNumberFormat="1" applyFill="1" applyBorder="1" applyAlignment="1">
      <alignment horizontal="center" vertical="center"/>
    </xf>
    <xf numFmtId="10" fontId="0" fillId="11" borderId="28" xfId="0" applyNumberFormat="1" applyFill="1" applyBorder="1" applyAlignment="1">
      <alignment horizontal="center" vertical="center"/>
    </xf>
    <xf numFmtId="0" fontId="1" fillId="5" borderId="49" xfId="0" applyNumberFormat="1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10" fontId="0" fillId="0" borderId="18" xfId="0" applyNumberFormat="1" applyFill="1" applyBorder="1" applyAlignment="1">
      <alignment horizontal="center" vertical="center"/>
    </xf>
    <xf numFmtId="10" fontId="3" fillId="0" borderId="34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0" fontId="1" fillId="5" borderId="39" xfId="0" applyNumberFormat="1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/>
    </xf>
    <xf numFmtId="10" fontId="0" fillId="0" borderId="12" xfId="0" applyNumberFormat="1" applyFont="1" applyFill="1" applyBorder="1" applyAlignment="1">
      <alignment horizontal="center"/>
    </xf>
    <xf numFmtId="10" fontId="0" fillId="0" borderId="40" xfId="0" applyNumberFormat="1" applyFont="1" applyFill="1" applyBorder="1" applyAlignment="1">
      <alignment horizontal="center"/>
    </xf>
    <xf numFmtId="0" fontId="1" fillId="5" borderId="37" xfId="0" applyNumberFormat="1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48" xfId="0" applyFont="1" applyFill="1" applyBorder="1" applyAlignment="1">
      <alignment horizontal="center"/>
    </xf>
    <xf numFmtId="10" fontId="0" fillId="0" borderId="16" xfId="0" applyNumberFormat="1" applyFont="1" applyFill="1" applyBorder="1" applyAlignment="1">
      <alignment horizontal="center"/>
    </xf>
    <xf numFmtId="10" fontId="0" fillId="0" borderId="46" xfId="0" applyNumberFormat="1" applyFont="1" applyFill="1" applyBorder="1" applyAlignment="1">
      <alignment horizontal="center"/>
    </xf>
    <xf numFmtId="10" fontId="0" fillId="0" borderId="28" xfId="0" applyNumberFormat="1" applyFont="1" applyFill="1" applyBorder="1" applyAlignment="1">
      <alignment horizontal="center"/>
    </xf>
    <xf numFmtId="0" fontId="1" fillId="6" borderId="34" xfId="0" applyNumberFormat="1" applyFont="1" applyFill="1" applyBorder="1" applyAlignment="1">
      <alignment horizontal="center" vertical="center" wrapText="1"/>
    </xf>
    <xf numFmtId="0" fontId="0" fillId="6" borderId="34" xfId="0" applyFont="1" applyFill="1" applyBorder="1" applyAlignment="1">
      <alignment horizontal="center"/>
    </xf>
    <xf numFmtId="10" fontId="0" fillId="0" borderId="34" xfId="0" applyNumberFormat="1" applyFont="1" applyFill="1" applyBorder="1" applyAlignment="1">
      <alignment horizontal="center"/>
    </xf>
    <xf numFmtId="0" fontId="1" fillId="6" borderId="39" xfId="0" applyNumberFormat="1" applyFont="1" applyFill="1" applyBorder="1" applyAlignment="1">
      <alignment horizontal="center" vertical="center" wrapText="1"/>
    </xf>
    <xf numFmtId="0" fontId="0" fillId="6" borderId="39" xfId="0" applyFont="1" applyFill="1" applyBorder="1" applyAlignment="1">
      <alignment horizontal="center"/>
    </xf>
    <xf numFmtId="0" fontId="1" fillId="6" borderId="46" xfId="0" applyNumberFormat="1" applyFont="1" applyFill="1" applyBorder="1" applyAlignment="1">
      <alignment horizontal="center" vertical="center"/>
    </xf>
    <xf numFmtId="0" fontId="0" fillId="6" borderId="44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10" fontId="0" fillId="0" borderId="44" xfId="0" applyNumberFormat="1" applyFont="1" applyFill="1" applyBorder="1" applyAlignment="1">
      <alignment horizontal="center"/>
    </xf>
    <xf numFmtId="10" fontId="3" fillId="0" borderId="16" xfId="0" applyNumberFormat="1" applyFont="1" applyFill="1" applyBorder="1" applyAlignment="1">
      <alignment horizontal="center"/>
    </xf>
    <xf numFmtId="0" fontId="0" fillId="3" borderId="49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0" fontId="0" fillId="0" borderId="17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0" fontId="0" fillId="0" borderId="33" xfId="0" applyNumberFormat="1" applyFont="1" applyFill="1" applyBorder="1" applyAlignment="1">
      <alignment horizontal="center"/>
    </xf>
    <xf numFmtId="10" fontId="0" fillId="0" borderId="43" xfId="0" applyNumberFormat="1" applyFont="1" applyFill="1" applyBorder="1" applyAlignment="1">
      <alignment horizontal="center"/>
    </xf>
    <xf numFmtId="10" fontId="0" fillId="0" borderId="37" xfId="0" applyNumberFormat="1" applyFont="1" applyFill="1" applyBorder="1" applyAlignment="1">
      <alignment horizontal="center"/>
    </xf>
    <xf numFmtId="10" fontId="0" fillId="0" borderId="23" xfId="0" applyNumberFormat="1" applyFont="1" applyFill="1" applyBorder="1" applyAlignment="1">
      <alignment horizontal="center"/>
    </xf>
    <xf numFmtId="0" fontId="0" fillId="7" borderId="16" xfId="0" applyFill="1" applyBorder="1" applyAlignment="1">
      <alignment horizontal="center" vertical="center"/>
    </xf>
    <xf numFmtId="10" fontId="0" fillId="0" borderId="16" xfId="0" applyNumberFormat="1" applyFill="1" applyBorder="1" applyAlignment="1">
      <alignment horizontal="center" vertical="center"/>
    </xf>
    <xf numFmtId="10" fontId="0" fillId="0" borderId="50" xfId="0" applyNumberFormat="1" applyFont="1" applyFill="1" applyBorder="1" applyAlignment="1">
      <alignment horizontal="center"/>
    </xf>
    <xf numFmtId="10" fontId="0" fillId="0" borderId="8" xfId="0" applyNumberFormat="1" applyFill="1" applyBorder="1" applyAlignment="1">
      <alignment horizontal="center" vertical="center"/>
    </xf>
    <xf numFmtId="10" fontId="0" fillId="0" borderId="36" xfId="0" applyNumberFormat="1" applyFill="1" applyBorder="1" applyAlignment="1">
      <alignment horizontal="center" vertical="center"/>
    </xf>
    <xf numFmtId="10" fontId="0" fillId="0" borderId="34" xfId="0" applyNumberFormat="1" applyFill="1" applyBorder="1" applyAlignment="1">
      <alignment horizontal="center" vertical="center"/>
    </xf>
    <xf numFmtId="10" fontId="0" fillId="0" borderId="47" xfId="0" applyNumberFormat="1" applyFill="1" applyBorder="1" applyAlignment="1">
      <alignment horizontal="center" vertical="center"/>
    </xf>
    <xf numFmtId="10" fontId="0" fillId="0" borderId="44" xfId="0" applyNumberFormat="1" applyFill="1" applyBorder="1" applyAlignment="1">
      <alignment horizontal="center" vertical="center"/>
    </xf>
    <xf numFmtId="0" fontId="0" fillId="11" borderId="21" xfId="0" applyFill="1" applyBorder="1">
      <alignment vertical="center"/>
    </xf>
    <xf numFmtId="0" fontId="0" fillId="11" borderId="19" xfId="0" applyFill="1" applyBorder="1">
      <alignment vertical="center"/>
    </xf>
    <xf numFmtId="10" fontId="0" fillId="0" borderId="51" xfId="0" applyNumberFormat="1" applyBorder="1">
      <alignment vertical="center"/>
    </xf>
    <xf numFmtId="0" fontId="0" fillId="11" borderId="14" xfId="0" applyFill="1" applyBorder="1">
      <alignment vertical="center"/>
    </xf>
    <xf numFmtId="10" fontId="0" fillId="0" borderId="14" xfId="0" applyNumberFormat="1" applyBorder="1">
      <alignment vertical="center"/>
    </xf>
    <xf numFmtId="0" fontId="0" fillId="11" borderId="51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0" fillId="11" borderId="14" xfId="0" applyNumberFormat="1" applyFill="1" applyBorder="1" applyAlignment="1">
      <alignment horizontal="center" vertical="center"/>
    </xf>
    <xf numFmtId="10" fontId="0" fillId="0" borderId="26" xfId="0" applyNumberFormat="1" applyBorder="1">
      <alignment vertical="center"/>
    </xf>
    <xf numFmtId="10" fontId="0" fillId="0" borderId="27" xfId="0" applyNumberFormat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9" xfId="0" applyFont="1" applyFill="1" applyBorder="1" applyAlignment="1">
      <alignment horizontal="center"/>
    </xf>
    <xf numFmtId="0" fontId="1" fillId="0" borderId="52" xfId="0" applyFont="1" applyFill="1" applyBorder="1" applyAlignment="1">
      <alignment horizontal="center"/>
    </xf>
    <xf numFmtId="10" fontId="0" fillId="11" borderId="49" xfId="0" applyNumberFormat="1" applyFont="1" applyFill="1" applyBorder="1" applyAlignment="1">
      <alignment horizontal="center"/>
    </xf>
    <xf numFmtId="10" fontId="3" fillId="11" borderId="34" xfId="0" applyNumberFormat="1" applyFont="1" applyFill="1" applyBorder="1" applyAlignment="1">
      <alignment horizontal="center"/>
    </xf>
    <xf numFmtId="10" fontId="3" fillId="11" borderId="40" xfId="0" applyNumberFormat="1" applyFont="1" applyFill="1" applyBorder="1" applyAlignment="1">
      <alignment horizontal="center"/>
    </xf>
    <xf numFmtId="10" fontId="0" fillId="11" borderId="12" xfId="0" applyNumberFormat="1" applyFont="1" applyFill="1" applyBorder="1" applyAlignment="1">
      <alignment horizontal="center"/>
    </xf>
    <xf numFmtId="10" fontId="0" fillId="11" borderId="50" xfId="0" applyNumberFormat="1" applyFont="1" applyFill="1" applyBorder="1" applyAlignment="1">
      <alignment horizontal="center"/>
    </xf>
    <xf numFmtId="10" fontId="0" fillId="11" borderId="44" xfId="0" applyNumberFormat="1" applyFont="1" applyFill="1" applyBorder="1" applyAlignment="1">
      <alignment horizontal="center"/>
    </xf>
    <xf numFmtId="10" fontId="0" fillId="11" borderId="23" xfId="0" applyNumberFormat="1" applyFill="1" applyBorder="1" applyAlignment="1">
      <alignment horizontal="center" vertical="center"/>
    </xf>
    <xf numFmtId="10" fontId="3" fillId="0" borderId="36" xfId="0" applyNumberFormat="1" applyFont="1" applyFill="1" applyBorder="1" applyAlignment="1">
      <alignment horizontal="center"/>
    </xf>
    <xf numFmtId="10" fontId="3" fillId="11" borderId="8" xfId="0" applyNumberFormat="1" applyFont="1" applyFill="1" applyBorder="1" applyAlignment="1">
      <alignment horizontal="center"/>
    </xf>
    <xf numFmtId="10" fontId="3" fillId="0" borderId="50" xfId="0" applyNumberFormat="1" applyFont="1" applyFill="1" applyBorder="1" applyAlignment="1">
      <alignment horizontal="center"/>
    </xf>
    <xf numFmtId="10" fontId="3" fillId="0" borderId="12" xfId="0" applyNumberFormat="1" applyFont="1" applyFill="1" applyBorder="1" applyAlignment="1">
      <alignment horizontal="center"/>
    </xf>
    <xf numFmtId="10" fontId="3" fillId="11" borderId="12" xfId="0" applyNumberFormat="1" applyFont="1" applyFill="1" applyBorder="1" applyAlignment="1">
      <alignment horizontal="center"/>
    </xf>
    <xf numFmtId="10" fontId="3" fillId="0" borderId="48" xfId="0" applyNumberFormat="1" applyFont="1" applyFill="1" applyBorder="1" applyAlignment="1">
      <alignment horizontal="center"/>
    </xf>
    <xf numFmtId="10" fontId="3" fillId="0" borderId="28" xfId="0" applyNumberFormat="1" applyFont="1" applyFill="1" applyBorder="1" applyAlignment="1">
      <alignment horizontal="center"/>
    </xf>
    <xf numFmtId="10" fontId="3" fillId="11" borderId="28" xfId="0" applyNumberFormat="1" applyFont="1" applyFill="1" applyBorder="1" applyAlignment="1">
      <alignment horizontal="center"/>
    </xf>
    <xf numFmtId="10" fontId="3" fillId="11" borderId="47" xfId="0" applyNumberFormat="1" applyFont="1" applyFill="1" applyBorder="1" applyAlignment="1">
      <alignment horizontal="center"/>
    </xf>
    <xf numFmtId="10" fontId="3" fillId="11" borderId="16" xfId="0" applyNumberFormat="1" applyFont="1" applyFill="1" applyBorder="1" applyAlignment="1">
      <alignment horizontal="center"/>
    </xf>
    <xf numFmtId="10" fontId="0" fillId="0" borderId="2" xfId="0" applyNumberFormat="1" applyFont="1" applyFill="1" applyBorder="1" applyAlignment="1">
      <alignment horizontal="center"/>
    </xf>
    <xf numFmtId="10" fontId="0" fillId="0" borderId="18" xfId="0" applyNumberFormat="1" applyFont="1" applyFill="1" applyBorder="1" applyAlignment="1">
      <alignment horizontal="center"/>
    </xf>
    <xf numFmtId="10" fontId="0" fillId="0" borderId="52" xfId="0" applyNumberFormat="1" applyFont="1" applyFill="1" applyBorder="1" applyAlignment="1">
      <alignment horizontal="center"/>
    </xf>
    <xf numFmtId="10" fontId="0" fillId="11" borderId="38" xfId="0" applyNumberFormat="1" applyFont="1" applyFill="1" applyBorder="1" applyAlignment="1">
      <alignment horizontal="center"/>
    </xf>
    <xf numFmtId="10" fontId="0" fillId="0" borderId="45" xfId="0" applyNumberFormat="1" applyFont="1" applyFill="1" applyBorder="1" applyAlignment="1">
      <alignment horizontal="center"/>
    </xf>
    <xf numFmtId="10" fontId="0" fillId="0" borderId="38" xfId="0" applyNumberFormat="1" applyFill="1" applyBorder="1" applyAlignment="1">
      <alignment horizontal="center" vertical="center"/>
    </xf>
    <xf numFmtId="0" fontId="0" fillId="11" borderId="53" xfId="0" applyFill="1" applyBorder="1">
      <alignment vertical="center"/>
    </xf>
    <xf numFmtId="0" fontId="0" fillId="11" borderId="54" xfId="0" applyFill="1" applyBorder="1">
      <alignment vertical="center"/>
    </xf>
    <xf numFmtId="10" fontId="0" fillId="11" borderId="14" xfId="0" applyNumberFormat="1" applyFill="1" applyBorder="1">
      <alignment vertical="center"/>
    </xf>
    <xf numFmtId="10" fontId="0" fillId="0" borderId="54" xfId="0" applyNumberFormat="1" applyBorder="1">
      <alignment vertical="center"/>
    </xf>
    <xf numFmtId="10" fontId="0" fillId="0" borderId="12" xfId="0" applyNumberFormat="1" applyBorder="1">
      <alignment vertical="center"/>
    </xf>
    <xf numFmtId="10" fontId="0" fillId="0" borderId="55" xfId="0" applyNumberFormat="1" applyBorder="1">
      <alignment vertical="center"/>
    </xf>
    <xf numFmtId="0" fontId="0" fillId="0" borderId="18" xfId="0" applyNumberFormat="1" applyFont="1" applyFill="1" applyBorder="1" applyAlignment="1">
      <alignment horizontal="center"/>
    </xf>
    <xf numFmtId="0" fontId="0" fillId="11" borderId="8" xfId="0" applyNumberFormat="1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8" xfId="0" applyNumberFormat="1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10" fontId="0" fillId="0" borderId="56" xfId="0" applyNumberFormat="1" applyFont="1" applyFill="1" applyBorder="1" applyAlignment="1">
      <alignment horizontal="center"/>
    </xf>
    <xf numFmtId="0" fontId="0" fillId="0" borderId="56" xfId="0" applyNumberFormat="1" applyFont="1" applyFill="1" applyBorder="1" applyAlignment="1">
      <alignment horizontal="center"/>
    </xf>
    <xf numFmtId="0" fontId="0" fillId="11" borderId="33" xfId="0" applyNumberFormat="1" applyFont="1" applyFill="1" applyBorder="1" applyAlignment="1">
      <alignment horizontal="center"/>
    </xf>
    <xf numFmtId="0" fontId="0" fillId="0" borderId="45" xfId="0" applyFill="1" applyBorder="1" applyAlignment="1">
      <alignment horizontal="center" vertical="center"/>
    </xf>
    <xf numFmtId="0" fontId="0" fillId="0" borderId="45" xfId="0" applyNumberFormat="1" applyFill="1" applyBorder="1" applyAlignment="1">
      <alignment horizontal="center" vertical="center"/>
    </xf>
    <xf numFmtId="0" fontId="0" fillId="11" borderId="16" xfId="0" applyNumberFormat="1" applyFill="1" applyBorder="1" applyAlignment="1">
      <alignment horizontal="center" vertical="center"/>
    </xf>
    <xf numFmtId="0" fontId="0" fillId="0" borderId="23" xfId="0" applyNumberFormat="1" applyFill="1" applyBorder="1" applyAlignment="1">
      <alignment horizontal="center" vertical="center"/>
    </xf>
    <xf numFmtId="0" fontId="0" fillId="11" borderId="8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33" xfId="0" applyNumberFormat="1" applyFill="1" applyBorder="1" applyAlignment="1">
      <alignment horizontal="center" vertical="center"/>
    </xf>
    <xf numFmtId="0" fontId="0" fillId="11" borderId="33" xfId="0" applyNumberFormat="1" applyFill="1" applyBorder="1" applyAlignment="1">
      <alignment horizontal="center" vertical="center"/>
    </xf>
    <xf numFmtId="0" fontId="0" fillId="0" borderId="28" xfId="0" applyNumberFormat="1" applyFill="1" applyBorder="1" applyAlignment="1">
      <alignment horizontal="center" vertical="center"/>
    </xf>
    <xf numFmtId="0" fontId="0" fillId="11" borderId="28" xfId="0" applyNumberFormat="1" applyFill="1" applyBorder="1" applyAlignment="1">
      <alignment horizontal="center" vertical="center"/>
    </xf>
    <xf numFmtId="0" fontId="0" fillId="0" borderId="34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40" xfId="0" applyNumberFormat="1" applyFont="1" applyFill="1" applyBorder="1" applyAlignment="1">
      <alignment horizontal="center"/>
    </xf>
    <xf numFmtId="0" fontId="0" fillId="0" borderId="12" xfId="0" applyNumberFormat="1" applyFont="1" applyFill="1" applyBorder="1" applyAlignment="1">
      <alignment horizontal="center"/>
    </xf>
    <xf numFmtId="0" fontId="0" fillId="0" borderId="44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43" xfId="0" applyFont="1" applyFill="1" applyBorder="1" applyAlignment="1">
      <alignment horizontal="center"/>
    </xf>
    <xf numFmtId="0" fontId="0" fillId="0" borderId="23" xfId="0" applyNumberFormat="1" applyFont="1" applyFill="1" applyBorder="1" applyAlignment="1">
      <alignment horizontal="center"/>
    </xf>
    <xf numFmtId="0" fontId="0" fillId="11" borderId="23" xfId="0" applyNumberFormat="1" applyFont="1" applyFill="1" applyBorder="1" applyAlignment="1">
      <alignment horizontal="center"/>
    </xf>
    <xf numFmtId="0" fontId="0" fillId="11" borderId="12" xfId="0" applyNumberFormat="1" applyFont="1" applyFill="1" applyBorder="1" applyAlignment="1">
      <alignment horizontal="center"/>
    </xf>
    <xf numFmtId="0" fontId="0" fillId="11" borderId="16" xfId="0" applyNumberFormat="1" applyFont="1" applyFill="1" applyBorder="1" applyAlignment="1">
      <alignment horizontal="center"/>
    </xf>
    <xf numFmtId="0" fontId="0" fillId="11" borderId="28" xfId="0" applyNumberFormat="1" applyFont="1" applyFill="1" applyBorder="1" applyAlignment="1">
      <alignment horizontal="center"/>
    </xf>
    <xf numFmtId="10" fontId="3" fillId="0" borderId="47" xfId="0" applyNumberFormat="1" applyFont="1" applyFill="1" applyBorder="1" applyAlignment="1">
      <alignment horizontal="center"/>
    </xf>
    <xf numFmtId="10" fontId="0" fillId="0" borderId="36" xfId="0" applyNumberFormat="1" applyFont="1" applyFill="1" applyBorder="1" applyAlignment="1">
      <alignment horizontal="center"/>
    </xf>
    <xf numFmtId="10" fontId="0" fillId="0" borderId="29" xfId="0" applyNumberFormat="1" applyFill="1" applyBorder="1" applyAlignment="1">
      <alignment horizontal="center" vertical="center"/>
    </xf>
    <xf numFmtId="10" fontId="0" fillId="0" borderId="23" xfId="0" applyNumberFormat="1" applyFill="1" applyBorder="1" applyAlignment="1">
      <alignment horizontal="center" vertical="center"/>
    </xf>
    <xf numFmtId="10" fontId="0" fillId="0" borderId="48" xfId="0" applyNumberFormat="1" applyFill="1" applyBorder="1" applyAlignment="1">
      <alignment horizontal="center" vertical="center"/>
    </xf>
    <xf numFmtId="10" fontId="0" fillId="0" borderId="46" xfId="0" applyNumberFormat="1" applyFill="1" applyBorder="1" applyAlignment="1">
      <alignment horizontal="center" vertical="center"/>
    </xf>
    <xf numFmtId="10" fontId="0" fillId="0" borderId="28" xfId="0" applyNumberFormat="1" applyFill="1" applyBorder="1" applyAlignment="1">
      <alignment horizontal="center" vertical="center"/>
    </xf>
    <xf numFmtId="10" fontId="0" fillId="0" borderId="57" xfId="0" applyNumberFormat="1" applyFill="1" applyBorder="1" applyAlignment="1">
      <alignment horizontal="center" vertical="center"/>
    </xf>
    <xf numFmtId="10" fontId="0" fillId="0" borderId="56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10" fontId="0" fillId="0" borderId="39" xfId="0" applyNumberFormat="1" applyFont="1" applyFill="1" applyBorder="1" applyAlignment="1">
      <alignment horizontal="center"/>
    </xf>
    <xf numFmtId="10" fontId="3" fillId="0" borderId="14" xfId="0" applyNumberFormat="1" applyFont="1" applyBorder="1" applyAlignment="1">
      <alignment horizontal="center" vertical="center"/>
    </xf>
    <xf numFmtId="10" fontId="3" fillId="2" borderId="1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10" fontId="0" fillId="12" borderId="4" xfId="0" applyNumberFormat="1" applyFill="1" applyBorder="1" applyAlignment="1">
      <alignment horizontal="center" vertical="center"/>
    </xf>
    <xf numFmtId="10" fontId="0" fillId="12" borderId="5" xfId="0" applyNumberForma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10" fontId="0" fillId="13" borderId="4" xfId="0" applyNumberFormat="1" applyFill="1" applyBorder="1" applyAlignment="1">
      <alignment horizontal="center" vertical="center"/>
    </xf>
    <xf numFmtId="10" fontId="0" fillId="13" borderId="5" xfId="0" applyNumberFormat="1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0" fontId="0" fillId="14" borderId="21" xfId="0" applyNumberFormat="1" applyFill="1" applyBorder="1" applyAlignment="1">
      <alignment horizontal="center" vertical="center"/>
    </xf>
    <xf numFmtId="10" fontId="0" fillId="14" borderId="19" xfId="0" applyNumberFormat="1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10" fontId="0" fillId="14" borderId="51" xfId="0" applyNumberFormat="1" applyFill="1" applyBorder="1" applyAlignment="1">
      <alignment horizontal="center" vertical="center"/>
    </xf>
    <xf numFmtId="10" fontId="0" fillId="14" borderId="14" xfId="0" applyNumberFormat="1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10" fontId="0" fillId="14" borderId="26" xfId="0" applyNumberFormat="1" applyFill="1" applyBorder="1" applyAlignment="1">
      <alignment horizontal="center" vertical="center"/>
    </xf>
    <xf numFmtId="10" fontId="0" fillId="14" borderId="27" xfId="0" applyNumberForma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10" fontId="0" fillId="15" borderId="21" xfId="0" applyNumberFormat="1" applyFill="1" applyBorder="1" applyAlignment="1">
      <alignment horizontal="center" vertical="center"/>
    </xf>
    <xf numFmtId="10" fontId="0" fillId="15" borderId="19" xfId="0" applyNumberFormat="1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10" fontId="0" fillId="15" borderId="26" xfId="0" applyNumberFormat="1" applyFill="1" applyBorder="1" applyAlignment="1">
      <alignment horizontal="center" vertical="center"/>
    </xf>
    <xf numFmtId="10" fontId="0" fillId="15" borderId="27" xfId="0" applyNumberFormat="1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10" fontId="0" fillId="16" borderId="21" xfId="0" applyNumberFormat="1" applyFill="1" applyBorder="1" applyAlignment="1">
      <alignment horizontal="center" vertical="center"/>
    </xf>
    <xf numFmtId="10" fontId="0" fillId="16" borderId="19" xfId="0" applyNumberFormat="1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10" fontId="0" fillId="16" borderId="26" xfId="0" applyNumberFormat="1" applyFill="1" applyBorder="1" applyAlignment="1">
      <alignment horizontal="center" vertical="center"/>
    </xf>
    <xf numFmtId="10" fontId="0" fillId="16" borderId="27" xfId="0" applyNumberForma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10" fontId="0" fillId="17" borderId="21" xfId="0" applyNumberFormat="1" applyFill="1" applyBorder="1" applyAlignment="1">
      <alignment horizontal="center" vertical="center"/>
    </xf>
    <xf numFmtId="10" fontId="0" fillId="17" borderId="19" xfId="0" applyNumberFormat="1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10" fontId="0" fillId="17" borderId="51" xfId="0" applyNumberFormat="1" applyFill="1" applyBorder="1" applyAlignment="1">
      <alignment horizontal="center" vertical="center"/>
    </xf>
    <xf numFmtId="10" fontId="0" fillId="17" borderId="14" xfId="0" applyNumberFormat="1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10" fontId="0" fillId="17" borderId="26" xfId="0" applyNumberFormat="1" applyFill="1" applyBorder="1" applyAlignment="1">
      <alignment horizontal="center" vertical="center"/>
    </xf>
    <xf numFmtId="10" fontId="0" fillId="17" borderId="27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0" fontId="0" fillId="8" borderId="21" xfId="0" applyNumberFormat="1" applyFill="1" applyBorder="1" applyAlignment="1">
      <alignment horizontal="center" vertical="center"/>
    </xf>
    <xf numFmtId="10" fontId="0" fillId="8" borderId="19" xfId="0" applyNumberForma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10" fontId="0" fillId="8" borderId="26" xfId="0" applyNumberFormat="1" applyFill="1" applyBorder="1" applyAlignment="1">
      <alignment horizontal="center" vertical="center"/>
    </xf>
    <xf numFmtId="10" fontId="0" fillId="8" borderId="27" xfId="0" applyNumberFormat="1" applyFill="1" applyBorder="1" applyAlignment="1">
      <alignment horizontal="center" vertical="center"/>
    </xf>
    <xf numFmtId="0" fontId="0" fillId="18" borderId="29" xfId="0" applyFill="1" applyBorder="1" applyAlignment="1">
      <alignment horizontal="center" vertical="center"/>
    </xf>
    <xf numFmtId="10" fontId="0" fillId="18" borderId="4" xfId="0" applyNumberFormat="1" applyFill="1" applyBorder="1" applyAlignment="1">
      <alignment horizontal="center" vertical="center"/>
    </xf>
    <xf numFmtId="10" fontId="0" fillId="18" borderId="5" xfId="0" applyNumberForma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12" borderId="17" xfId="0" applyNumberFormat="1" applyFill="1" applyBorder="1" applyAlignment="1">
      <alignment horizontal="center" vertical="center"/>
    </xf>
    <xf numFmtId="10" fontId="0" fillId="11" borderId="17" xfId="0" applyNumberForma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10" fontId="0" fillId="19" borderId="17" xfId="0" applyNumberFormat="1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10" fontId="0" fillId="20" borderId="8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10" fontId="0" fillId="20" borderId="12" xfId="0" applyNumberFormat="1" applyFill="1" applyBorder="1" applyAlignment="1">
      <alignment horizontal="center" vertical="center"/>
    </xf>
    <xf numFmtId="0" fontId="0" fillId="20" borderId="16" xfId="0" applyFill="1" applyBorder="1" applyAlignment="1">
      <alignment horizontal="center" vertical="center"/>
    </xf>
    <xf numFmtId="10" fontId="0" fillId="20" borderId="16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10" fontId="0" fillId="10" borderId="8" xfId="0" applyNumberForma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0" fontId="0" fillId="10" borderId="16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0" fontId="0" fillId="5" borderId="8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0" fontId="0" fillId="5" borderId="16" xfId="0" applyNumberFormat="1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10" fontId="0" fillId="21" borderId="8" xfId="0" applyNumberFormat="1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10" fontId="0" fillId="21" borderId="12" xfId="0" applyNumberFormat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10" fontId="0" fillId="21" borderId="16" xfId="0" applyNumberFormat="1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10" fontId="0" fillId="18" borderId="8" xfId="0" applyNumberFormat="1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10" fontId="0" fillId="18" borderId="16" xfId="0" applyNumberFormat="1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10" fontId="0" fillId="15" borderId="29" xfId="0" applyNumberFormat="1" applyFill="1" applyBorder="1" applyAlignment="1">
      <alignment horizontal="center" vertical="center"/>
    </xf>
    <xf numFmtId="10" fontId="0" fillId="11" borderId="2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0" fillId="12" borderId="7" xfId="0" applyNumberFormat="1" applyFill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10" fontId="0" fillId="13" borderId="7" xfId="0" applyNumberFormat="1" applyFill="1" applyBorder="1" applyAlignment="1">
      <alignment horizontal="center" vertical="center"/>
    </xf>
    <xf numFmtId="10" fontId="0" fillId="14" borderId="53" xfId="0" applyNumberFormat="1" applyFill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0" fontId="0" fillId="14" borderId="54" xfId="0" applyNumberFormat="1" applyFill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0" fillId="14" borderId="55" xfId="0" applyNumberFormat="1" applyFill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 vertical="center"/>
    </xf>
    <xf numFmtId="10" fontId="0" fillId="2" borderId="53" xfId="0" applyNumberFormat="1" applyFill="1" applyBorder="1" applyAlignment="1">
      <alignment horizontal="center" vertical="center"/>
    </xf>
    <xf numFmtId="10" fontId="0" fillId="15" borderId="55" xfId="0" applyNumberFormat="1" applyFill="1" applyBorder="1" applyAlignment="1">
      <alignment horizontal="center" vertical="center"/>
    </xf>
    <xf numFmtId="10" fontId="0" fillId="16" borderId="53" xfId="0" applyNumberFormat="1" applyFill="1" applyBorder="1" applyAlignment="1">
      <alignment horizontal="center" vertical="center"/>
    </xf>
    <xf numFmtId="10" fontId="0" fillId="2" borderId="27" xfId="0" applyNumberFormat="1" applyFill="1" applyBorder="1" applyAlignment="1">
      <alignment horizontal="center" vertical="center"/>
    </xf>
    <xf numFmtId="10" fontId="0" fillId="2" borderId="55" xfId="0" applyNumberFormat="1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/>
    </xf>
    <xf numFmtId="10" fontId="0" fillId="2" borderId="54" xfId="0" applyNumberFormat="1" applyFill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0" fillId="17" borderId="55" xfId="0" applyNumberFormat="1" applyFill="1" applyBorder="1" applyAlignment="1">
      <alignment horizontal="center" vertical="center"/>
    </xf>
    <xf numFmtId="10" fontId="0" fillId="8" borderId="55" xfId="0" applyNumberFormat="1" applyFill="1" applyBorder="1" applyAlignment="1">
      <alignment horizontal="center" vertical="center"/>
    </xf>
    <xf numFmtId="10" fontId="0" fillId="18" borderId="7" xfId="0" applyNumberFormat="1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0" fontId="0" fillId="12" borderId="1" xfId="0" applyNumberFormat="1" applyFill="1" applyBorder="1" applyAlignment="1">
      <alignment horizontal="center" vertical="center"/>
    </xf>
    <xf numFmtId="10" fontId="0" fillId="13" borderId="6" xfId="0" applyNumberFormat="1" applyFill="1" applyBorder="1" applyAlignment="1">
      <alignment horizontal="center" vertical="center"/>
    </xf>
    <xf numFmtId="10" fontId="0" fillId="14" borderId="15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0" fontId="0" fillId="15" borderId="22" xfId="0" applyNumberFormat="1" applyFill="1" applyBorder="1" applyAlignment="1">
      <alignment horizontal="center" vertical="center"/>
    </xf>
    <xf numFmtId="10" fontId="0" fillId="16" borderId="22" xfId="0" applyNumberFormat="1" applyFill="1" applyBorder="1" applyAlignment="1">
      <alignment horizontal="center" vertical="center"/>
    </xf>
    <xf numFmtId="10" fontId="0" fillId="17" borderId="32" xfId="0" applyNumberFormat="1" applyFill="1" applyBorder="1" applyAlignment="1">
      <alignment horizontal="center" vertical="center"/>
    </xf>
    <xf numFmtId="10" fontId="0" fillId="8" borderId="32" xfId="0" applyNumberFormat="1" applyFill="1" applyBorder="1" applyAlignment="1">
      <alignment horizontal="center" vertical="center"/>
    </xf>
    <xf numFmtId="10" fontId="0" fillId="18" borderId="6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10" fontId="3" fillId="0" borderId="33" xfId="0" applyNumberFormat="1" applyFon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10" borderId="30" xfId="0" applyFont="1" applyFill="1" applyBorder="1" applyAlignment="1">
      <alignment horizontal="center"/>
    </xf>
    <xf numFmtId="0" fontId="0" fillId="10" borderId="59" xfId="0" applyFont="1" applyFill="1" applyBorder="1" applyAlignment="1">
      <alignment horizontal="center"/>
    </xf>
    <xf numFmtId="10" fontId="0" fillId="10" borderId="35" xfId="0" applyNumberFormat="1" applyFont="1" applyFill="1" applyBorder="1" applyAlignment="1">
      <alignment horizontal="center"/>
    </xf>
    <xf numFmtId="10" fontId="0" fillId="10" borderId="18" xfId="0" applyNumberFormat="1" applyFont="1" applyFill="1" applyBorder="1" applyAlignment="1">
      <alignment horizontal="center" vertical="center"/>
    </xf>
    <xf numFmtId="10" fontId="0" fillId="10" borderId="38" xfId="0" applyNumberFormat="1" applyFont="1" applyFill="1" applyBorder="1" applyAlignment="1">
      <alignment horizontal="center"/>
    </xf>
    <xf numFmtId="10" fontId="0" fillId="10" borderId="60" xfId="0" applyNumberFormat="1" applyFont="1" applyFill="1" applyBorder="1" applyAlignment="1">
      <alignment horizontal="center"/>
    </xf>
    <xf numFmtId="0" fontId="0" fillId="10" borderId="55" xfId="0" applyFill="1" applyBorder="1" applyAlignment="1">
      <alignment horizontal="center" vertical="center"/>
    </xf>
    <xf numFmtId="10" fontId="0" fillId="10" borderId="47" xfId="0" applyNumberFormat="1" applyFill="1" applyBorder="1" applyAlignment="1">
      <alignment horizontal="center" vertical="center"/>
    </xf>
    <xf numFmtId="10" fontId="0" fillId="10" borderId="29" xfId="0" applyNumberFormat="1" applyFont="1" applyFill="1" applyBorder="1" applyAlignment="1">
      <alignment horizontal="center" vertical="center"/>
    </xf>
    <xf numFmtId="10" fontId="0" fillId="10" borderId="41" xfId="0" applyNumberFormat="1" applyFont="1" applyFill="1" applyBorder="1" applyAlignment="1">
      <alignment horizontal="center"/>
    </xf>
    <xf numFmtId="10" fontId="0" fillId="10" borderId="12" xfId="0" applyNumberFormat="1" applyFont="1" applyFill="1" applyBorder="1" applyAlignment="1">
      <alignment horizontal="center"/>
    </xf>
    <xf numFmtId="0" fontId="0" fillId="10" borderId="53" xfId="0" applyFill="1" applyBorder="1" applyAlignment="1">
      <alignment horizontal="center" vertical="center"/>
    </xf>
    <xf numFmtId="10" fontId="0" fillId="10" borderId="36" xfId="0" applyNumberFormat="1" applyFill="1" applyBorder="1" applyAlignment="1">
      <alignment horizontal="center" vertical="center"/>
    </xf>
    <xf numFmtId="10" fontId="0" fillId="10" borderId="18" xfId="0" applyNumberFormat="1" applyFill="1" applyBorder="1" applyAlignment="1">
      <alignment horizontal="center" vertical="center"/>
    </xf>
    <xf numFmtId="10" fontId="0" fillId="10" borderId="38" xfId="0" applyNumberFormat="1" applyFill="1" applyBorder="1" applyAlignment="1">
      <alignment horizontal="center" vertical="center"/>
    </xf>
    <xf numFmtId="10" fontId="0" fillId="10" borderId="29" xfId="0" applyNumberFormat="1" applyFill="1" applyBorder="1" applyAlignment="1">
      <alignment horizontal="center" vertical="center"/>
    </xf>
    <xf numFmtId="10" fontId="0" fillId="10" borderId="45" xfId="0" applyNumberFormat="1" applyFill="1" applyBorder="1" applyAlignment="1">
      <alignment horizontal="center" vertical="center"/>
    </xf>
    <xf numFmtId="0" fontId="1" fillId="5" borderId="8" xfId="0" applyNumberFormat="1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/>
    </xf>
    <xf numFmtId="0" fontId="0" fillId="10" borderId="34" xfId="0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10" fontId="0" fillId="10" borderId="36" xfId="0" applyNumberFormat="1" applyFont="1" applyFill="1" applyBorder="1" applyAlignment="1">
      <alignment horizontal="center"/>
    </xf>
    <xf numFmtId="10" fontId="3" fillId="10" borderId="18" xfId="0" applyNumberFormat="1" applyFont="1" applyFill="1" applyBorder="1" applyAlignment="1">
      <alignment horizontal="center" vertical="center"/>
    </xf>
    <xf numFmtId="10" fontId="3" fillId="10" borderId="45" xfId="0" applyNumberFormat="1" applyFont="1" applyFill="1" applyBorder="1" applyAlignment="1">
      <alignment horizontal="center"/>
    </xf>
    <xf numFmtId="10" fontId="3" fillId="10" borderId="47" xfId="0" applyNumberFormat="1" applyFont="1" applyFill="1" applyBorder="1" applyAlignment="1">
      <alignment horizontal="center"/>
    </xf>
    <xf numFmtId="0" fontId="0" fillId="5" borderId="46" xfId="0" applyFont="1" applyFill="1" applyBorder="1" applyAlignment="1">
      <alignment horizontal="center"/>
    </xf>
    <xf numFmtId="0" fontId="0" fillId="10" borderId="44" xfId="0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10" fontId="0" fillId="10" borderId="47" xfId="0" applyNumberFormat="1" applyFont="1" applyFill="1" applyBorder="1" applyAlignment="1">
      <alignment horizontal="center"/>
    </xf>
    <xf numFmtId="10" fontId="3" fillId="10" borderId="29" xfId="0" applyNumberFormat="1" applyFont="1" applyFill="1" applyBorder="1" applyAlignment="1">
      <alignment horizontal="center" vertical="center"/>
    </xf>
    <xf numFmtId="10" fontId="0" fillId="10" borderId="61" xfId="0" applyNumberFormat="1" applyFont="1" applyFill="1" applyBorder="1" applyAlignment="1">
      <alignment horizontal="center"/>
    </xf>
    <xf numFmtId="10" fontId="0" fillId="10" borderId="26" xfId="0" applyNumberFormat="1" applyFont="1" applyFill="1" applyBorder="1" applyAlignment="1">
      <alignment horizontal="center"/>
    </xf>
    <xf numFmtId="0" fontId="1" fillId="6" borderId="8" xfId="0" applyNumberFormat="1" applyFont="1" applyFill="1" applyBorder="1" applyAlignment="1">
      <alignment horizontal="center" vertical="center" wrapText="1"/>
    </xf>
    <xf numFmtId="0" fontId="0" fillId="10" borderId="21" xfId="0" applyFont="1" applyFill="1" applyBorder="1" applyAlignment="1">
      <alignment horizontal="center"/>
    </xf>
    <xf numFmtId="0" fontId="0" fillId="10" borderId="53" xfId="0" applyFont="1" applyFill="1" applyBorder="1" applyAlignment="1">
      <alignment horizontal="center"/>
    </xf>
    <xf numFmtId="10" fontId="0" fillId="10" borderId="8" xfId="0" applyNumberFormat="1" applyFont="1" applyFill="1" applyBorder="1" applyAlignment="1">
      <alignment horizontal="center"/>
    </xf>
    <xf numFmtId="0" fontId="0" fillId="10" borderId="26" xfId="0" applyFont="1" applyFill="1" applyBorder="1" applyAlignment="1">
      <alignment horizontal="center"/>
    </xf>
    <xf numFmtId="0" fontId="0" fillId="10" borderId="55" xfId="0" applyFont="1" applyFill="1" applyBorder="1" applyAlignment="1">
      <alignment horizontal="center"/>
    </xf>
    <xf numFmtId="10" fontId="0" fillId="10" borderId="16" xfId="0" applyNumberFormat="1" applyFont="1" applyFill="1" applyBorder="1" applyAlignment="1">
      <alignment horizontal="center"/>
    </xf>
    <xf numFmtId="10" fontId="0" fillId="10" borderId="45" xfId="0" applyNumberFormat="1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0" fontId="0" fillId="0" borderId="27" xfId="0" applyNumberFormat="1" applyBorder="1" applyAlignment="1">
      <alignment horizontal="center" vertical="center"/>
    </xf>
    <xf numFmtId="10" fontId="3" fillId="10" borderId="32" xfId="0" applyNumberFormat="1" applyFont="1" applyFill="1" applyBorder="1" applyAlignment="1">
      <alignment horizontal="center"/>
    </xf>
    <xf numFmtId="10" fontId="0" fillId="10" borderId="53" xfId="0" applyNumberFormat="1" applyFont="1" applyFill="1" applyBorder="1" applyAlignment="1">
      <alignment horizontal="center"/>
    </xf>
    <xf numFmtId="10" fontId="0" fillId="10" borderId="14" xfId="0" applyNumberFormat="1" applyFont="1" applyFill="1" applyBorder="1" applyAlignment="1">
      <alignment horizontal="center"/>
    </xf>
    <xf numFmtId="10" fontId="0" fillId="10" borderId="27" xfId="0" applyNumberFormat="1" applyFont="1" applyFill="1" applyBorder="1" applyAlignment="1">
      <alignment horizontal="center"/>
    </xf>
    <xf numFmtId="10" fontId="0" fillId="2" borderId="45" xfId="0" applyNumberFormat="1" applyFill="1" applyBorder="1" applyAlignment="1">
      <alignment horizontal="center" vertical="center"/>
    </xf>
    <xf numFmtId="10" fontId="0" fillId="11" borderId="38" xfId="0" applyNumberFormat="1" applyFill="1" applyBorder="1" applyAlignment="1">
      <alignment horizontal="center" vertical="center"/>
    </xf>
    <xf numFmtId="0" fontId="3" fillId="11" borderId="32" xfId="0" applyNumberFormat="1" applyFont="1" applyFill="1" applyBorder="1" applyAlignment="1">
      <alignment horizontal="center"/>
    </xf>
    <xf numFmtId="10" fontId="0" fillId="2" borderId="26" xfId="0" applyNumberFormat="1" applyFont="1" applyFill="1" applyBorder="1" applyAlignment="1">
      <alignment horizontal="center"/>
    </xf>
    <xf numFmtId="0" fontId="0" fillId="2" borderId="26" xfId="0" applyNumberFormat="1" applyFont="1" applyFill="1" applyBorder="1" applyAlignment="1">
      <alignment horizontal="center"/>
    </xf>
    <xf numFmtId="10" fontId="3" fillId="2" borderId="32" xfId="0" applyNumberFormat="1" applyFont="1" applyFill="1" applyBorder="1" applyAlignment="1">
      <alignment horizontal="center"/>
    </xf>
    <xf numFmtId="10" fontId="0" fillId="0" borderId="54" xfId="0" applyNumberFormat="1" applyBorder="1" applyAlignment="1">
      <alignment horizontal="center" vertical="center"/>
    </xf>
    <xf numFmtId="10" fontId="0" fillId="0" borderId="54" xfId="0" applyNumberFormat="1" applyFill="1" applyBorder="1" applyAlignment="1">
      <alignment horizontal="center" vertical="center"/>
    </xf>
    <xf numFmtId="10" fontId="0" fillId="0" borderId="55" xfId="0" applyNumberFormat="1" applyBorder="1" applyAlignment="1">
      <alignment horizontal="center" vertical="center"/>
    </xf>
    <xf numFmtId="0" fontId="1" fillId="5" borderId="18" xfId="0" applyNumberFormat="1" applyFont="1" applyFill="1" applyBorder="1" applyAlignment="1">
      <alignment horizontal="center" vertical="center" wrapText="1"/>
    </xf>
    <xf numFmtId="10" fontId="0" fillId="10" borderId="17" xfId="0" applyNumberFormat="1" applyFont="1" applyFill="1" applyBorder="1" applyAlignment="1">
      <alignment horizontal="center" vertical="center"/>
    </xf>
    <xf numFmtId="10" fontId="0" fillId="10" borderId="52" xfId="0" applyNumberFormat="1" applyFont="1" applyFill="1" applyBorder="1" applyAlignment="1">
      <alignment horizontal="center" vertical="center"/>
    </xf>
    <xf numFmtId="10" fontId="0" fillId="10" borderId="62" xfId="0" applyNumberFormat="1" applyFont="1" applyFill="1" applyBorder="1" applyAlignment="1">
      <alignment horizontal="center" vertical="center"/>
    </xf>
    <xf numFmtId="10" fontId="0" fillId="2" borderId="38" xfId="0" applyNumberFormat="1" applyFill="1" applyBorder="1" applyAlignment="1">
      <alignment horizontal="center" vertical="center"/>
    </xf>
    <xf numFmtId="10" fontId="0" fillId="0" borderId="53" xfId="0" applyNumberFormat="1" applyBorder="1" applyAlignment="1">
      <alignment horizontal="center" vertical="center"/>
    </xf>
    <xf numFmtId="0" fontId="1" fillId="4" borderId="18" xfId="0" applyNumberFormat="1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10" fontId="3" fillId="10" borderId="17" xfId="0" applyNumberFormat="1" applyFont="1" applyFill="1" applyBorder="1" applyAlignment="1">
      <alignment horizontal="center"/>
    </xf>
    <xf numFmtId="0" fontId="0" fillId="4" borderId="37" xfId="0" applyFont="1" applyFill="1" applyBorder="1" applyAlignment="1">
      <alignment horizontal="center"/>
    </xf>
    <xf numFmtId="0" fontId="0" fillId="10" borderId="63" xfId="0" applyFont="1" applyFill="1" applyBorder="1" applyAlignment="1">
      <alignment horizontal="center"/>
    </xf>
    <xf numFmtId="0" fontId="0" fillId="10" borderId="29" xfId="0" applyFont="1" applyFill="1" applyBorder="1" applyAlignment="1">
      <alignment horizontal="center"/>
    </xf>
    <xf numFmtId="10" fontId="0" fillId="10" borderId="64" xfId="0" applyNumberFormat="1" applyFont="1" applyFill="1" applyBorder="1" applyAlignment="1">
      <alignment horizontal="center"/>
    </xf>
    <xf numFmtId="0" fontId="0" fillId="10" borderId="18" xfId="0" applyFont="1" applyFill="1" applyBorder="1" applyAlignment="1">
      <alignment horizontal="center"/>
    </xf>
    <xf numFmtId="0" fontId="0" fillId="10" borderId="52" xfId="0" applyFont="1" applyFill="1" applyBorder="1" applyAlignment="1">
      <alignment horizontal="center"/>
    </xf>
    <xf numFmtId="0" fontId="0" fillId="10" borderId="45" xfId="0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/>
    </xf>
    <xf numFmtId="10" fontId="3" fillId="2" borderId="45" xfId="0" applyNumberFormat="1" applyFont="1" applyFill="1" applyBorder="1" applyAlignment="1">
      <alignment horizontal="center"/>
    </xf>
    <xf numFmtId="10" fontId="0" fillId="2" borderId="61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7" borderId="30" xfId="0" applyFont="1" applyFill="1" applyBorder="1" applyAlignment="1">
      <alignment horizontal="center"/>
    </xf>
    <xf numFmtId="0" fontId="0" fillId="7" borderId="59" xfId="0" applyFont="1" applyFill="1" applyBorder="1" applyAlignment="1">
      <alignment horizontal="center"/>
    </xf>
    <xf numFmtId="0" fontId="0" fillId="7" borderId="35" xfId="0" applyFont="1" applyFill="1" applyBorder="1" applyAlignment="1">
      <alignment horizontal="center"/>
    </xf>
    <xf numFmtId="0" fontId="0" fillId="7" borderId="55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3" fillId="10" borderId="55" xfId="0" applyFont="1" applyFill="1" applyBorder="1" applyAlignment="1">
      <alignment horizontal="center" vertical="center"/>
    </xf>
    <xf numFmtId="0" fontId="3" fillId="10" borderId="47" xfId="0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53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3" fillId="5" borderId="44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0" borderId="16" xfId="0" applyNumberFormat="1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53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6" borderId="5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2" borderId="16" xfId="0" applyNumberFormat="1" applyFont="1" applyFill="1" applyBorder="1" applyAlignment="1">
      <alignment horizontal="center"/>
    </xf>
    <xf numFmtId="0" fontId="3" fillId="11" borderId="8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10" fontId="3" fillId="0" borderId="45" xfId="0" applyNumberFormat="1" applyFont="1" applyFill="1" applyBorder="1" applyAlignment="1">
      <alignment horizontal="center"/>
    </xf>
    <xf numFmtId="10" fontId="0" fillId="0" borderId="61" xfId="0" applyNumberFormat="1" applyFont="1" applyFill="1" applyBorder="1" applyAlignment="1">
      <alignment horizontal="center"/>
    </xf>
    <xf numFmtId="0" fontId="3" fillId="0" borderId="28" xfId="0" applyNumberFormat="1" applyFont="1" applyFill="1" applyBorder="1" applyAlignment="1">
      <alignment horizontal="center"/>
    </xf>
    <xf numFmtId="10" fontId="0" fillId="0" borderId="57" xfId="0" applyNumberFormat="1" applyFont="1" applyFill="1" applyBorder="1" applyAlignment="1">
      <alignment horizontal="center"/>
    </xf>
    <xf numFmtId="10" fontId="0" fillId="0" borderId="14" xfId="0" applyNumberFormat="1" applyFont="1" applyFill="1" applyBorder="1" applyAlignment="1">
      <alignment horizontal="center"/>
    </xf>
    <xf numFmtId="10" fontId="0" fillId="0" borderId="27" xfId="0" applyNumberFormat="1" applyFont="1" applyFill="1" applyBorder="1" applyAlignment="1">
      <alignment horizontal="center"/>
    </xf>
    <xf numFmtId="10" fontId="3" fillId="0" borderId="32" xfId="0" applyNumberFormat="1" applyFont="1" applyFill="1" applyBorder="1" applyAlignment="1">
      <alignment horizontal="center"/>
    </xf>
    <xf numFmtId="10" fontId="0" fillId="0" borderId="26" xfId="0" applyNumberFormat="1" applyFont="1" applyFill="1" applyBorder="1" applyAlignment="1">
      <alignment horizontal="center"/>
    </xf>
    <xf numFmtId="0" fontId="0" fillId="0" borderId="26" xfId="0" applyNumberFormat="1" applyFont="1" applyFill="1" applyBorder="1" applyAlignment="1">
      <alignment horizontal="center"/>
    </xf>
    <xf numFmtId="10" fontId="0" fillId="0" borderId="60" xfId="0" applyNumberFormat="1" applyFont="1" applyFill="1" applyBorder="1" applyAlignment="1">
      <alignment horizontal="center"/>
    </xf>
    <xf numFmtId="10" fontId="0" fillId="0" borderId="19" xfId="0" applyNumberFormat="1" applyFont="1" applyFill="1" applyBorder="1" applyAlignment="1">
      <alignment horizontal="center"/>
    </xf>
    <xf numFmtId="10" fontId="0" fillId="0" borderId="65" xfId="0" applyNumberFormat="1" applyFont="1" applyFill="1" applyBorder="1" applyAlignment="1">
      <alignment horizontal="center"/>
    </xf>
    <xf numFmtId="10" fontId="3" fillId="0" borderId="66" xfId="0" applyNumberFormat="1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0" fillId="0" borderId="63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67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10" fontId="3" fillId="0" borderId="62" xfId="0" applyNumberFormat="1" applyFont="1" applyFill="1" applyBorder="1" applyAlignment="1">
      <alignment horizontal="center"/>
    </xf>
    <xf numFmtId="0" fontId="0" fillId="2" borderId="16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28" xfId="0" applyNumberFormat="1" applyFont="1" applyFill="1" applyBorder="1" applyAlignment="1">
      <alignment horizontal="center"/>
    </xf>
    <xf numFmtId="0" fontId="0" fillId="11" borderId="26" xfId="0" applyNumberFormat="1" applyFont="1" applyFill="1" applyBorder="1" applyAlignment="1">
      <alignment horizontal="center"/>
    </xf>
    <xf numFmtId="10" fontId="0" fillId="2" borderId="38" xfId="0" applyNumberFormat="1" applyFont="1" applyFill="1" applyBorder="1" applyAlignment="1">
      <alignment horizontal="center"/>
    </xf>
    <xf numFmtId="10" fontId="3" fillId="11" borderId="45" xfId="0" applyNumberFormat="1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59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53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5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2" xfId="0" applyNumberFormat="1" applyFont="1" applyFill="1" applyBorder="1" applyAlignment="1">
      <alignment horizontal="center"/>
    </xf>
    <xf numFmtId="10" fontId="0" fillId="11" borderId="45" xfId="0" applyNumberFormat="1" applyFill="1" applyBorder="1" applyAlignment="1">
      <alignment horizontal="center" vertical="center"/>
    </xf>
    <xf numFmtId="10" fontId="0" fillId="0" borderId="53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altLang="en-GB"/>
              <a:t>AVERAGE a/A</a:t>
            </a:r>
            <a:endParaRPr lang="es-E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82291211193704"/>
          <c:y val="0.126739562624254"/>
          <c:w val="0.876410144293835"/>
          <c:h val="0.648508946322068"/>
        </c:manualLayout>
      </c:layout>
      <c:lineChart>
        <c:grouping val="standard"/>
        <c:varyColors val="0"/>
        <c:ser>
          <c:idx val="0"/>
          <c:order val="0"/>
          <c:tx>
            <c:strRef>
              <c:f>'PLOTS RESUME'!$B$7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RESUME'!$B$8:$B$10</c:f>
              <c:numCache>
                <c:formatCode>General</c:formatCode>
                <c:ptCount val="3"/>
                <c:pt idx="1">
                  <c:v>1.87056093940905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'PLOTS RESUME'!$C$7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RESUME'!$C$8:$C$10</c:f>
              <c:numCache>
                <c:formatCode>General</c:formatCode>
                <c:ptCount val="3"/>
                <c:pt idx="0">
                  <c:v>2.25350281614129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'PLOTS RESUME'!$D$7</c:f>
              <c:strCache>
                <c:ptCount val="1"/>
                <c:pt idx="0">
                  <c:v>B5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RESUME'!$D$8:$D$10</c:f>
              <c:numCache>
                <c:formatCode>General</c:formatCode>
                <c:ptCount val="3"/>
                <c:pt idx="0">
                  <c:v>1.47667375097908</c:v>
                </c:pt>
                <c:pt idx="1">
                  <c:v>1.45780924055056</c:v>
                </c:pt>
                <c:pt idx="2">
                  <c:v>1.82594980329033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'PLOTS RESUME'!$E$7</c:f>
              <c:strCache>
                <c:ptCount val="1"/>
                <c:pt idx="0">
                  <c:v>B6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RESUME'!$E$8:$E$10</c:f>
              <c:numCache>
                <c:formatCode>General</c:formatCode>
                <c:ptCount val="3"/>
                <c:pt idx="1">
                  <c:v>0.75811830944817</c:v>
                </c:pt>
                <c:pt idx="2">
                  <c:v>0.798053194880364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'PLOTS RESUME'!$F$7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RESUME'!$F$8:$F$10</c:f>
              <c:numCache>
                <c:formatCode>General</c:formatCode>
                <c:ptCount val="3"/>
                <c:pt idx="1">
                  <c:v>1.82093856620063</c:v>
                </c:pt>
                <c:pt idx="2">
                  <c:v>0.59683845123095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'PLOTS RESUME'!$G$7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RESUME'!$G$8:$G$10</c:f>
              <c:numCache>
                <c:formatCode>General</c:formatCode>
                <c:ptCount val="3"/>
                <c:pt idx="0">
                  <c:v>1.36583393581179</c:v>
                </c:pt>
                <c:pt idx="1">
                  <c:v>1.04849139034811</c:v>
                </c:pt>
                <c:pt idx="2">
                  <c:v>1.32806458276016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'PLOTS RESUME'!$H$7</c:f>
              <c:strCache>
                <c:ptCount val="1"/>
                <c:pt idx="0">
                  <c:v>B12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RESUME'!$H$8:$H$10</c:f>
              <c:numCache>
                <c:formatCode>General</c:formatCode>
                <c:ptCount val="3"/>
                <c:pt idx="1">
                  <c:v>1.47860472268749</c:v>
                </c:pt>
                <c:pt idx="2">
                  <c:v>1.28072556818932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'PLOTS RESUME'!$I$7</c:f>
              <c:strCache>
                <c:ptCount val="1"/>
                <c:pt idx="0">
                  <c:v>B13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RESUME'!$I$8:$I$10</c:f>
              <c:numCache>
                <c:formatCode>General</c:formatCode>
                <c:ptCount val="3"/>
                <c:pt idx="0">
                  <c:v>1.95192971486035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2677290"/>
        <c:axId val="145697383"/>
      </c:lineChart>
      <c:catAx>
        <c:axId val="15267729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697383"/>
        <c:crosses val="autoZero"/>
        <c:auto val="0"/>
        <c:lblAlgn val="ctr"/>
        <c:lblOffset val="100"/>
        <c:noMultiLvlLbl val="0"/>
      </c:catAx>
      <c:valAx>
        <c:axId val="145697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AVERAGE a/A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677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8f1f9a3-7bcb-4ed5-9d85-4773dee22fb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altLang="en-GB"/>
              <a:t>AVERAGE #CR-CE/#CE</a:t>
            </a:r>
            <a:endParaRPr lang="es-ES" altLang="en-GB"/>
          </a:p>
        </c:rich>
      </c:tx>
      <c:layout>
        <c:manualLayout>
          <c:xMode val="edge"/>
          <c:yMode val="edge"/>
          <c:x val="0.395224294354839"/>
          <c:y val="0.02347417840375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'PLOTS RESUME'!$B$1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RESUME'!$B$2:$B$4</c:f>
              <c:numCache>
                <c:formatCode>General</c:formatCode>
                <c:ptCount val="3"/>
                <c:pt idx="1">
                  <c:v>2.66015625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'PLOTS RESUME'!$C$1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RESUME'!$C$2:$C$4</c:f>
              <c:numCache>
                <c:formatCode>General</c:formatCode>
                <c:ptCount val="3"/>
                <c:pt idx="0">
                  <c:v>1.68603306196767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'PLOTS RESUME'!$D$1</c:f>
              <c:strCache>
                <c:ptCount val="1"/>
                <c:pt idx="0">
                  <c:v>B5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RESUME'!$D$2:$D$4</c:f>
              <c:numCache>
                <c:formatCode>General</c:formatCode>
                <c:ptCount val="3"/>
                <c:pt idx="0">
                  <c:v>1.79381538172598</c:v>
                </c:pt>
                <c:pt idx="1">
                  <c:v>3.03307483352668</c:v>
                </c:pt>
                <c:pt idx="2">
                  <c:v>1.31263668758791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'PLOTS RESUME'!$E$1</c:f>
              <c:strCache>
                <c:ptCount val="1"/>
                <c:pt idx="0">
                  <c:v>B6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RESUME'!$E$2:$E$4</c:f>
              <c:numCache>
                <c:formatCode>General</c:formatCode>
                <c:ptCount val="3"/>
                <c:pt idx="1">
                  <c:v>1.35987493486191</c:v>
                </c:pt>
                <c:pt idx="2">
                  <c:v>1.71228312428068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'PLOTS RESUME'!$F$1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RESUME'!$F$2:$F$4</c:f>
              <c:numCache>
                <c:formatCode>General</c:formatCode>
                <c:ptCount val="3"/>
                <c:pt idx="1">
                  <c:v>2.66494845360825</c:v>
                </c:pt>
                <c:pt idx="2">
                  <c:v>0.923692177479736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'PLOTS RESUME'!$G$1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RESUME'!$G$2:$G$4</c:f>
              <c:numCache>
                <c:formatCode>General</c:formatCode>
                <c:ptCount val="3"/>
                <c:pt idx="0">
                  <c:v>1.9314037026803</c:v>
                </c:pt>
                <c:pt idx="1">
                  <c:v>1.31782945736434</c:v>
                </c:pt>
                <c:pt idx="2">
                  <c:v>4.13420559257378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'PLOTS RESUME'!$H$1</c:f>
              <c:strCache>
                <c:ptCount val="1"/>
                <c:pt idx="0">
                  <c:v>B12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RESUME'!$H$2:$H$4</c:f>
              <c:numCache>
                <c:formatCode>General</c:formatCode>
                <c:ptCount val="3"/>
                <c:pt idx="1">
                  <c:v>1.96901748040989</c:v>
                </c:pt>
                <c:pt idx="2">
                  <c:v>4.05953834880313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'PLOTS RESUME'!$I$1</c:f>
              <c:strCache>
                <c:ptCount val="1"/>
                <c:pt idx="0">
                  <c:v>B13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RESUME'!$I$2:$I$4</c:f>
              <c:numCache>
                <c:formatCode>General</c:formatCode>
                <c:ptCount val="3"/>
                <c:pt idx="0">
                  <c:v>3.10125729681185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2677290"/>
        <c:axId val="145697383"/>
      </c:lineChart>
      <c:catAx>
        <c:axId val="15267729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697383"/>
        <c:crosses val="autoZero"/>
        <c:auto val="1"/>
        <c:lblAlgn val="ctr"/>
        <c:lblOffset val="100"/>
        <c:noMultiLvlLbl val="0"/>
      </c:catAx>
      <c:valAx>
        <c:axId val="145697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AVERAGE #CR-CE/#CE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677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0113775-66b5-48b2-9e8f-30131952ef9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altLang="en-GB"/>
              <a:t> %(#CR-CE/#CE)</a:t>
            </a:r>
            <a:endParaRPr lang="es-ES" altLang="en-GB"/>
          </a:p>
        </c:rich>
      </c:tx>
      <c:layout>
        <c:manualLayout>
          <c:xMode val="edge"/>
          <c:yMode val="edge"/>
          <c:x val="0.395224294354839"/>
          <c:y val="0.025482546604592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'PLOTS RESUME'!$B$34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RESUME'!$B$35:$B$37</c:f>
              <c:numCache>
                <c:formatCode>0.00%</c:formatCode>
                <c:ptCount val="3"/>
                <c:pt idx="1">
                  <c:v>0.84765625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'PLOTS RESUME'!$C$34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RESUME'!$C$35:$C$37</c:f>
              <c:numCache>
                <c:formatCode>0.00%</c:formatCode>
                <c:ptCount val="3"/>
                <c:pt idx="0">
                  <c:v>0.599248163992673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'PLOTS RESUME'!$D$34</c:f>
              <c:strCache>
                <c:ptCount val="1"/>
                <c:pt idx="0">
                  <c:v>B5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RESUME'!$D$35:$D$37</c:f>
              <c:numCache>
                <c:formatCode>0.00%</c:formatCode>
                <c:ptCount val="3"/>
                <c:pt idx="0">
                  <c:v>0.729905155413654</c:v>
                </c:pt>
                <c:pt idx="1">
                  <c:v>0.840647976518282</c:v>
                </c:pt>
                <c:pt idx="2">
                  <c:v>0.697224500556564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'PLOTS RESUME'!$E$34</c:f>
              <c:strCache>
                <c:ptCount val="1"/>
                <c:pt idx="0">
                  <c:v>B6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RESUME'!$E$35:$E$37</c:f>
              <c:numCache>
                <c:formatCode>0.00%</c:formatCode>
                <c:ptCount val="3"/>
                <c:pt idx="1">
                  <c:v>0.533385443807539</c:v>
                </c:pt>
                <c:pt idx="2">
                  <c:v>0.508918059806923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'PLOTS RESUME'!$F$34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RESUME'!$F$35:$F$37</c:f>
              <c:numCache>
                <c:formatCode>0.00%</c:formatCode>
                <c:ptCount val="3"/>
                <c:pt idx="1">
                  <c:v>0.639394604079842</c:v>
                </c:pt>
                <c:pt idx="2">
                  <c:v>0.642296918767507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'PLOTS RESUME'!$G$34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RESUME'!$G$35:$G$37</c:f>
              <c:numCache>
                <c:formatCode>0.00%</c:formatCode>
                <c:ptCount val="3"/>
                <c:pt idx="0">
                  <c:v>0.695219673943078</c:v>
                </c:pt>
                <c:pt idx="1">
                  <c:v>0.581395348837209</c:v>
                </c:pt>
                <c:pt idx="2">
                  <c:v>0.569821066223944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'PLOTS RESUME'!$H$34</c:f>
              <c:strCache>
                <c:ptCount val="1"/>
                <c:pt idx="0">
                  <c:v>B12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RESUME'!$H$35:$H$37</c:f>
              <c:numCache>
                <c:formatCode>0.00%</c:formatCode>
                <c:ptCount val="3"/>
                <c:pt idx="1">
                  <c:v>0.755937311633514</c:v>
                </c:pt>
                <c:pt idx="2">
                  <c:v>0.850512945774304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'PLOTS RESUME'!$I$34</c:f>
              <c:strCache>
                <c:ptCount val="1"/>
                <c:pt idx="0">
                  <c:v>B13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RESUME'!$I$35:$I$37</c:f>
              <c:numCache>
                <c:formatCode>0.00%</c:formatCode>
                <c:ptCount val="3"/>
                <c:pt idx="0">
                  <c:v>0.850728077490538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2677290"/>
        <c:axId val="145697383"/>
      </c:lineChart>
      <c:catAx>
        <c:axId val="15267729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697383"/>
        <c:crosses val="autoZero"/>
        <c:auto val="1"/>
        <c:lblAlgn val="ctr"/>
        <c:lblOffset val="100"/>
        <c:noMultiLvlLbl val="0"/>
      </c:catAx>
      <c:valAx>
        <c:axId val="145697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% #CR-CE/#CE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677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0113775-66b5-48b2-9e8f-30131952ef9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altLang="en-GB"/>
              <a:t>% a/A</a:t>
            </a:r>
            <a:endParaRPr lang="es-E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'PLOTS RESUME'!$B$39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RESUME'!$B$40:$B$42</c:f>
              <c:numCache>
                <c:formatCode>0.00%</c:formatCode>
                <c:ptCount val="3"/>
                <c:pt idx="1">
                  <c:v>0.0201105443921495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'PLOTS RESUME'!$C$39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RESUME'!$C$40:$C$42</c:f>
              <c:numCache>
                <c:formatCode>0.00%</c:formatCode>
                <c:ptCount val="3"/>
                <c:pt idx="0">
                  <c:v>0.00659696517418321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'PLOTS RESUME'!$D$39</c:f>
              <c:strCache>
                <c:ptCount val="1"/>
                <c:pt idx="0">
                  <c:v>B5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RESUME'!$D$40:$D$42</c:f>
              <c:numCache>
                <c:formatCode>0.00%</c:formatCode>
                <c:ptCount val="3"/>
                <c:pt idx="0">
                  <c:v>0.00957938629109267</c:v>
                </c:pt>
                <c:pt idx="1">
                  <c:v>0.020647198444527</c:v>
                </c:pt>
                <c:pt idx="2">
                  <c:v>0.0254380785393323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'PLOTS RESUME'!$E$39</c:f>
              <c:strCache>
                <c:ptCount val="1"/>
                <c:pt idx="0">
                  <c:v>B6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RESUME'!$E$40:$E$42</c:f>
              <c:numCache>
                <c:formatCode>0.00%</c:formatCode>
                <c:ptCount val="3"/>
                <c:pt idx="1">
                  <c:v>0.0134831867870541</c:v>
                </c:pt>
                <c:pt idx="2">
                  <c:v>0.0119648169036853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'PLOTS RESUME'!$F$39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RESUME'!$F$40:$F$42</c:f>
              <c:numCache>
                <c:formatCode>0.00%</c:formatCode>
                <c:ptCount val="3"/>
                <c:pt idx="1">
                  <c:v>0.0208871664065495</c:v>
                </c:pt>
                <c:pt idx="2">
                  <c:v>0.0150053610099337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'PLOTS RESUME'!$G$39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RESUME'!$G$40:$G$42</c:f>
              <c:numCache>
                <c:formatCode>0.00%</c:formatCode>
                <c:ptCount val="3"/>
                <c:pt idx="0">
                  <c:v>0.0197584076223073</c:v>
                </c:pt>
                <c:pt idx="1">
                  <c:v>0.0141842304200471</c:v>
                </c:pt>
                <c:pt idx="2">
                  <c:v>0.0145991311280977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'PLOTS RESUME'!$H$39</c:f>
              <c:strCache>
                <c:ptCount val="1"/>
                <c:pt idx="0">
                  <c:v>B12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RESUME'!$H$40:$H$42</c:f>
              <c:numCache>
                <c:formatCode>0.00%</c:formatCode>
                <c:ptCount val="3"/>
                <c:pt idx="1">
                  <c:v>0.0123372539875573</c:v>
                </c:pt>
                <c:pt idx="2">
                  <c:v>0.0208255442998174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'PLOTS RESUME'!$I$39</c:f>
              <c:strCache>
                <c:ptCount val="1"/>
                <c:pt idx="0">
                  <c:v>B13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'PLOTS RESUME'!$I$40:$I$42</c:f>
              <c:numCache>
                <c:formatCode>0.00%</c:formatCode>
                <c:ptCount val="3"/>
                <c:pt idx="0">
                  <c:v>0.0193556543753601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2677290"/>
        <c:axId val="145697383"/>
      </c:lineChart>
      <c:catAx>
        <c:axId val="15267729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697383"/>
        <c:crosses val="autoZero"/>
        <c:auto val="1"/>
        <c:lblAlgn val="ctr"/>
        <c:lblOffset val="100"/>
        <c:noMultiLvlLbl val="0"/>
      </c:catAx>
      <c:valAx>
        <c:axId val="145697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%a/A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677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8ee3841-b374-4390-bba6-0eb0a44a6db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'batch 1'!$C$26</c:f>
              <c:strCache>
                <c:ptCount val="1"/>
                <c:pt idx="0">
                  <c:v>%(CR-CE/CE)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'batch 1'!$C$27:$C$37</c:f>
              <c:numCache>
                <c:formatCode>0.00%</c:formatCode>
                <c:ptCount val="11"/>
                <c:pt idx="1">
                  <c:v>0.00950326229292641</c:v>
                </c:pt>
                <c:pt idx="3">
                  <c:v>0.317411500894606</c:v>
                </c:pt>
                <c:pt idx="6">
                  <c:v>0.827450980392157</c:v>
                </c:pt>
                <c:pt idx="8">
                  <c:v>0.575028755463538</c:v>
                </c:pt>
                <c:pt idx="10">
                  <c:v>0.547918509509067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4380343"/>
        <c:axId val="338742014"/>
      </c:lineChart>
      <c:catAx>
        <c:axId val="9643803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DAYS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742014"/>
        <c:crosses val="autoZero"/>
        <c:auto val="1"/>
        <c:lblAlgn val="ctr"/>
        <c:lblOffset val="100"/>
        <c:noMultiLvlLbl val="0"/>
      </c:catAx>
      <c:valAx>
        <c:axId val="3387420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%(cr-CE/CE)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4380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a1b3571b-1480-4450-9632-a338ab28644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'batch 1'!$D$26</c:f>
              <c:strCache>
                <c:ptCount val="1"/>
                <c:pt idx="0">
                  <c:v>average #CR-CELL/#CELL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'batch 1'!$D$27:$D$37</c:f>
              <c:numCache>
                <c:formatCode>General</c:formatCode>
                <c:ptCount val="11"/>
                <c:pt idx="1">
                  <c:v>0.016952051864621</c:v>
                </c:pt>
                <c:pt idx="3">
                  <c:v>0.705369506420672</c:v>
                </c:pt>
                <c:pt idx="6">
                  <c:v>2.67058823529412</c:v>
                </c:pt>
                <c:pt idx="8">
                  <c:v>1.80595813204509</c:v>
                </c:pt>
                <c:pt idx="10">
                  <c:v>3.03109796550199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74478"/>
        <c:axId val="55519362"/>
      </c:lineChart>
      <c:catAx>
        <c:axId val="153744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DAYS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19362"/>
        <c:crosses val="autoZero"/>
        <c:auto val="1"/>
        <c:lblAlgn val="ctr"/>
        <c:lblOffset val="100"/>
        <c:noMultiLvlLbl val="0"/>
      </c:catAx>
      <c:valAx>
        <c:axId val="555193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AVERAGE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744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b0c49410-9c06-4c15-85d9-72737aabfd4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%(</a:t>
            </a:r>
            <a:r>
              <a:rPr lang="es-ES" altLang="en-GB"/>
              <a:t>a</a:t>
            </a:r>
            <a:r>
              <a:t> CR/A CE)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'batch 1 AREA'!$C$26</c:f>
              <c:strCache>
                <c:ptCount val="1"/>
                <c:pt idx="0">
                  <c:v>%(a CR/A CE)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'batch 1 AREA'!$C$27:$C$37</c:f>
              <c:numCache>
                <c:formatCode>0.00%</c:formatCode>
                <c:ptCount val="11"/>
                <c:pt idx="1">
                  <c:v>0.00144213444028525</c:v>
                </c:pt>
                <c:pt idx="3">
                  <c:v>0.00379456543038558</c:v>
                </c:pt>
                <c:pt idx="6">
                  <c:v>0.0201105443921495</c:v>
                </c:pt>
                <c:pt idx="8">
                  <c:v>0.0120524634696271</c:v>
                </c:pt>
                <c:pt idx="10">
                  <c:v>0.010343947415182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3115615"/>
        <c:axId val="122529989"/>
      </c:lineChart>
      <c:catAx>
        <c:axId val="5431156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DAYS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529989"/>
        <c:crosses val="autoZero"/>
        <c:auto val="1"/>
        <c:lblAlgn val="ctr"/>
        <c:lblOffset val="100"/>
        <c:noMultiLvlLbl val="0"/>
      </c:catAx>
      <c:valAx>
        <c:axId val="1225299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%(a/A)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31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6eb6be39-5a5a-47f2-ba1b-c165379587f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'batch 1 AREA'!$D$26</c:f>
              <c:strCache>
                <c:ptCount val="1"/>
                <c:pt idx="0">
                  <c:v>average a CR/A 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'batch 1 AREA'!$D$27:$D$37</c:f>
              <c:numCache>
                <c:formatCode>General</c:formatCode>
                <c:ptCount val="11"/>
                <c:pt idx="1">
                  <c:v>0.0121772229934947</c:v>
                </c:pt>
                <c:pt idx="3">
                  <c:v>0.250945970782098</c:v>
                </c:pt>
                <c:pt idx="6">
                  <c:v>1.87056093940905</c:v>
                </c:pt>
                <c:pt idx="8">
                  <c:v>1.80237521305075</c:v>
                </c:pt>
                <c:pt idx="10">
                  <c:v>0.615927152860152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499484"/>
        <c:axId val="786167877"/>
      </c:lineChart>
      <c:catAx>
        <c:axId val="1014994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DAYS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167877"/>
        <c:crosses val="autoZero"/>
        <c:auto val="1"/>
        <c:lblAlgn val="ctr"/>
        <c:lblOffset val="100"/>
        <c:noMultiLvlLbl val="0"/>
      </c:catAx>
      <c:valAx>
        <c:axId val="7861678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altLang="en-GB"/>
                  <a:t>AVERAGE</a:t>
                </a:r>
                <a:endParaRPr lang="es-E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994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b7f2b05d-8696-4fe8-82e7-84996c13207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% cell cr/total cell</a:t>
            </a:r>
          </a:p>
        </c:rich>
      </c:tx>
      <c:layout>
        <c:manualLayout>
          <c:xMode val="edge"/>
          <c:yMode val="edge"/>
          <c:x val="0.414539473684211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PLOTS!$B$2</c:f>
              <c:strCache>
                <c:ptCount val="1"/>
                <c:pt idx="0">
                  <c:v>M10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PLOTS!$A$3:$A$16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PLOTS!$B$3:$B$16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6">
                  <c:v>0.0782608695652174</c:v>
                </c:pt>
                <c:pt idx="7">
                  <c:v>0.037593984962406</c:v>
                </c:pt>
                <c:pt idx="9">
                  <c:v>0.0099009900990099</c:v>
                </c:pt>
                <c:pt idx="10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PLOTS!$C$2</c:f>
              <c:strCache>
                <c:ptCount val="1"/>
                <c:pt idx="0">
                  <c:v>P10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PLOTS!$A$3:$A$16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PLOTS!$C$3:$C$16</c:f>
              <c:numCache>
                <c:formatCode>0.00%</c:formatCode>
                <c:ptCount val="14"/>
                <c:pt idx="0">
                  <c:v>0.0340909090909091</c:v>
                </c:pt>
                <c:pt idx="1">
                  <c:v>0.238372093023256</c:v>
                </c:pt>
                <c:pt idx="3">
                  <c:v>0.648068669527897</c:v>
                </c:pt>
                <c:pt idx="6">
                  <c:v>0.424</c:v>
                </c:pt>
                <c:pt idx="7">
                  <c:v>0.546875</c:v>
                </c:pt>
                <c:pt idx="9">
                  <c:v>0.246445497630332</c:v>
                </c:pt>
                <c:pt idx="10">
                  <c:v>0.0175438596491228</c:v>
                </c:pt>
                <c:pt idx="1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PLOTS!$D$2</c:f>
              <c:strCache>
                <c:ptCount val="1"/>
                <c:pt idx="0">
                  <c:v>CC-4533-1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PLOTS!$A$3:$A$16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PLOTS!$D$3:$D$16</c:f>
              <c:numCache>
                <c:formatCode>0.00%</c:formatCode>
                <c:ptCount val="14"/>
                <c:pt idx="0">
                  <c:v>0.0694444444444444</c:v>
                </c:pt>
                <c:pt idx="1">
                  <c:v>0.155440414507772</c:v>
                </c:pt>
                <c:pt idx="2">
                  <c:v>0.364583333333333</c:v>
                </c:pt>
                <c:pt idx="3">
                  <c:v>0.746478873239437</c:v>
                </c:pt>
                <c:pt idx="6">
                  <c:v>0.795918367346939</c:v>
                </c:pt>
                <c:pt idx="7">
                  <c:v>0.858407079646018</c:v>
                </c:pt>
                <c:pt idx="9">
                  <c:v>0.726415094339623</c:v>
                </c:pt>
                <c:pt idx="10">
                  <c:v>0.755555555555556</c:v>
                </c:pt>
                <c:pt idx="13">
                  <c:v>0.44311377245509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PLOTS!$E$2</c:f>
              <c:strCache>
                <c:ptCount val="1"/>
                <c:pt idx="0">
                  <c:v>CC-4533-2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PLOTS!$A$3:$A$16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PLOTS!$E$3:$E$16</c:f>
              <c:numCache>
                <c:formatCode>0.00%</c:formatCode>
                <c:ptCount val="14"/>
                <c:pt idx="0">
                  <c:v>0.0103092783505155</c:v>
                </c:pt>
                <c:pt idx="1">
                  <c:v>0.114754098360656</c:v>
                </c:pt>
                <c:pt idx="3">
                  <c:v>0.795811518324607</c:v>
                </c:pt>
                <c:pt idx="6">
                  <c:v>0.890173410404624</c:v>
                </c:pt>
                <c:pt idx="7">
                  <c:v>0.823529411764706</c:v>
                </c:pt>
                <c:pt idx="9">
                  <c:v>0.766423357664234</c:v>
                </c:pt>
                <c:pt idx="10">
                  <c:v>0.625</c:v>
                </c:pt>
                <c:pt idx="13">
                  <c:v>0.0655737704918033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PLOTS!$F$2</c:f>
              <c:strCache>
                <c:ptCount val="1"/>
                <c:pt idx="0">
                  <c:v>C-5155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PLOTS!$A$3:$A$16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PLOTS!$F$3:$F$16</c:f>
              <c:numCache>
                <c:formatCode>0.00%</c:formatCode>
                <c:ptCount val="14"/>
                <c:pt idx="0">
                  <c:v>0.0333333333333333</c:v>
                </c:pt>
                <c:pt idx="1">
                  <c:v>0.0888888888888889</c:v>
                </c:pt>
                <c:pt idx="3">
                  <c:v>0.821782178217822</c:v>
                </c:pt>
                <c:pt idx="6">
                  <c:v>0.845454545454545</c:v>
                </c:pt>
                <c:pt idx="7">
                  <c:v>0.825</c:v>
                </c:pt>
                <c:pt idx="9">
                  <c:v>0.698630136986301</c:v>
                </c:pt>
                <c:pt idx="10">
                  <c:v>0.644444444444444</c:v>
                </c:pt>
                <c:pt idx="13">
                  <c:v>0.467065868263473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9295231"/>
        <c:axId val="674036633"/>
      </c:lineChart>
      <c:catAx>
        <c:axId val="99929523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HS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036633"/>
        <c:crosses val="autoZero"/>
        <c:auto val="1"/>
        <c:lblAlgn val="ctr"/>
        <c:lblOffset val="100"/>
        <c:noMultiLvlLbl val="0"/>
      </c:catAx>
      <c:valAx>
        <c:axId val="6740366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% cell cr/total cell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29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2c3a5675-2d6a-4b7e-86d2-0e51f9f4e62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PLOTS!$G$2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PLOTS!$A$3:$A$16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PLOTS!$G$3:$G$16</c:f>
              <c:numCache>
                <c:formatCode>0.00%</c:formatCode>
                <c:ptCount val="14"/>
                <c:pt idx="0">
                  <c:v>0.0294355930438405</c:v>
                </c:pt>
                <c:pt idx="1">
                  <c:v>0.119491098956114</c:v>
                </c:pt>
                <c:pt idx="2">
                  <c:v>0.364583333333333</c:v>
                </c:pt>
                <c:pt idx="3">
                  <c:v>0.602428247861952</c:v>
                </c:pt>
                <c:pt idx="6">
                  <c:v>0.606761438554265</c:v>
                </c:pt>
                <c:pt idx="7">
                  <c:v>0.618281095274626</c:v>
                </c:pt>
                <c:pt idx="9">
                  <c:v>0.4895630153439</c:v>
                </c:pt>
                <c:pt idx="10">
                  <c:v>0.408508771929825</c:v>
                </c:pt>
                <c:pt idx="13">
                  <c:v>0.195150682242073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5308131"/>
        <c:axId val="798097688"/>
      </c:lineChart>
      <c:catAx>
        <c:axId val="79530813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altLang="en-GB" b="1"/>
                  <a:t>HOURS</a:t>
                </a:r>
                <a:endParaRPr lang="es-AR" altLang="en-GB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8097688"/>
        <c:crosses val="autoZero"/>
        <c:auto val="1"/>
        <c:lblAlgn val="ctr"/>
        <c:lblOffset val="100"/>
        <c:noMultiLvlLbl val="0"/>
      </c:catAx>
      <c:valAx>
        <c:axId val="79809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A</a:t>
                </a:r>
                <a:r>
                  <a:rPr lang="es-AR" altLang="en-GB" b="1"/>
                  <a:t>VERAGE%</a:t>
                </a:r>
                <a:endParaRPr lang="es-AR" altLang="en-GB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3081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0ab3eea0-666d-4879-999b-1e31a5bac61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 b="1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% a-cr/a-cell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PLOTS!$K$2</c:f>
              <c:strCache>
                <c:ptCount val="1"/>
                <c:pt idx="0">
                  <c:v>M10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PLOTS!$J$3:$J$16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PLOTS!$K$3:$K$16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6">
                  <c:v>0.00111347638209095</c:v>
                </c:pt>
                <c:pt idx="7">
                  <c:v>0.000139787284375127</c:v>
                </c:pt>
                <c:pt idx="9">
                  <c:v>0</c:v>
                </c:pt>
                <c:pt idx="10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PLOTS!$L$2</c:f>
              <c:strCache>
                <c:ptCount val="1"/>
                <c:pt idx="0">
                  <c:v>P10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PLOTS!$J$3:$J$16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PLOTS!$L$3:$L$16</c:f>
              <c:numCache>
                <c:formatCode>0.00%</c:formatCode>
                <c:ptCount val="14"/>
                <c:pt idx="0">
                  <c:v>0</c:v>
                </c:pt>
                <c:pt idx="1">
                  <c:v>0.00047432834152731</c:v>
                </c:pt>
                <c:pt idx="3">
                  <c:v>0.0063511838087952</c:v>
                </c:pt>
                <c:pt idx="6">
                  <c:v>0.0101810213305753</c:v>
                </c:pt>
                <c:pt idx="7">
                  <c:v>0.0172249546481961</c:v>
                </c:pt>
                <c:pt idx="9">
                  <c:v>0.00525689868765988</c:v>
                </c:pt>
                <c:pt idx="10">
                  <c:v>3.74590759595142e-6</c:v>
                </c:pt>
                <c:pt idx="1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PLOTS!$M$2</c:f>
              <c:strCache>
                <c:ptCount val="1"/>
                <c:pt idx="0">
                  <c:v>CC-4533-1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PLOTS!$J$3:$J$16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PLOTS!$M$3:$M$16</c:f>
              <c:numCache>
                <c:formatCode>0.00%</c:formatCode>
                <c:ptCount val="14"/>
                <c:pt idx="0">
                  <c:v>0.000103397427988979</c:v>
                </c:pt>
                <c:pt idx="1">
                  <c:v>0.000602727236507203</c:v>
                </c:pt>
                <c:pt idx="2">
                  <c:v>0.00134238978160411</c:v>
                </c:pt>
                <c:pt idx="3">
                  <c:v>0.00818579104520159</c:v>
                </c:pt>
                <c:pt idx="6">
                  <c:v>0.0132042298053835</c:v>
                </c:pt>
                <c:pt idx="7">
                  <c:v>0.0200955072014289</c:v>
                </c:pt>
                <c:pt idx="9">
                  <c:v>0.0126242054453662</c:v>
                </c:pt>
                <c:pt idx="10">
                  <c:v>0.0148795204126459</c:v>
                </c:pt>
                <c:pt idx="13">
                  <c:v>0.00584226041038527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PLOTS!$N$2</c:f>
              <c:strCache>
                <c:ptCount val="1"/>
                <c:pt idx="0">
                  <c:v>CC-4533-2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PLOTS!$J$3:$J$16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PLOTS!$N$3:$N$16</c:f>
              <c:numCache>
                <c:formatCode>0.00%</c:formatCode>
                <c:ptCount val="14"/>
                <c:pt idx="0">
                  <c:v>6.30396456331387e-5</c:v>
                </c:pt>
                <c:pt idx="1">
                  <c:v>0.000115232392711994</c:v>
                </c:pt>
                <c:pt idx="3">
                  <c:v>0.0044494913364123</c:v>
                </c:pt>
                <c:pt idx="6">
                  <c:v>0.00834639439941487</c:v>
                </c:pt>
                <c:pt idx="7">
                  <c:v>0.0155309362138732</c:v>
                </c:pt>
                <c:pt idx="9">
                  <c:v>0.00925306387836724</c:v>
                </c:pt>
                <c:pt idx="10">
                  <c:v>0.00691213540750688</c:v>
                </c:pt>
                <c:pt idx="13">
                  <c:v>0.000408063786079872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PLOTS!$O$2</c:f>
              <c:strCache>
                <c:ptCount val="1"/>
                <c:pt idx="0">
                  <c:v>C-5155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PLOTS!$J$3:$J$16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PLOTS!$O$3:$O$16</c:f>
              <c:numCache>
                <c:formatCode>0.00%</c:formatCode>
                <c:ptCount val="14"/>
                <c:pt idx="0">
                  <c:v>2.88913356238746e-5</c:v>
                </c:pt>
                <c:pt idx="1">
                  <c:v>6.92871546393723e-5</c:v>
                </c:pt>
                <c:pt idx="3">
                  <c:v>0.0037098908359813</c:v>
                </c:pt>
                <c:pt idx="6">
                  <c:v>0.0164098417431295</c:v>
                </c:pt>
                <c:pt idx="7">
                  <c:v>0.0088118806847358</c:v>
                </c:pt>
                <c:pt idx="9">
                  <c:v>0.00746449217258114</c:v>
                </c:pt>
                <c:pt idx="10">
                  <c:v>0.00213661016830613</c:v>
                </c:pt>
                <c:pt idx="13">
                  <c:v>0.00146012006159132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2515373"/>
        <c:axId val="647544908"/>
      </c:lineChart>
      <c:catAx>
        <c:axId val="90251537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HS</a:t>
                </a:r>
                <a:endParaRPr b="1"/>
              </a:p>
            </c:rich>
          </c:tx>
          <c:layout>
            <c:manualLayout>
              <c:xMode val="edge"/>
              <c:yMode val="edge"/>
              <c:x val="0.507802631578947"/>
              <c:y val="0.77476851851851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544908"/>
        <c:crosses val="autoZero"/>
        <c:auto val="1"/>
        <c:lblAlgn val="ctr"/>
        <c:lblOffset val="100"/>
        <c:noMultiLvlLbl val="0"/>
      </c:catAx>
      <c:valAx>
        <c:axId val="6475449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% a-cr/a-cell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25153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58eebafb-28b1-423a-908a-5af3072cc22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3239469670304"/>
          <c:y val="0.146984188951786"/>
          <c:w val="0.840948022996597"/>
          <c:h val="0.517938707788405"/>
        </c:manualLayout>
      </c:layout>
      <c:lineChart>
        <c:grouping val="standard"/>
        <c:varyColors val="0"/>
        <c:ser>
          <c:idx val="0"/>
          <c:order val="0"/>
          <c:tx>
            <c:strRef>
              <c:f>PLOTS!$P$2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PLOTS!$J$3:$J$16</c:f>
              <c:strCache>
                <c:ptCount val="14"/>
                <c:pt idx="0">
                  <c:v>24</c:v>
                </c:pt>
                <c:pt idx="1">
                  <c:v>53</c:v>
                </c:pt>
                <c:pt idx="2">
                  <c:v>80</c:v>
                </c:pt>
                <c:pt idx="3">
                  <c:v>100</c:v>
                </c:pt>
                <c:pt idx="4">
                  <c:v>DAY 5</c:v>
                </c:pt>
                <c:pt idx="5">
                  <c:v>DAY 6</c:v>
                </c:pt>
                <c:pt idx="6">
                  <c:v>172</c:v>
                </c:pt>
                <c:pt idx="7">
                  <c:v>196</c:v>
                </c:pt>
                <c:pt idx="8">
                  <c:v>DAY 9</c:v>
                </c:pt>
                <c:pt idx="9">
                  <c:v>238</c:v>
                </c:pt>
                <c:pt idx="10">
                  <c:v>260</c:v>
                </c:pt>
                <c:pt idx="11">
                  <c:v>DAY 12</c:v>
                </c:pt>
                <c:pt idx="12">
                  <c:v>DAY 13</c:v>
                </c:pt>
                <c:pt idx="13">
                  <c:v>334</c:v>
                </c:pt>
              </c:strCache>
            </c:strRef>
          </c:cat>
          <c:val>
            <c:numRef>
              <c:f>PLOTS!$P$3:$P$16</c:f>
              <c:numCache>
                <c:formatCode>0.00%</c:formatCode>
                <c:ptCount val="14"/>
                <c:pt idx="0">
                  <c:v>3.90656818491984e-5</c:v>
                </c:pt>
                <c:pt idx="1">
                  <c:v>0.000252315025077176</c:v>
                </c:pt>
                <c:pt idx="2">
                  <c:v>0.00134238978160411</c:v>
                </c:pt>
                <c:pt idx="3">
                  <c:v>0.00453927140527808</c:v>
                </c:pt>
                <c:pt idx="6">
                  <c:v>0.00985099273211882</c:v>
                </c:pt>
                <c:pt idx="7">
                  <c:v>0.0123606132065218</c:v>
                </c:pt>
                <c:pt idx="9">
                  <c:v>0.00691973203679489</c:v>
                </c:pt>
                <c:pt idx="10">
                  <c:v>0.00478640237921097</c:v>
                </c:pt>
                <c:pt idx="13">
                  <c:v>0.00154208885161129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5308131"/>
        <c:axId val="798097688"/>
      </c:lineChart>
      <c:catAx>
        <c:axId val="79530813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altLang="en-GB" b="1"/>
                  <a:t>HOURS</a:t>
                </a:r>
                <a:endParaRPr lang="es-AR" altLang="en-GB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8097688"/>
        <c:crosses val="autoZero"/>
        <c:auto val="1"/>
        <c:lblAlgn val="ctr"/>
        <c:lblOffset val="100"/>
        <c:noMultiLvlLbl val="0"/>
      </c:catAx>
      <c:valAx>
        <c:axId val="79809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A</a:t>
                </a:r>
                <a:r>
                  <a:rPr lang="es-AR" altLang="en-GB" b="1"/>
                  <a:t>VERAGE%</a:t>
                </a:r>
                <a:endParaRPr lang="es-AR" altLang="en-GB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3081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d42e1083-1166-492e-93cc-76d7d20156b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 b="1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93980</xdr:colOff>
      <xdr:row>11</xdr:row>
      <xdr:rowOff>45720</xdr:rowOff>
    </xdr:from>
    <xdr:to>
      <xdr:col>6</xdr:col>
      <xdr:colOff>873760</xdr:colOff>
      <xdr:row>32</xdr:row>
      <xdr:rowOff>38100</xdr:rowOff>
    </xdr:to>
    <xdr:grpSp>
      <xdr:nvGrpSpPr>
        <xdr:cNvPr id="39" name="Group 38"/>
        <xdr:cNvGrpSpPr/>
      </xdr:nvGrpSpPr>
      <xdr:grpSpPr>
        <a:xfrm>
          <a:off x="93980" y="2057400"/>
          <a:ext cx="5808980" cy="3832860"/>
          <a:chOff x="136" y="3228"/>
          <a:chExt cx="9148" cy="6036"/>
        </a:xfrm>
      </xdr:grpSpPr>
      <xdr:graphicFrame>
        <xdr:nvGraphicFramePr>
          <xdr:cNvPr id="21" name="Chart 20"/>
          <xdr:cNvGraphicFramePr/>
        </xdr:nvGraphicFramePr>
        <xdr:xfrm>
          <a:off x="136" y="3228"/>
          <a:ext cx="9148" cy="60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>
        <xdr:nvSpPr>
          <xdr:cNvPr id="25" name="Text Box 24"/>
          <xdr:cNvSpPr txBox="1"/>
        </xdr:nvSpPr>
        <xdr:spPr>
          <a:xfrm>
            <a:off x="2172" y="7968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s-ES" altLang="en-GB" sz="1100"/>
              <a:t>7</a:t>
            </a:r>
            <a:endParaRPr lang="es-ES" altLang="en-GB" sz="1100"/>
          </a:p>
        </xdr:txBody>
      </xdr:sp>
      <xdr:sp>
        <xdr:nvSpPr>
          <xdr:cNvPr id="26" name="Text Box 25"/>
          <xdr:cNvSpPr txBox="1"/>
        </xdr:nvSpPr>
        <xdr:spPr>
          <a:xfrm>
            <a:off x="4816" y="7968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8</a:t>
            </a:r>
            <a:endParaRPr lang="es-ES" altLang="en-GB" sz="1100"/>
          </a:p>
        </xdr:txBody>
      </xdr:sp>
      <xdr:sp>
        <xdr:nvSpPr>
          <xdr:cNvPr id="27" name="Text Box 26"/>
          <xdr:cNvSpPr txBox="1"/>
        </xdr:nvSpPr>
        <xdr:spPr>
          <a:xfrm>
            <a:off x="7480" y="7992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9</a:t>
            </a:r>
            <a:endParaRPr lang="es-ES" altLang="en-GB" sz="1100"/>
          </a:p>
        </xdr:txBody>
      </xdr:sp>
    </xdr:grpSp>
    <xdr:clientData/>
  </xdr:twoCellAnchor>
  <xdr:twoCellAnchor>
    <xdr:from>
      <xdr:col>7</xdr:col>
      <xdr:colOff>449580</xdr:colOff>
      <xdr:row>11</xdr:row>
      <xdr:rowOff>38100</xdr:rowOff>
    </xdr:from>
    <xdr:to>
      <xdr:col>16</xdr:col>
      <xdr:colOff>528320</xdr:colOff>
      <xdr:row>31</xdr:row>
      <xdr:rowOff>173990</xdr:rowOff>
    </xdr:to>
    <xdr:grpSp>
      <xdr:nvGrpSpPr>
        <xdr:cNvPr id="40" name="Group 39"/>
        <xdr:cNvGrpSpPr/>
      </xdr:nvGrpSpPr>
      <xdr:grpSpPr>
        <a:xfrm>
          <a:off x="6362700" y="2049780"/>
          <a:ext cx="6388100" cy="3793490"/>
          <a:chOff x="10008" y="3216"/>
          <a:chExt cx="10060" cy="5974"/>
        </a:xfrm>
      </xdr:grpSpPr>
      <xdr:graphicFrame>
        <xdr:nvGraphicFramePr>
          <xdr:cNvPr id="22" name="Chart 21"/>
          <xdr:cNvGraphicFramePr/>
        </xdr:nvGraphicFramePr>
        <xdr:xfrm>
          <a:off x="10008" y="3216"/>
          <a:ext cx="10060" cy="5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>
        <xdr:nvSpPr>
          <xdr:cNvPr id="28" name="Text Box 27"/>
          <xdr:cNvSpPr txBox="1"/>
        </xdr:nvSpPr>
        <xdr:spPr>
          <a:xfrm>
            <a:off x="12252" y="7884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7</a:t>
            </a:r>
            <a:endParaRPr lang="es-ES" altLang="en-GB" sz="1100"/>
          </a:p>
        </xdr:txBody>
      </xdr:sp>
      <xdr:sp>
        <xdr:nvSpPr>
          <xdr:cNvPr id="31" name="Text Box 30"/>
          <xdr:cNvSpPr txBox="1"/>
        </xdr:nvSpPr>
        <xdr:spPr>
          <a:xfrm>
            <a:off x="15000" y="7884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8</a:t>
            </a:r>
            <a:endParaRPr lang="es-ES" altLang="en-GB" sz="1100"/>
          </a:p>
        </xdr:txBody>
      </xdr:sp>
      <xdr:sp>
        <xdr:nvSpPr>
          <xdr:cNvPr id="34" name="Text Box 33"/>
          <xdr:cNvSpPr txBox="1"/>
        </xdr:nvSpPr>
        <xdr:spPr>
          <a:xfrm>
            <a:off x="18060" y="7944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9</a:t>
            </a:r>
            <a:endParaRPr lang="es-ES" altLang="en-GB" sz="1100"/>
          </a:p>
        </xdr:txBody>
      </xdr:sp>
    </xdr:grpSp>
    <xdr:clientData/>
  </xdr:twoCellAnchor>
  <xdr:twoCellAnchor>
    <xdr:from>
      <xdr:col>0</xdr:col>
      <xdr:colOff>472440</xdr:colOff>
      <xdr:row>44</xdr:row>
      <xdr:rowOff>99060</xdr:rowOff>
    </xdr:from>
    <xdr:to>
      <xdr:col>7</xdr:col>
      <xdr:colOff>673100</xdr:colOff>
      <xdr:row>65</xdr:row>
      <xdr:rowOff>52070</xdr:rowOff>
    </xdr:to>
    <xdr:grpSp>
      <xdr:nvGrpSpPr>
        <xdr:cNvPr id="37" name="Group 36"/>
        <xdr:cNvGrpSpPr/>
      </xdr:nvGrpSpPr>
      <xdr:grpSpPr>
        <a:xfrm>
          <a:off x="472440" y="8145780"/>
          <a:ext cx="6113780" cy="3793490"/>
          <a:chOff x="732" y="12816"/>
          <a:chExt cx="9628" cy="5974"/>
        </a:xfrm>
      </xdr:grpSpPr>
      <xdr:graphicFrame>
        <xdr:nvGraphicFramePr>
          <xdr:cNvPr id="23" name="Chart 22"/>
          <xdr:cNvGraphicFramePr/>
        </xdr:nvGraphicFramePr>
        <xdr:xfrm>
          <a:off x="732" y="12816"/>
          <a:ext cx="9628" cy="5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>
        <xdr:nvSpPr>
          <xdr:cNvPr id="29" name="Text Box 28"/>
          <xdr:cNvSpPr txBox="1"/>
        </xdr:nvSpPr>
        <xdr:spPr>
          <a:xfrm>
            <a:off x="3156" y="17520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7</a:t>
            </a:r>
            <a:endParaRPr lang="es-ES" altLang="en-GB" sz="1100"/>
          </a:p>
        </xdr:txBody>
      </xdr:sp>
      <xdr:sp>
        <xdr:nvSpPr>
          <xdr:cNvPr id="32" name="Text Box 31"/>
          <xdr:cNvSpPr txBox="1"/>
        </xdr:nvSpPr>
        <xdr:spPr>
          <a:xfrm>
            <a:off x="5856" y="17520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8</a:t>
            </a:r>
            <a:endParaRPr lang="es-ES" altLang="en-GB" sz="1100"/>
          </a:p>
        </xdr:txBody>
      </xdr:sp>
      <xdr:sp>
        <xdr:nvSpPr>
          <xdr:cNvPr id="35" name="Text Box 34"/>
          <xdr:cNvSpPr txBox="1"/>
        </xdr:nvSpPr>
        <xdr:spPr>
          <a:xfrm>
            <a:off x="8508" y="17520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9</a:t>
            </a:r>
            <a:endParaRPr lang="es-ES" altLang="en-GB" sz="1100"/>
          </a:p>
        </xdr:txBody>
      </xdr:sp>
    </xdr:grpSp>
    <xdr:clientData/>
  </xdr:twoCellAnchor>
  <xdr:twoCellAnchor>
    <xdr:from>
      <xdr:col>8</xdr:col>
      <xdr:colOff>426720</xdr:colOff>
      <xdr:row>44</xdr:row>
      <xdr:rowOff>30480</xdr:rowOff>
    </xdr:from>
    <xdr:to>
      <xdr:col>17</xdr:col>
      <xdr:colOff>474980</xdr:colOff>
      <xdr:row>65</xdr:row>
      <xdr:rowOff>22860</xdr:rowOff>
    </xdr:to>
    <xdr:grpSp>
      <xdr:nvGrpSpPr>
        <xdr:cNvPr id="38" name="Group 37"/>
        <xdr:cNvGrpSpPr/>
      </xdr:nvGrpSpPr>
      <xdr:grpSpPr>
        <a:xfrm>
          <a:off x="7223760" y="8077200"/>
          <a:ext cx="6083300" cy="3832860"/>
          <a:chOff x="11364" y="12708"/>
          <a:chExt cx="9580" cy="6036"/>
        </a:xfrm>
      </xdr:grpSpPr>
      <xdr:graphicFrame>
        <xdr:nvGraphicFramePr>
          <xdr:cNvPr id="24" name="Chart 23"/>
          <xdr:cNvGraphicFramePr/>
        </xdr:nvGraphicFramePr>
        <xdr:xfrm>
          <a:off x="11364" y="12708"/>
          <a:ext cx="9580" cy="60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>
        <xdr:nvSpPr>
          <xdr:cNvPr id="30" name="Text Box 29"/>
          <xdr:cNvSpPr txBox="1"/>
        </xdr:nvSpPr>
        <xdr:spPr>
          <a:xfrm>
            <a:off x="13584" y="17496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7</a:t>
            </a:r>
            <a:endParaRPr lang="es-ES" altLang="en-GB" sz="1100"/>
          </a:p>
        </xdr:txBody>
      </xdr:sp>
      <xdr:sp>
        <xdr:nvSpPr>
          <xdr:cNvPr id="33" name="Text Box 32"/>
          <xdr:cNvSpPr txBox="1"/>
        </xdr:nvSpPr>
        <xdr:spPr>
          <a:xfrm>
            <a:off x="16392" y="17460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8</a:t>
            </a:r>
            <a:endParaRPr lang="es-ES" altLang="en-GB" sz="1100"/>
          </a:p>
        </xdr:txBody>
      </xdr:sp>
      <xdr:sp>
        <xdr:nvSpPr>
          <xdr:cNvPr id="36" name="Text Box 35"/>
          <xdr:cNvSpPr txBox="1"/>
        </xdr:nvSpPr>
        <xdr:spPr>
          <a:xfrm>
            <a:off x="19044" y="17508"/>
            <a:ext cx="504" cy="3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s-ES" altLang="en-GB" sz="1100"/>
              <a:t>9</a:t>
            </a:r>
            <a:endParaRPr lang="es-ES" altLang="en-GB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825500</xdr:colOff>
      <xdr:row>24</xdr:row>
      <xdr:rowOff>149860</xdr:rowOff>
    </xdr:from>
    <xdr:to>
      <xdr:col>11</xdr:col>
      <xdr:colOff>561340</xdr:colOff>
      <xdr:row>39</xdr:row>
      <xdr:rowOff>142240</xdr:rowOff>
    </xdr:to>
    <xdr:graphicFrame>
      <xdr:nvGraphicFramePr>
        <xdr:cNvPr id="3" name="Chart 2"/>
        <xdr:cNvGraphicFramePr/>
      </xdr:nvGraphicFramePr>
      <xdr:xfrm>
        <a:off x="4505960" y="4628515"/>
        <a:ext cx="4826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802640</xdr:colOff>
      <xdr:row>40</xdr:row>
      <xdr:rowOff>160020</xdr:rowOff>
    </xdr:from>
    <xdr:to>
      <xdr:col>6</xdr:col>
      <xdr:colOff>180340</xdr:colOff>
      <xdr:row>55</xdr:row>
      <xdr:rowOff>161925</xdr:rowOff>
    </xdr:to>
    <xdr:graphicFrame>
      <xdr:nvGraphicFramePr>
        <xdr:cNvPr id="6" name="Chart 5"/>
        <xdr:cNvGraphicFramePr/>
      </xdr:nvGraphicFramePr>
      <xdr:xfrm>
        <a:off x="802640" y="7574280"/>
        <a:ext cx="4826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345440</xdr:colOff>
      <xdr:row>33</xdr:row>
      <xdr:rowOff>142240</xdr:rowOff>
    </xdr:from>
    <xdr:to>
      <xdr:col>9</xdr:col>
      <xdr:colOff>751840</xdr:colOff>
      <xdr:row>48</xdr:row>
      <xdr:rowOff>144145</xdr:rowOff>
    </xdr:to>
    <xdr:graphicFrame>
      <xdr:nvGraphicFramePr>
        <xdr:cNvPr id="2" name="Chart 1"/>
        <xdr:cNvGraphicFramePr/>
      </xdr:nvGraphicFramePr>
      <xdr:xfrm>
        <a:off x="4025900" y="6266815"/>
        <a:ext cx="4826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33</xdr:row>
      <xdr:rowOff>68580</xdr:rowOff>
    </xdr:from>
    <xdr:to>
      <xdr:col>15</xdr:col>
      <xdr:colOff>469900</xdr:colOff>
      <xdr:row>48</xdr:row>
      <xdr:rowOff>70485</xdr:rowOff>
    </xdr:to>
    <xdr:graphicFrame>
      <xdr:nvGraphicFramePr>
        <xdr:cNvPr id="3" name="Chart 2"/>
        <xdr:cNvGraphicFramePr/>
      </xdr:nvGraphicFramePr>
      <xdr:xfrm>
        <a:off x="9047480" y="6193155"/>
        <a:ext cx="4826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147320</xdr:colOff>
      <xdr:row>16</xdr:row>
      <xdr:rowOff>121920</xdr:rowOff>
    </xdr:from>
    <xdr:to>
      <xdr:col>11</xdr:col>
      <xdr:colOff>243840</xdr:colOff>
      <xdr:row>43</xdr:row>
      <xdr:rowOff>74930</xdr:rowOff>
    </xdr:to>
    <xdr:graphicFrame>
      <xdr:nvGraphicFramePr>
        <xdr:cNvPr id="2" name="Chart 1"/>
        <xdr:cNvGraphicFramePr/>
      </xdr:nvGraphicFramePr>
      <xdr:xfrm>
        <a:off x="147320" y="3076575"/>
        <a:ext cx="7282180" cy="4890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</xdr:colOff>
      <xdr:row>44</xdr:row>
      <xdr:rowOff>22860</xdr:rowOff>
    </xdr:from>
    <xdr:to>
      <xdr:col>8</xdr:col>
      <xdr:colOff>372745</xdr:colOff>
      <xdr:row>63</xdr:row>
      <xdr:rowOff>22860</xdr:rowOff>
    </xdr:to>
    <xdr:graphicFrame>
      <xdr:nvGraphicFramePr>
        <xdr:cNvPr id="4" name="Chart 3"/>
        <xdr:cNvGraphicFramePr/>
      </xdr:nvGraphicFramePr>
      <xdr:xfrm>
        <a:off x="642620" y="8098155"/>
        <a:ext cx="5086985" cy="347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16</xdr:row>
      <xdr:rowOff>99060</xdr:rowOff>
    </xdr:from>
    <xdr:to>
      <xdr:col>24</xdr:col>
      <xdr:colOff>580390</xdr:colOff>
      <xdr:row>43</xdr:row>
      <xdr:rowOff>6985</xdr:rowOff>
    </xdr:to>
    <xdr:graphicFrame>
      <xdr:nvGraphicFramePr>
        <xdr:cNvPr id="6" name="Chart 5"/>
        <xdr:cNvGraphicFramePr/>
      </xdr:nvGraphicFramePr>
      <xdr:xfrm>
        <a:off x="7795260" y="3053715"/>
        <a:ext cx="8169910" cy="4845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129540</xdr:colOff>
      <xdr:row>44</xdr:row>
      <xdr:rowOff>91440</xdr:rowOff>
    </xdr:from>
    <xdr:to>
      <xdr:col>21</xdr:col>
      <xdr:colOff>215265</xdr:colOff>
      <xdr:row>64</xdr:row>
      <xdr:rowOff>151765</xdr:rowOff>
    </xdr:to>
    <xdr:graphicFrame>
      <xdr:nvGraphicFramePr>
        <xdr:cNvPr id="7" name="Chart 6"/>
        <xdr:cNvGraphicFramePr/>
      </xdr:nvGraphicFramePr>
      <xdr:xfrm>
        <a:off x="7315200" y="8166735"/>
        <a:ext cx="6456045" cy="3717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H22" sqref="H22"/>
    </sheetView>
  </sheetViews>
  <sheetFormatPr defaultColWidth="8.88888888888889" defaultRowHeight="14.4"/>
  <cols>
    <col min="1" max="1" width="14.2222222222222" customWidth="1"/>
    <col min="2" max="2" width="2.66666666666667" customWidth="1"/>
    <col min="5" max="6" width="12.8888888888889"/>
    <col min="16" max="25" width="12.8888888888889"/>
  </cols>
  <sheetData>
    <row r="1" ht="15.15" spans="6:25">
      <c r="F1" s="195" t="s">
        <v>0</v>
      </c>
      <c r="G1" s="196"/>
      <c r="H1" s="196"/>
      <c r="I1" s="196"/>
      <c r="J1" s="196"/>
      <c r="K1" s="196"/>
      <c r="L1" s="196"/>
      <c r="M1" s="196"/>
      <c r="N1" s="196"/>
      <c r="O1" s="311"/>
      <c r="P1" s="195" t="s">
        <v>1</v>
      </c>
      <c r="Q1" s="196"/>
      <c r="R1" s="196"/>
      <c r="S1" s="196"/>
      <c r="T1" s="196"/>
      <c r="U1" s="196"/>
      <c r="V1" s="196"/>
      <c r="W1" s="196"/>
      <c r="X1" s="196"/>
      <c r="Y1" s="311"/>
    </row>
    <row r="2" ht="15.15" spans="1:25">
      <c r="A2" s="27" t="s">
        <v>2</v>
      </c>
      <c r="B2" s="28"/>
      <c r="C2" s="28" t="s">
        <v>3</v>
      </c>
      <c r="D2" s="28" t="s">
        <v>4</v>
      </c>
      <c r="E2" s="197" t="s">
        <v>5</v>
      </c>
      <c r="F2" s="197">
        <v>1</v>
      </c>
      <c r="G2" s="197">
        <v>2</v>
      </c>
      <c r="H2" s="197">
        <v>3</v>
      </c>
      <c r="I2" s="197">
        <v>4</v>
      </c>
      <c r="J2" s="197">
        <v>5</v>
      </c>
      <c r="K2" s="312">
        <v>6</v>
      </c>
      <c r="L2" s="197">
        <v>7</v>
      </c>
      <c r="M2" s="197">
        <v>8</v>
      </c>
      <c r="N2" s="197">
        <v>9</v>
      </c>
      <c r="O2" s="28" t="s">
        <v>6</v>
      </c>
      <c r="P2" s="197">
        <v>1</v>
      </c>
      <c r="Q2" s="197">
        <v>2</v>
      </c>
      <c r="R2" s="197">
        <v>3</v>
      </c>
      <c r="S2" s="197">
        <v>4</v>
      </c>
      <c r="T2" s="197">
        <v>5</v>
      </c>
      <c r="U2" s="312">
        <v>6</v>
      </c>
      <c r="V2" s="197">
        <v>7</v>
      </c>
      <c r="W2" s="197">
        <v>8</v>
      </c>
      <c r="X2" s="197">
        <v>9</v>
      </c>
      <c r="Y2" s="28" t="s">
        <v>6</v>
      </c>
    </row>
    <row r="3" ht="14" customHeight="1" spans="1:25">
      <c r="A3" s="47" t="s">
        <v>7</v>
      </c>
      <c r="B3" s="198">
        <v>1</v>
      </c>
      <c r="C3" s="647">
        <v>699</v>
      </c>
      <c r="D3" s="647">
        <v>211</v>
      </c>
      <c r="E3" s="647">
        <v>255</v>
      </c>
      <c r="F3" s="617">
        <v>44</v>
      </c>
      <c r="G3" s="617">
        <v>47</v>
      </c>
      <c r="H3" s="617">
        <v>49</v>
      </c>
      <c r="I3" s="617">
        <v>35</v>
      </c>
      <c r="J3" s="617">
        <v>16</v>
      </c>
      <c r="K3" s="617">
        <v>12</v>
      </c>
      <c r="L3" s="617">
        <v>5</v>
      </c>
      <c r="M3" s="617">
        <v>5</v>
      </c>
      <c r="N3" s="617">
        <v>1</v>
      </c>
      <c r="O3" s="617">
        <v>2</v>
      </c>
      <c r="P3" s="209">
        <f>F3/$E$3</f>
        <v>0.172549019607843</v>
      </c>
      <c r="Q3" s="642">
        <f>G3/$E$3</f>
        <v>0.184313725490196</v>
      </c>
      <c r="R3" s="643">
        <f>H3/$E$3</f>
        <v>0.192156862745098</v>
      </c>
      <c r="S3" s="643">
        <f>I3/$E$3</f>
        <v>0.137254901960784</v>
      </c>
      <c r="T3" s="643">
        <f>J3/$E$3</f>
        <v>0.0627450980392157</v>
      </c>
      <c r="U3" s="643">
        <f>K3/$E$3</f>
        <v>0.0470588235294118</v>
      </c>
      <c r="V3" s="643">
        <f>L3/$E$3</f>
        <v>0.0196078431372549</v>
      </c>
      <c r="W3" s="643">
        <f>M3/$E$3</f>
        <v>0.0196078431372549</v>
      </c>
      <c r="X3" s="643">
        <f>N3/$E$3</f>
        <v>0.00392156862745098</v>
      </c>
      <c r="Y3" s="643">
        <f>O3/$E$3</f>
        <v>0.00784313725490196</v>
      </c>
    </row>
    <row r="4" ht="15.15" spans="1:25">
      <c r="A4" s="204" t="s">
        <v>8</v>
      </c>
      <c r="B4" s="205">
        <v>1</v>
      </c>
      <c r="C4" s="661">
        <v>2209</v>
      </c>
      <c r="D4" s="662">
        <v>550</v>
      </c>
      <c r="E4" s="663">
        <v>722</v>
      </c>
      <c r="F4" s="617">
        <v>161</v>
      </c>
      <c r="G4" s="617">
        <v>183</v>
      </c>
      <c r="H4" s="617">
        <v>132</v>
      </c>
      <c r="I4" s="617">
        <v>88</v>
      </c>
      <c r="J4" s="617">
        <v>41</v>
      </c>
      <c r="K4" s="617">
        <v>35</v>
      </c>
      <c r="L4" s="617">
        <v>26</v>
      </c>
      <c r="M4" s="617">
        <v>17</v>
      </c>
      <c r="N4" s="617">
        <v>15</v>
      </c>
      <c r="O4" s="617">
        <v>6</v>
      </c>
      <c r="P4" s="208">
        <f>F4/$E$4</f>
        <v>0.222991689750693</v>
      </c>
      <c r="Q4" s="642">
        <f>G4/$E$4</f>
        <v>0.253462603878116</v>
      </c>
      <c r="R4" s="643">
        <f>H4/$E$4</f>
        <v>0.182825484764543</v>
      </c>
      <c r="S4" s="643">
        <f>I4/$E$4</f>
        <v>0.121883656509695</v>
      </c>
      <c r="T4" s="643">
        <f>J4/$E$4</f>
        <v>0.056786703601108</v>
      </c>
      <c r="U4" s="639">
        <f>K4/$E$4</f>
        <v>0.0484764542936288</v>
      </c>
      <c r="V4" s="639">
        <f>L4/$E$4</f>
        <v>0.03601108033241</v>
      </c>
      <c r="W4" s="639">
        <f>M4/$E$4</f>
        <v>0.0235457063711911</v>
      </c>
      <c r="X4" s="639">
        <f>N4/$E$4</f>
        <v>0.0207756232686981</v>
      </c>
      <c r="Y4" s="679">
        <f>O4/$E$4</f>
        <v>0.00831024930747922</v>
      </c>
    </row>
    <row r="5" ht="15.15" spans="1:25">
      <c r="A5" s="122"/>
      <c r="B5" s="218">
        <v>0</v>
      </c>
      <c r="C5" s="664">
        <v>2027</v>
      </c>
      <c r="D5" s="665">
        <v>617</v>
      </c>
      <c r="E5" s="666">
        <v>671</v>
      </c>
      <c r="F5" s="609">
        <v>156</v>
      </c>
      <c r="G5" s="609">
        <v>126</v>
      </c>
      <c r="H5" s="609">
        <v>109</v>
      </c>
      <c r="I5" s="609">
        <v>80</v>
      </c>
      <c r="J5" s="677">
        <v>47</v>
      </c>
      <c r="K5" s="621">
        <v>34</v>
      </c>
      <c r="L5" s="677">
        <v>20</v>
      </c>
      <c r="M5" s="677">
        <v>14</v>
      </c>
      <c r="N5" s="677">
        <v>13</v>
      </c>
      <c r="O5" s="677">
        <v>16</v>
      </c>
      <c r="P5" s="214">
        <f>F5/$E$5</f>
        <v>0.232488822652757</v>
      </c>
      <c r="Q5" s="258">
        <f>G5/$E$5</f>
        <v>0.187779433681073</v>
      </c>
      <c r="R5" s="258">
        <f>H5/$E$5</f>
        <v>0.162444113263785</v>
      </c>
      <c r="S5" s="258">
        <f>I5/$E$5</f>
        <v>0.119225037257824</v>
      </c>
      <c r="T5" s="637">
        <f>J5/$E$5</f>
        <v>0.0700447093889717</v>
      </c>
      <c r="U5" s="638">
        <f>K5/$E$5</f>
        <v>0.0506706408345753</v>
      </c>
      <c r="V5" s="637">
        <f>L5/$E$5</f>
        <v>0.029806259314456</v>
      </c>
      <c r="W5" s="637">
        <f>M5/$E$5</f>
        <v>0.0208643815201192</v>
      </c>
      <c r="X5" s="637">
        <f>N5/$E$5</f>
        <v>0.0193740685543964</v>
      </c>
      <c r="Y5" s="637">
        <f>O5/$E$5</f>
        <v>0.0238450074515648</v>
      </c>
    </row>
    <row r="6" spans="1:25">
      <c r="A6" s="224" t="s">
        <v>9</v>
      </c>
      <c r="B6" s="225">
        <v>1</v>
      </c>
      <c r="C6" s="667">
        <v>367</v>
      </c>
      <c r="D6" s="668">
        <v>151</v>
      </c>
      <c r="E6" s="669">
        <v>303</v>
      </c>
      <c r="F6" s="613">
        <v>61</v>
      </c>
      <c r="G6" s="613">
        <v>38</v>
      </c>
      <c r="H6" s="613">
        <v>17</v>
      </c>
      <c r="I6" s="613">
        <v>16</v>
      </c>
      <c r="J6" s="613">
        <v>9</v>
      </c>
      <c r="K6" s="617">
        <v>5</v>
      </c>
      <c r="L6" s="617">
        <v>2</v>
      </c>
      <c r="M6" s="617">
        <v>1</v>
      </c>
      <c r="N6" s="617">
        <v>2</v>
      </c>
      <c r="O6" s="632"/>
      <c r="P6" s="336">
        <f>F6/$E$6</f>
        <v>0.201320132013201</v>
      </c>
      <c r="Q6" s="336">
        <f>G6/$E$6</f>
        <v>0.125412541254125</v>
      </c>
      <c r="R6" s="336">
        <f>H6/$E$6</f>
        <v>0.0561056105610561</v>
      </c>
      <c r="S6" s="336">
        <f>I6/$E$6</f>
        <v>0.0528052805280528</v>
      </c>
      <c r="T6" s="336">
        <f>J6/$E$6</f>
        <v>0.0297029702970297</v>
      </c>
      <c r="U6" s="336">
        <f>K6/$E$6</f>
        <v>0.0165016501650165</v>
      </c>
      <c r="V6" s="336">
        <f>L6/$E$6</f>
        <v>0.0066006600660066</v>
      </c>
      <c r="W6" s="336">
        <f>M6/$E$6</f>
        <v>0.0033003300330033</v>
      </c>
      <c r="X6" s="336">
        <f>N6/$E$6</f>
        <v>0.0066006600660066</v>
      </c>
      <c r="Y6" s="583"/>
    </row>
    <row r="7" ht="15.15" spans="1:25">
      <c r="A7" s="176"/>
      <c r="B7" s="231">
        <v>0</v>
      </c>
      <c r="C7" s="664">
        <v>447</v>
      </c>
      <c r="D7" s="665">
        <v>162</v>
      </c>
      <c r="E7" s="666">
        <v>285</v>
      </c>
      <c r="F7" s="609">
        <v>57</v>
      </c>
      <c r="G7" s="609">
        <v>33</v>
      </c>
      <c r="H7" s="609">
        <v>31</v>
      </c>
      <c r="I7" s="609">
        <v>18</v>
      </c>
      <c r="J7" s="609">
        <v>10</v>
      </c>
      <c r="K7" s="621">
        <v>5</v>
      </c>
      <c r="L7" s="621">
        <v>3</v>
      </c>
      <c r="M7" s="621">
        <v>3</v>
      </c>
      <c r="N7" s="630"/>
      <c r="O7" s="621">
        <v>2</v>
      </c>
      <c r="P7" s="221">
        <f>F7/$E$7</f>
        <v>0.2</v>
      </c>
      <c r="Q7" s="221">
        <f>G7/$E$7</f>
        <v>0.115789473684211</v>
      </c>
      <c r="R7" s="221">
        <f>H7/$E$7</f>
        <v>0.108771929824561</v>
      </c>
      <c r="S7" s="221">
        <f>I7/$E$7</f>
        <v>0.0631578947368421</v>
      </c>
      <c r="T7" s="221">
        <f>J7/$E$7</f>
        <v>0.0350877192982456</v>
      </c>
      <c r="U7" s="221">
        <f>K7/$E$7</f>
        <v>0.0175438596491228</v>
      </c>
      <c r="V7" s="221">
        <f>L7/$E$7</f>
        <v>0.0105263157894737</v>
      </c>
      <c r="W7" s="221">
        <f>M7/$E$7</f>
        <v>0.0105263157894737</v>
      </c>
      <c r="X7" s="570"/>
      <c r="Y7" s="221">
        <f>O7/$E$7</f>
        <v>0.00701754385964912</v>
      </c>
    </row>
    <row r="8" spans="1:25">
      <c r="A8" s="224" t="s">
        <v>10</v>
      </c>
      <c r="B8" s="225">
        <v>1</v>
      </c>
      <c r="C8" s="667">
        <v>268</v>
      </c>
      <c r="D8" s="668">
        <v>64</v>
      </c>
      <c r="E8" s="669">
        <v>94</v>
      </c>
      <c r="F8" s="613">
        <v>10</v>
      </c>
      <c r="G8" s="613">
        <v>10</v>
      </c>
      <c r="H8" s="613">
        <v>13</v>
      </c>
      <c r="I8" s="613">
        <v>8</v>
      </c>
      <c r="J8" s="613">
        <v>6</v>
      </c>
      <c r="K8" s="617">
        <v>6</v>
      </c>
      <c r="L8" s="617">
        <v>3</v>
      </c>
      <c r="M8" s="617">
        <v>1</v>
      </c>
      <c r="N8" s="617">
        <v>2</v>
      </c>
      <c r="O8" s="617">
        <v>5</v>
      </c>
      <c r="P8" s="336">
        <f>F8/$E$8</f>
        <v>0.106382978723404</v>
      </c>
      <c r="Q8" s="336">
        <f>G8/$E$8</f>
        <v>0.106382978723404</v>
      </c>
      <c r="R8" s="336">
        <f>H8/$E$8</f>
        <v>0.138297872340426</v>
      </c>
      <c r="S8" s="336">
        <f>I8/$E$8</f>
        <v>0.0851063829787234</v>
      </c>
      <c r="T8" s="336">
        <f>J8/$E$8</f>
        <v>0.0638297872340425</v>
      </c>
      <c r="U8" s="336">
        <f>K8/$E$8</f>
        <v>0.0638297872340425</v>
      </c>
      <c r="V8" s="336">
        <f>L8/$E$8</f>
        <v>0.0319148936170213</v>
      </c>
      <c r="W8" s="336">
        <f>M8/$E$8</f>
        <v>0.0106382978723404</v>
      </c>
      <c r="X8" s="336">
        <f>N8/$E$8</f>
        <v>0.0212765957446809</v>
      </c>
      <c r="Y8" s="336">
        <f>O8/$E$8</f>
        <v>0.0531914893617021</v>
      </c>
    </row>
    <row r="9" ht="15.15" spans="1:25">
      <c r="A9" s="176"/>
      <c r="B9" s="231">
        <v>0</v>
      </c>
      <c r="C9" s="664">
        <v>228</v>
      </c>
      <c r="D9" s="665">
        <v>58</v>
      </c>
      <c r="E9" s="666">
        <v>97</v>
      </c>
      <c r="F9" s="609">
        <v>10</v>
      </c>
      <c r="G9" s="609">
        <v>5</v>
      </c>
      <c r="H9" s="609">
        <v>8</v>
      </c>
      <c r="I9" s="609">
        <v>13</v>
      </c>
      <c r="J9" s="609">
        <v>11</v>
      </c>
      <c r="K9" s="621">
        <v>7</v>
      </c>
      <c r="L9" s="621">
        <v>1</v>
      </c>
      <c r="M9" s="621">
        <v>2</v>
      </c>
      <c r="N9" s="630"/>
      <c r="O9" s="621">
        <v>1</v>
      </c>
      <c r="P9" s="221">
        <f>F9/$E$9</f>
        <v>0.103092783505155</v>
      </c>
      <c r="Q9" s="221">
        <f>G9/$E$9</f>
        <v>0.0515463917525773</v>
      </c>
      <c r="R9" s="221">
        <f>H9/$E$9</f>
        <v>0.0824742268041237</v>
      </c>
      <c r="S9" s="221">
        <f>I9/$E$9</f>
        <v>0.134020618556701</v>
      </c>
      <c r="T9" s="221">
        <f>J9/$E$9</f>
        <v>0.11340206185567</v>
      </c>
      <c r="U9" s="221">
        <f>K9/$E$9</f>
        <v>0.0721649484536082</v>
      </c>
      <c r="V9" s="221">
        <f>L9/$E$9</f>
        <v>0.0103092783505155</v>
      </c>
      <c r="W9" s="221">
        <f>M9/$E$9</f>
        <v>0.0206185567010309</v>
      </c>
      <c r="X9" s="678"/>
      <c r="Y9" s="221">
        <f>O9/$E$9</f>
        <v>0.0103092783505155</v>
      </c>
    </row>
    <row r="10" ht="14" customHeight="1" spans="1:25">
      <c r="A10" s="538" t="s">
        <v>11</v>
      </c>
      <c r="B10" s="539">
        <v>1</v>
      </c>
      <c r="C10" s="670">
        <v>172</v>
      </c>
      <c r="D10" s="647">
        <v>75</v>
      </c>
      <c r="E10" s="671">
        <v>129</v>
      </c>
      <c r="F10" s="617">
        <v>18</v>
      </c>
      <c r="G10" s="617">
        <v>22</v>
      </c>
      <c r="H10" s="617">
        <v>12</v>
      </c>
      <c r="I10" s="617">
        <v>4</v>
      </c>
      <c r="J10" s="617">
        <v>3</v>
      </c>
      <c r="K10" s="617">
        <v>3</v>
      </c>
      <c r="L10" s="617">
        <v>2</v>
      </c>
      <c r="M10" s="632"/>
      <c r="N10" s="617">
        <v>1</v>
      </c>
      <c r="O10" s="632"/>
      <c r="P10" s="633">
        <f>F10/$E$10</f>
        <v>0.13953488372093</v>
      </c>
      <c r="Q10" s="375">
        <f>G10/$E$10</f>
        <v>0.170542635658915</v>
      </c>
      <c r="R10" s="639">
        <f>H10/$E$10</f>
        <v>0.0930232558139535</v>
      </c>
      <c r="S10" s="639">
        <f>I10/$E$10</f>
        <v>0.0310077519379845</v>
      </c>
      <c r="T10" s="639">
        <f>J10/$E$10</f>
        <v>0.0232558139534884</v>
      </c>
      <c r="U10" s="639">
        <f>K10/$E$10</f>
        <v>0.0232558139534884</v>
      </c>
      <c r="V10" s="639">
        <f>L10/$E$10</f>
        <v>0.0155038759689922</v>
      </c>
      <c r="W10" s="575"/>
      <c r="X10" s="639">
        <f>N10/$E$10</f>
        <v>0.00775193798449612</v>
      </c>
      <c r="Y10" s="575"/>
    </row>
    <row r="11" ht="15.15" spans="1:25">
      <c r="A11" s="267" t="s">
        <v>12</v>
      </c>
      <c r="B11" s="268">
        <v>1</v>
      </c>
      <c r="C11" s="672">
        <v>487</v>
      </c>
      <c r="D11" s="673">
        <v>180</v>
      </c>
      <c r="E11" s="647">
        <v>237</v>
      </c>
      <c r="F11" s="617">
        <v>51</v>
      </c>
      <c r="G11" s="617">
        <v>49</v>
      </c>
      <c r="H11" s="617">
        <v>18</v>
      </c>
      <c r="I11" s="617">
        <v>15</v>
      </c>
      <c r="J11" s="621">
        <v>7</v>
      </c>
      <c r="K11" s="621">
        <v>7</v>
      </c>
      <c r="L11" s="621">
        <v>8</v>
      </c>
      <c r="M11" s="621">
        <v>2</v>
      </c>
      <c r="N11" s="621">
        <v>3</v>
      </c>
      <c r="O11" s="621">
        <v>4</v>
      </c>
      <c r="P11" s="208">
        <f>F11/$E$11</f>
        <v>0.215189873417722</v>
      </c>
      <c r="Q11" s="642">
        <f>G11/$E$11</f>
        <v>0.206751054852321</v>
      </c>
      <c r="R11" s="643">
        <f>H11/$E$11</f>
        <v>0.0759493670886076</v>
      </c>
      <c r="S11" s="643">
        <f>I11/$E$11</f>
        <v>0.0632911392405063</v>
      </c>
      <c r="T11" s="639">
        <f>J11/$E$11</f>
        <v>0.029535864978903</v>
      </c>
      <c r="U11" s="639">
        <f>K11/$E$11</f>
        <v>0.029535864978903</v>
      </c>
      <c r="V11" s="640">
        <f>L11/$E$11</f>
        <v>0.0337552742616034</v>
      </c>
      <c r="W11" s="639">
        <f>M11/$E$11</f>
        <v>0.00843881856540084</v>
      </c>
      <c r="X11" s="639">
        <f>N11/$E$11</f>
        <v>0.0126582278481013</v>
      </c>
      <c r="Y11" s="639">
        <f>O11/$E$11</f>
        <v>0.0168776371308017</v>
      </c>
    </row>
    <row r="12" ht="15.15" spans="1:25">
      <c r="A12" s="272"/>
      <c r="B12" s="273">
        <v>0</v>
      </c>
      <c r="C12" s="674">
        <v>453</v>
      </c>
      <c r="D12" s="675">
        <v>158</v>
      </c>
      <c r="E12" s="676">
        <v>210</v>
      </c>
      <c r="F12" s="621">
        <v>34</v>
      </c>
      <c r="G12" s="621">
        <v>39</v>
      </c>
      <c r="H12" s="621">
        <v>24</v>
      </c>
      <c r="I12" s="621">
        <v>19</v>
      </c>
      <c r="J12" s="621">
        <v>15</v>
      </c>
      <c r="K12" s="621">
        <v>4</v>
      </c>
      <c r="L12" s="621">
        <v>4</v>
      </c>
      <c r="M12" s="621">
        <v>3</v>
      </c>
      <c r="N12" s="621">
        <v>3</v>
      </c>
      <c r="O12" s="635">
        <v>1</v>
      </c>
      <c r="P12" s="636">
        <f>F12/$E$12</f>
        <v>0.161904761904762</v>
      </c>
      <c r="Q12" s="644">
        <f>G12/$E$12</f>
        <v>0.185714285714286</v>
      </c>
      <c r="R12" s="645">
        <f>H12/$E$12</f>
        <v>0.114285714285714</v>
      </c>
      <c r="S12" s="645">
        <f>I12/$E$12</f>
        <v>0.0904761904761905</v>
      </c>
      <c r="T12" s="645">
        <f>J12/$E$12</f>
        <v>0.0714285714285714</v>
      </c>
      <c r="U12" s="645">
        <f>K12/$E$12</f>
        <v>0.019047619047619</v>
      </c>
      <c r="V12" s="645">
        <f>L12/$E$12</f>
        <v>0.019047619047619</v>
      </c>
      <c r="W12" s="645">
        <f>M12/$E$12</f>
        <v>0.0142857142857143</v>
      </c>
      <c r="X12" s="645">
        <f>N12/$E$12</f>
        <v>0.0142857142857143</v>
      </c>
      <c r="Y12" s="645">
        <f>O12/$E$12</f>
        <v>0.00476190476190476</v>
      </c>
    </row>
    <row r="13" spans="5:25">
      <c r="E13" s="628"/>
      <c r="F13" s="629"/>
      <c r="G13" s="628"/>
      <c r="H13" s="628"/>
      <c r="I13" s="628"/>
      <c r="O13" s="561">
        <v>1</v>
      </c>
      <c r="P13" s="562">
        <v>0.171875</v>
      </c>
      <c r="Q13" s="562">
        <v>0.18359375</v>
      </c>
      <c r="R13" s="562">
        <v>0.19140625</v>
      </c>
      <c r="S13" s="562">
        <v>0.13671875</v>
      </c>
      <c r="T13" s="562">
        <v>0.0625</v>
      </c>
      <c r="U13" s="562">
        <v>0.046875</v>
      </c>
      <c r="V13" s="562">
        <v>0.01953125</v>
      </c>
      <c r="W13" s="562">
        <v>0.01953125</v>
      </c>
      <c r="X13" s="562">
        <v>0.00390625</v>
      </c>
      <c r="Y13" s="584">
        <v>0.0078125</v>
      </c>
    </row>
    <row r="14" spans="5:25">
      <c r="E14" s="628"/>
      <c r="F14" s="629"/>
      <c r="G14" s="628"/>
      <c r="H14" s="628"/>
      <c r="I14" s="628"/>
      <c r="O14" s="563">
        <v>5</v>
      </c>
      <c r="P14" s="16">
        <f t="shared" ref="P14:Y14" si="0">AVERAGE(P4:P5)</f>
        <v>0.227740256201725</v>
      </c>
      <c r="Q14" s="16">
        <f t="shared" si="0"/>
        <v>0.220621018779595</v>
      </c>
      <c r="R14" s="16">
        <f t="shared" si="0"/>
        <v>0.172634799014164</v>
      </c>
      <c r="S14" s="16">
        <f t="shared" si="0"/>
        <v>0.12055434688376</v>
      </c>
      <c r="T14" s="16">
        <f t="shared" si="0"/>
        <v>0.0634157064950399</v>
      </c>
      <c r="U14" s="16">
        <f t="shared" si="0"/>
        <v>0.049573547564102</v>
      </c>
      <c r="V14" s="16">
        <f t="shared" si="0"/>
        <v>0.032908669823433</v>
      </c>
      <c r="W14" s="16">
        <f t="shared" si="0"/>
        <v>0.0222050439456552</v>
      </c>
      <c r="X14" s="16">
        <f t="shared" si="0"/>
        <v>0.0200748459115472</v>
      </c>
      <c r="Y14" s="576">
        <f t="shared" si="0"/>
        <v>0.016077628379522</v>
      </c>
    </row>
    <row r="15" spans="5:25">
      <c r="E15" s="628"/>
      <c r="F15" s="629"/>
      <c r="G15" s="628"/>
      <c r="H15" s="628"/>
      <c r="I15" s="628"/>
      <c r="O15" s="563">
        <v>6</v>
      </c>
      <c r="P15" s="16">
        <f t="shared" ref="P15:Y15" si="1">AVERAGE(P6:P7)</f>
        <v>0.200660066006601</v>
      </c>
      <c r="Q15" s="16">
        <f t="shared" si="1"/>
        <v>0.120601007469168</v>
      </c>
      <c r="R15" s="16">
        <f t="shared" si="1"/>
        <v>0.0824387701928088</v>
      </c>
      <c r="S15" s="16">
        <f t="shared" si="1"/>
        <v>0.0579815876324475</v>
      </c>
      <c r="T15" s="16">
        <f t="shared" si="1"/>
        <v>0.0323953447976377</v>
      </c>
      <c r="U15" s="16">
        <f t="shared" si="1"/>
        <v>0.0170227549070697</v>
      </c>
      <c r="V15" s="16">
        <f t="shared" si="1"/>
        <v>0.00856348792774014</v>
      </c>
      <c r="W15" s="16">
        <f t="shared" si="1"/>
        <v>0.00691332291123849</v>
      </c>
      <c r="X15" s="16">
        <f t="shared" si="1"/>
        <v>0.0066006600660066</v>
      </c>
      <c r="Y15" s="576">
        <f t="shared" si="1"/>
        <v>0.00701754385964912</v>
      </c>
    </row>
    <row r="16" spans="5:25">
      <c r="E16" s="628"/>
      <c r="F16" s="629"/>
      <c r="G16" s="628"/>
      <c r="H16" s="628"/>
      <c r="I16" s="628"/>
      <c r="O16" s="563">
        <v>10</v>
      </c>
      <c r="P16" s="16">
        <f t="shared" ref="P16:Y16" si="2">AVERAGE(P8:P9)</f>
        <v>0.104737881114279</v>
      </c>
      <c r="Q16" s="16">
        <f t="shared" si="2"/>
        <v>0.0789646852379908</v>
      </c>
      <c r="R16" s="16">
        <f t="shared" si="2"/>
        <v>0.110386049572275</v>
      </c>
      <c r="S16" s="16">
        <f t="shared" si="2"/>
        <v>0.109563500767712</v>
      </c>
      <c r="T16" s="16">
        <f t="shared" si="2"/>
        <v>0.0886159245448563</v>
      </c>
      <c r="U16" s="16">
        <f t="shared" si="2"/>
        <v>0.0679973678438254</v>
      </c>
      <c r="V16" s="16">
        <f t="shared" si="2"/>
        <v>0.0211120859837684</v>
      </c>
      <c r="W16" s="16">
        <f t="shared" si="2"/>
        <v>0.0156284272866857</v>
      </c>
      <c r="X16" s="16">
        <f t="shared" si="2"/>
        <v>0.0212765957446809</v>
      </c>
      <c r="Y16" s="576">
        <f t="shared" si="2"/>
        <v>0.0317503838561088</v>
      </c>
    </row>
    <row r="17" spans="5:25">
      <c r="E17" s="628"/>
      <c r="F17" s="629"/>
      <c r="G17" s="628"/>
      <c r="H17" s="628"/>
      <c r="I17" s="628"/>
      <c r="O17" s="563">
        <v>11</v>
      </c>
      <c r="P17" s="16">
        <v>0.13953488372093</v>
      </c>
      <c r="Q17" s="16">
        <v>0.170542635658915</v>
      </c>
      <c r="R17" s="16">
        <v>0.0930232558139535</v>
      </c>
      <c r="S17" s="16">
        <v>0.0310077519379845</v>
      </c>
      <c r="T17" s="16">
        <v>0.0232558139534884</v>
      </c>
      <c r="U17" s="16">
        <v>0.0232558139534884</v>
      </c>
      <c r="V17" s="16">
        <v>0.0155038759689922</v>
      </c>
      <c r="W17" s="19"/>
      <c r="X17" s="16">
        <v>0.00775193798449612</v>
      </c>
      <c r="Y17" s="495"/>
    </row>
    <row r="18" ht="15.15" spans="5:25">
      <c r="E18" s="628"/>
      <c r="F18" s="629"/>
      <c r="G18" s="628"/>
      <c r="H18" s="628"/>
      <c r="I18" s="628"/>
      <c r="O18" s="564">
        <v>12</v>
      </c>
      <c r="P18" s="565">
        <f t="shared" ref="P18:Y18" si="3">AVERAGE(P11:P12)</f>
        <v>0.188547317661242</v>
      </c>
      <c r="Q18" s="565">
        <f t="shared" si="3"/>
        <v>0.196232670283303</v>
      </c>
      <c r="R18" s="565">
        <f t="shared" si="3"/>
        <v>0.0951175406871609</v>
      </c>
      <c r="S18" s="565">
        <f t="shared" si="3"/>
        <v>0.0768836648583484</v>
      </c>
      <c r="T18" s="565">
        <f t="shared" si="3"/>
        <v>0.0504822182037372</v>
      </c>
      <c r="U18" s="565">
        <f t="shared" si="3"/>
        <v>0.024291742013261</v>
      </c>
      <c r="V18" s="565">
        <f t="shared" si="3"/>
        <v>0.0264014466546112</v>
      </c>
      <c r="W18" s="565">
        <f t="shared" si="3"/>
        <v>0.0113622664255576</v>
      </c>
      <c r="X18" s="565">
        <f t="shared" si="3"/>
        <v>0.0134719710669078</v>
      </c>
      <c r="Y18" s="578">
        <f t="shared" si="3"/>
        <v>0.0108197709463532</v>
      </c>
    </row>
    <row r="19" spans="5:9">
      <c r="E19" s="628"/>
      <c r="F19" s="629"/>
      <c r="G19" s="628"/>
      <c r="H19" s="628"/>
      <c r="I19" s="628"/>
    </row>
    <row r="20" spans="5:9">
      <c r="E20" s="628"/>
      <c r="F20" s="629"/>
      <c r="G20" s="628"/>
      <c r="H20" s="628"/>
      <c r="I20" s="628"/>
    </row>
    <row r="21" spans="5:9">
      <c r="E21" s="628"/>
      <c r="F21" s="629"/>
      <c r="G21" s="628"/>
      <c r="H21" s="628"/>
      <c r="I21" s="628"/>
    </row>
    <row r="22" spans="5:9">
      <c r="E22" s="628"/>
      <c r="F22" s="629"/>
      <c r="G22" s="628"/>
      <c r="H22" s="628"/>
      <c r="I22" s="628"/>
    </row>
    <row r="23" spans="5:9">
      <c r="E23" s="628"/>
      <c r="F23" s="629"/>
      <c r="G23" s="628"/>
      <c r="H23" s="628"/>
      <c r="I23" s="628"/>
    </row>
    <row r="24" spans="5:9">
      <c r="E24" s="628"/>
      <c r="F24" s="628"/>
      <c r="G24" s="628"/>
      <c r="H24" s="628"/>
      <c r="I24" s="628"/>
    </row>
    <row r="25" spans="5:9">
      <c r="E25" s="628"/>
      <c r="F25" s="628"/>
      <c r="G25" s="628"/>
      <c r="H25" s="628"/>
      <c r="I25" s="628"/>
    </row>
  </sheetData>
  <mergeCells count="6">
    <mergeCell ref="F1:O1"/>
    <mergeCell ref="P1:Y1"/>
    <mergeCell ref="A4:A5"/>
    <mergeCell ref="A6:A7"/>
    <mergeCell ref="A8:A9"/>
    <mergeCell ref="A11:A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workbookViewId="0">
      <selection activeCell="C11" sqref="C11"/>
    </sheetView>
  </sheetViews>
  <sheetFormatPr defaultColWidth="8.88888888888889" defaultRowHeight="14.4"/>
  <cols>
    <col min="1" max="1" width="14.2222222222222" customWidth="1"/>
    <col min="2" max="2" width="2.66666666666667" customWidth="1"/>
    <col min="6" max="7" width="12.8888888888889"/>
    <col min="16" max="16" width="12.8888888888889"/>
  </cols>
  <sheetData>
    <row r="1" ht="15.15" spans="6:25">
      <c r="F1" s="195" t="s">
        <v>0</v>
      </c>
      <c r="G1" s="196"/>
      <c r="H1" s="196"/>
      <c r="I1" s="196"/>
      <c r="J1" s="196"/>
      <c r="K1" s="196"/>
      <c r="L1" s="196"/>
      <c r="M1" s="196"/>
      <c r="N1" s="196"/>
      <c r="O1" s="311"/>
      <c r="P1" s="195" t="s">
        <v>1</v>
      </c>
      <c r="Q1" s="196"/>
      <c r="R1" s="196"/>
      <c r="S1" s="196"/>
      <c r="T1" s="196"/>
      <c r="U1" s="196"/>
      <c r="V1" s="196"/>
      <c r="W1" s="196"/>
      <c r="X1" s="196"/>
      <c r="Y1" s="311"/>
    </row>
    <row r="2" ht="15.15" spans="1:25">
      <c r="A2" s="27" t="s">
        <v>2</v>
      </c>
      <c r="B2" s="28"/>
      <c r="C2" s="28" t="s">
        <v>3</v>
      </c>
      <c r="D2" s="28" t="s">
        <v>4</v>
      </c>
      <c r="E2" s="28" t="s">
        <v>5</v>
      </c>
      <c r="F2" s="197">
        <v>1</v>
      </c>
      <c r="G2" s="197">
        <v>2</v>
      </c>
      <c r="H2" s="197">
        <v>3</v>
      </c>
      <c r="I2" s="197">
        <v>4</v>
      </c>
      <c r="J2" s="197">
        <v>5</v>
      </c>
      <c r="K2" s="312">
        <v>6</v>
      </c>
      <c r="L2" s="197">
        <v>7</v>
      </c>
      <c r="M2" s="197">
        <v>8</v>
      </c>
      <c r="N2" s="197">
        <v>9</v>
      </c>
      <c r="O2" s="28" t="s">
        <v>6</v>
      </c>
      <c r="P2" s="197">
        <v>1</v>
      </c>
      <c r="Q2" s="197">
        <v>2</v>
      </c>
      <c r="R2" s="197">
        <v>3</v>
      </c>
      <c r="S2" s="197">
        <v>4</v>
      </c>
      <c r="T2" s="197">
        <v>5</v>
      </c>
      <c r="U2" s="312">
        <v>6</v>
      </c>
      <c r="V2" s="197">
        <v>7</v>
      </c>
      <c r="W2" s="197">
        <v>8</v>
      </c>
      <c r="X2" s="197">
        <v>9</v>
      </c>
      <c r="Y2" s="28" t="s">
        <v>6</v>
      </c>
    </row>
    <row r="3" ht="15.15" spans="1:25">
      <c r="A3" s="585" t="s">
        <v>13</v>
      </c>
      <c r="B3" s="586">
        <v>1</v>
      </c>
      <c r="C3" s="646">
        <v>940</v>
      </c>
      <c r="D3" s="647">
        <v>290</v>
      </c>
      <c r="E3" s="648">
        <v>581</v>
      </c>
      <c r="F3" s="617">
        <v>169</v>
      </c>
      <c r="G3" s="617">
        <v>122</v>
      </c>
      <c r="H3" s="617">
        <v>55</v>
      </c>
      <c r="I3" s="617">
        <v>33</v>
      </c>
      <c r="J3" s="617">
        <v>25</v>
      </c>
      <c r="K3" s="617">
        <v>11</v>
      </c>
      <c r="L3" s="617">
        <v>4</v>
      </c>
      <c r="M3" s="617">
        <v>5</v>
      </c>
      <c r="N3" s="617">
        <v>3</v>
      </c>
      <c r="O3" s="617">
        <v>1</v>
      </c>
      <c r="P3" s="654">
        <f>F3/$E$3</f>
        <v>0.290877796901893</v>
      </c>
      <c r="Q3" s="375">
        <f>G3/$E$3</f>
        <v>0.209982788296041</v>
      </c>
      <c r="R3" s="639">
        <f>H3/$E$3</f>
        <v>0.0946643717728055</v>
      </c>
      <c r="S3" s="639">
        <f>I3/$E$3</f>
        <v>0.0567986230636833</v>
      </c>
      <c r="T3" s="639">
        <f>J3/$E$3</f>
        <v>0.0430292598967298</v>
      </c>
      <c r="U3" s="639">
        <f>K3/$E$3</f>
        <v>0.0189328743545611</v>
      </c>
      <c r="V3" s="639">
        <f>L3/$E$3</f>
        <v>0.00688468158347676</v>
      </c>
      <c r="W3" s="639">
        <f>M3/$E$3</f>
        <v>0.00860585197934595</v>
      </c>
      <c r="X3" s="639">
        <f>N3/$E$3</f>
        <v>0.00516351118760757</v>
      </c>
      <c r="Y3" s="639">
        <f>O3/$E$3</f>
        <v>0.00172117039586919</v>
      </c>
    </row>
    <row r="4" ht="15.15" spans="1:25">
      <c r="A4" s="104"/>
      <c r="B4" s="589">
        <v>0</v>
      </c>
      <c r="C4" s="649">
        <v>938</v>
      </c>
      <c r="D4" s="650">
        <v>435</v>
      </c>
      <c r="E4" s="651">
        <v>622</v>
      </c>
      <c r="F4" s="367">
        <v>182</v>
      </c>
      <c r="G4" s="367">
        <v>117</v>
      </c>
      <c r="H4" s="367">
        <v>76</v>
      </c>
      <c r="I4" s="367">
        <v>30</v>
      </c>
      <c r="J4" s="367">
        <v>14</v>
      </c>
      <c r="K4" s="367">
        <v>8</v>
      </c>
      <c r="L4" s="367">
        <v>8</v>
      </c>
      <c r="M4" s="655"/>
      <c r="N4" s="655"/>
      <c r="O4" s="655"/>
      <c r="P4" s="634">
        <f>F4/$E$4</f>
        <v>0.292604501607717</v>
      </c>
      <c r="Q4" s="634">
        <f>G4/$E$4</f>
        <v>0.188102893890675</v>
      </c>
      <c r="R4" s="640">
        <f>H4/$E$4</f>
        <v>0.122186495176849</v>
      </c>
      <c r="S4" s="640">
        <f>I4/$E$4</f>
        <v>0.0482315112540193</v>
      </c>
      <c r="T4" s="640">
        <f>J4/$E$4</f>
        <v>0.022508038585209</v>
      </c>
      <c r="U4" s="640">
        <f>K4/$E$4</f>
        <v>0.0128617363344051</v>
      </c>
      <c r="V4" s="640">
        <f>L4/$E$4</f>
        <v>0.0128617363344051</v>
      </c>
      <c r="W4" s="658"/>
      <c r="X4" s="658"/>
      <c r="Y4" s="658"/>
    </row>
    <row r="5" spans="1:25">
      <c r="A5" s="204" t="s">
        <v>14</v>
      </c>
      <c r="B5" s="205">
        <v>1</v>
      </c>
      <c r="C5" s="199">
        <v>934</v>
      </c>
      <c r="D5" s="652">
        <v>401</v>
      </c>
      <c r="E5" s="200">
        <v>575</v>
      </c>
      <c r="F5" s="363">
        <v>154</v>
      </c>
      <c r="G5" s="363">
        <v>115</v>
      </c>
      <c r="H5" s="363">
        <v>57</v>
      </c>
      <c r="I5" s="363">
        <v>34</v>
      </c>
      <c r="J5" s="363">
        <v>20</v>
      </c>
      <c r="K5" s="363">
        <v>10</v>
      </c>
      <c r="L5" s="363">
        <v>7</v>
      </c>
      <c r="M5" s="363">
        <v>3</v>
      </c>
      <c r="N5" s="656"/>
      <c r="O5" s="363">
        <v>1</v>
      </c>
      <c r="P5" s="208">
        <f>F5/$E$5</f>
        <v>0.267826086956522</v>
      </c>
      <c r="Q5" s="208">
        <f>G5/$E$5</f>
        <v>0.2</v>
      </c>
      <c r="R5" s="208">
        <f>H5/$E$5</f>
        <v>0.0991304347826087</v>
      </c>
      <c r="S5" s="208">
        <f>I5/$E$5</f>
        <v>0.0591304347826087</v>
      </c>
      <c r="T5" s="208">
        <f>J5/$E$5</f>
        <v>0.0347826086956522</v>
      </c>
      <c r="U5" s="208">
        <f>K5/$E$5</f>
        <v>0.0173913043478261</v>
      </c>
      <c r="V5" s="208">
        <f>L5/$E$5</f>
        <v>0.0121739130434783</v>
      </c>
      <c r="W5" s="208">
        <f>M5/$E$5</f>
        <v>0.00521739130434783</v>
      </c>
      <c r="X5" s="659"/>
      <c r="Y5" s="208">
        <f>O5/$E$5</f>
        <v>0.00173913043478261</v>
      </c>
    </row>
    <row r="6" ht="15.15" spans="1:25">
      <c r="A6" s="122"/>
      <c r="B6" s="218">
        <v>0</v>
      </c>
      <c r="C6" s="220">
        <v>900</v>
      </c>
      <c r="D6" s="351">
        <v>353</v>
      </c>
      <c r="E6" s="232">
        <v>463</v>
      </c>
      <c r="F6" s="356">
        <v>123</v>
      </c>
      <c r="G6" s="356">
        <v>97</v>
      </c>
      <c r="H6" s="356">
        <v>50</v>
      </c>
      <c r="I6" s="356">
        <v>36</v>
      </c>
      <c r="J6" s="365">
        <v>20</v>
      </c>
      <c r="K6" s="367">
        <v>13</v>
      </c>
      <c r="L6" s="365">
        <v>8</v>
      </c>
      <c r="M6" s="365">
        <v>2</v>
      </c>
      <c r="N6" s="365">
        <v>1</v>
      </c>
      <c r="O6" s="365">
        <v>3</v>
      </c>
      <c r="P6" s="214">
        <f>F6/$E$6</f>
        <v>0.265658747300216</v>
      </c>
      <c r="Q6" s="214">
        <f>G6/$E$6</f>
        <v>0.209503239740821</v>
      </c>
      <c r="R6" s="214">
        <f>H6/$E$6</f>
        <v>0.107991360691145</v>
      </c>
      <c r="S6" s="214">
        <f>I6/$E$6</f>
        <v>0.0777537796976242</v>
      </c>
      <c r="T6" s="214">
        <f>J6/$E$6</f>
        <v>0.0431965442764579</v>
      </c>
      <c r="U6" s="214">
        <f>K6/$E$6</f>
        <v>0.0280777537796976</v>
      </c>
      <c r="V6" s="214">
        <f>L6/$E$6</f>
        <v>0.0172786177105832</v>
      </c>
      <c r="W6" s="214">
        <f>M6/$E$6</f>
        <v>0.00431965442764579</v>
      </c>
      <c r="X6" s="214">
        <f>N6/$E$6</f>
        <v>0.00215982721382289</v>
      </c>
      <c r="Y6" s="214">
        <f>O6/$E$6</f>
        <v>0.00647948164146868</v>
      </c>
    </row>
    <row r="7" ht="15.15" spans="1:25">
      <c r="A7" s="538" t="s">
        <v>15</v>
      </c>
      <c r="B7" s="539">
        <v>1</v>
      </c>
      <c r="C7" s="206">
        <v>149</v>
      </c>
      <c r="D7" s="207">
        <v>66</v>
      </c>
      <c r="E7" s="252">
        <v>94</v>
      </c>
      <c r="F7" s="363">
        <v>27</v>
      </c>
      <c r="G7" s="363">
        <v>19</v>
      </c>
      <c r="H7" s="363">
        <v>9</v>
      </c>
      <c r="I7" s="363">
        <v>4</v>
      </c>
      <c r="J7" s="363">
        <v>4</v>
      </c>
      <c r="K7" s="363">
        <v>2</v>
      </c>
      <c r="L7" s="656"/>
      <c r="M7" s="656"/>
      <c r="N7" s="363">
        <v>1</v>
      </c>
      <c r="O7" s="656"/>
      <c r="P7" s="633">
        <f>F7/$E$7</f>
        <v>0.287234042553192</v>
      </c>
      <c r="Q7" s="633">
        <f>G7/$E$7</f>
        <v>0.202127659574468</v>
      </c>
      <c r="R7" s="633">
        <f>H7/$E$7</f>
        <v>0.0957446808510638</v>
      </c>
      <c r="S7" s="633">
        <f>I7/$E$7</f>
        <v>0.0425531914893617</v>
      </c>
      <c r="T7" s="633">
        <f>J7/$E$7</f>
        <v>0.0425531914893617</v>
      </c>
      <c r="U7" s="633">
        <f>K7/$E$7</f>
        <v>0.0212765957446809</v>
      </c>
      <c r="V7" s="597"/>
      <c r="W7" s="597"/>
      <c r="X7" s="633">
        <f>N7/$E$7</f>
        <v>0.0106382978723404</v>
      </c>
      <c r="Y7" s="597"/>
    </row>
    <row r="8" ht="15.15" spans="1:25">
      <c r="A8" s="109"/>
      <c r="B8" s="546">
        <v>0</v>
      </c>
      <c r="C8" s="653">
        <v>152</v>
      </c>
      <c r="D8" s="274">
        <v>53</v>
      </c>
      <c r="E8" s="275">
        <v>77</v>
      </c>
      <c r="F8" s="367">
        <v>12</v>
      </c>
      <c r="G8" s="367">
        <v>16</v>
      </c>
      <c r="H8" s="367">
        <v>11</v>
      </c>
      <c r="I8" s="367">
        <v>8</v>
      </c>
      <c r="J8" s="655"/>
      <c r="K8" s="367">
        <v>3</v>
      </c>
      <c r="L8" s="367">
        <v>1</v>
      </c>
      <c r="M8" s="655"/>
      <c r="N8" s="367">
        <v>2</v>
      </c>
      <c r="O8" s="655"/>
      <c r="P8" s="634">
        <f>F8/$E$8</f>
        <v>0.155844155844156</v>
      </c>
      <c r="Q8" s="634">
        <f>G8/$E$8</f>
        <v>0.207792207792208</v>
      </c>
      <c r="R8" s="634">
        <f>H8/$E$8</f>
        <v>0.142857142857143</v>
      </c>
      <c r="S8" s="634">
        <f>I8/$E$8</f>
        <v>0.103896103896104</v>
      </c>
      <c r="T8" s="598"/>
      <c r="U8" s="634">
        <f>K8/$E$8</f>
        <v>0.038961038961039</v>
      </c>
      <c r="V8" s="634">
        <f>L8/$E$8</f>
        <v>0.012987012987013</v>
      </c>
      <c r="W8" s="598"/>
      <c r="X8" s="634">
        <f>N8/$E$8</f>
        <v>0.025974025974026</v>
      </c>
      <c r="Y8" s="598"/>
    </row>
    <row r="9" ht="15.15" spans="1:25">
      <c r="A9" s="538" t="s">
        <v>16</v>
      </c>
      <c r="B9" s="539">
        <v>1</v>
      </c>
      <c r="C9" s="206">
        <v>381</v>
      </c>
      <c r="D9" s="207">
        <v>104</v>
      </c>
      <c r="E9" s="252">
        <v>131</v>
      </c>
      <c r="F9" s="363">
        <v>15</v>
      </c>
      <c r="G9" s="363">
        <v>23</v>
      </c>
      <c r="H9" s="363">
        <v>21</v>
      </c>
      <c r="I9" s="363">
        <v>11</v>
      </c>
      <c r="J9" s="363">
        <v>14</v>
      </c>
      <c r="K9" s="363">
        <v>6</v>
      </c>
      <c r="L9" s="363">
        <v>8</v>
      </c>
      <c r="M9" s="363">
        <v>3</v>
      </c>
      <c r="N9" s="363">
        <v>3</v>
      </c>
      <c r="O9" s="344"/>
      <c r="P9" s="633">
        <f>F9/$E$9</f>
        <v>0.114503816793893</v>
      </c>
      <c r="Q9" s="633">
        <f>G9/$E$9</f>
        <v>0.175572519083969</v>
      </c>
      <c r="R9" s="633">
        <f>H9/$E$9</f>
        <v>0.16030534351145</v>
      </c>
      <c r="S9" s="633">
        <f>I9/$E$9</f>
        <v>0.083969465648855</v>
      </c>
      <c r="T9" s="633">
        <f>J9/$E$9</f>
        <v>0.106870229007634</v>
      </c>
      <c r="U9" s="633">
        <f>K9/$E$9</f>
        <v>0.0458015267175573</v>
      </c>
      <c r="V9" s="633">
        <f>L9/$E$9</f>
        <v>0.0610687022900763</v>
      </c>
      <c r="W9" s="633">
        <f>M9/$E$9</f>
        <v>0.0229007633587786</v>
      </c>
      <c r="X9" s="633">
        <f>N9/$E$9</f>
        <v>0.0229007633587786</v>
      </c>
      <c r="Y9" s="660"/>
    </row>
    <row r="10" ht="15.15" spans="1:25">
      <c r="A10" s="109"/>
      <c r="B10" s="546">
        <v>0</v>
      </c>
      <c r="C10" s="653">
        <v>417</v>
      </c>
      <c r="D10" s="274">
        <v>108</v>
      </c>
      <c r="E10" s="275">
        <v>119</v>
      </c>
      <c r="F10" s="367">
        <v>17</v>
      </c>
      <c r="G10" s="367">
        <v>18</v>
      </c>
      <c r="H10" s="367">
        <v>24</v>
      </c>
      <c r="I10" s="367">
        <v>15</v>
      </c>
      <c r="J10" s="367">
        <v>10</v>
      </c>
      <c r="K10" s="367">
        <v>9</v>
      </c>
      <c r="L10" s="367">
        <v>6</v>
      </c>
      <c r="M10" s="367">
        <v>4</v>
      </c>
      <c r="N10" s="367">
        <v>1</v>
      </c>
      <c r="O10" s="657">
        <v>1</v>
      </c>
      <c r="P10" s="644">
        <f>F10/$E$10</f>
        <v>0.142857142857143</v>
      </c>
      <c r="Q10" s="644">
        <f>G10/$E$10</f>
        <v>0.151260504201681</v>
      </c>
      <c r="R10" s="644">
        <f>H10/$E$10</f>
        <v>0.201680672268908</v>
      </c>
      <c r="S10" s="644">
        <f>I10/$E$10</f>
        <v>0.126050420168067</v>
      </c>
      <c r="T10" s="644">
        <f>J10/$E$10</f>
        <v>0.0840336134453782</v>
      </c>
      <c r="U10" s="644">
        <f>K10/$E$10</f>
        <v>0.0756302521008403</v>
      </c>
      <c r="V10" s="644">
        <f>L10/$E$10</f>
        <v>0.0504201680672269</v>
      </c>
      <c r="W10" s="644">
        <f>M10/$E$10</f>
        <v>0.0336134453781513</v>
      </c>
      <c r="X10" s="644">
        <f>N10/$E$10</f>
        <v>0.00840336134453781</v>
      </c>
      <c r="Y10" s="644">
        <f>O10/$E$10</f>
        <v>0.00840336134453781</v>
      </c>
    </row>
    <row r="11" spans="6:25">
      <c r="F11" s="629"/>
      <c r="G11" s="628"/>
      <c r="O11" s="561">
        <v>2</v>
      </c>
      <c r="P11" s="562">
        <f t="shared" ref="P11:Y11" si="0">AVERAGE(P3:P4)</f>
        <v>0.291741149254805</v>
      </c>
      <c r="Q11" s="562">
        <f t="shared" si="0"/>
        <v>0.199042841093358</v>
      </c>
      <c r="R11" s="562">
        <f t="shared" si="0"/>
        <v>0.108425433474827</v>
      </c>
      <c r="S11" s="562">
        <f t="shared" si="0"/>
        <v>0.0525150671588513</v>
      </c>
      <c r="T11" s="562">
        <f t="shared" si="0"/>
        <v>0.0327686492409694</v>
      </c>
      <c r="U11" s="562">
        <f t="shared" si="0"/>
        <v>0.0158973053444831</v>
      </c>
      <c r="V11" s="562">
        <f t="shared" si="0"/>
        <v>0.00987320895894095</v>
      </c>
      <c r="W11" s="562">
        <f t="shared" si="0"/>
        <v>0.00860585197934595</v>
      </c>
      <c r="X11" s="562">
        <f t="shared" si="0"/>
        <v>0.00516351118760757</v>
      </c>
      <c r="Y11" s="584">
        <f t="shared" si="0"/>
        <v>0.00172117039586919</v>
      </c>
    </row>
    <row r="12" spans="6:25">
      <c r="F12" s="629"/>
      <c r="G12" s="629"/>
      <c r="O12" s="563">
        <v>5</v>
      </c>
      <c r="P12" s="16">
        <f t="shared" ref="P12:Y12" si="1">AVERAGE(P5:P6)</f>
        <v>0.266742417128369</v>
      </c>
      <c r="Q12" s="16">
        <f t="shared" si="1"/>
        <v>0.20475161987041</v>
      </c>
      <c r="R12" s="16">
        <f t="shared" si="1"/>
        <v>0.103560897736877</v>
      </c>
      <c r="S12" s="16">
        <f t="shared" si="1"/>
        <v>0.0684421072401164</v>
      </c>
      <c r="T12" s="16">
        <f t="shared" si="1"/>
        <v>0.038989576486055</v>
      </c>
      <c r="U12" s="16">
        <f t="shared" si="1"/>
        <v>0.0227345290637619</v>
      </c>
      <c r="V12" s="16">
        <f t="shared" si="1"/>
        <v>0.0147262653770307</v>
      </c>
      <c r="W12" s="16">
        <f t="shared" si="1"/>
        <v>0.00476852286599681</v>
      </c>
      <c r="X12" s="16">
        <f t="shared" si="1"/>
        <v>0.00215982721382289</v>
      </c>
      <c r="Y12" s="576">
        <f t="shared" si="1"/>
        <v>0.00410930603812565</v>
      </c>
    </row>
    <row r="13" spans="6:25">
      <c r="F13" s="629"/>
      <c r="G13" s="629"/>
      <c r="O13" s="563">
        <v>11</v>
      </c>
      <c r="P13" s="16">
        <f t="shared" ref="P13:Y13" si="2">AVERAGE(P7:P8)</f>
        <v>0.221539099198674</v>
      </c>
      <c r="Q13" s="16">
        <f t="shared" si="2"/>
        <v>0.204959933683338</v>
      </c>
      <c r="R13" s="16">
        <f t="shared" si="2"/>
        <v>0.119300911854103</v>
      </c>
      <c r="S13" s="16">
        <f t="shared" si="2"/>
        <v>0.0732246476927328</v>
      </c>
      <c r="T13" s="16">
        <f t="shared" si="2"/>
        <v>0.0425531914893617</v>
      </c>
      <c r="U13" s="16">
        <f t="shared" si="2"/>
        <v>0.0301188173528599</v>
      </c>
      <c r="V13" s="16">
        <f t="shared" si="2"/>
        <v>0.012987012987013</v>
      </c>
      <c r="W13" s="19"/>
      <c r="X13" s="16">
        <f t="shared" si="2"/>
        <v>0.0183061619231832</v>
      </c>
      <c r="Y13" s="495"/>
    </row>
    <row r="14" ht="15.15" spans="6:25">
      <c r="F14" s="629"/>
      <c r="G14" s="629"/>
      <c r="O14" s="564">
        <v>13</v>
      </c>
      <c r="P14" s="565">
        <f t="shared" ref="P14:Y14" si="3">AVERAGE(P9:P10)</f>
        <v>0.128680479825518</v>
      </c>
      <c r="Q14" s="565">
        <f t="shared" si="3"/>
        <v>0.163416511642825</v>
      </c>
      <c r="R14" s="565">
        <f t="shared" si="3"/>
        <v>0.180993007890179</v>
      </c>
      <c r="S14" s="565">
        <f t="shared" si="3"/>
        <v>0.105009942908461</v>
      </c>
      <c r="T14" s="565">
        <f t="shared" si="3"/>
        <v>0.0954519212265059</v>
      </c>
      <c r="U14" s="565">
        <f t="shared" si="3"/>
        <v>0.0607158894091988</v>
      </c>
      <c r="V14" s="565">
        <f t="shared" si="3"/>
        <v>0.0557444351786516</v>
      </c>
      <c r="W14" s="565">
        <f t="shared" si="3"/>
        <v>0.0282571043684649</v>
      </c>
      <c r="X14" s="565">
        <f t="shared" si="3"/>
        <v>0.0156520623516582</v>
      </c>
      <c r="Y14" s="578">
        <f t="shared" si="3"/>
        <v>0.00840336134453781</v>
      </c>
    </row>
    <row r="15" spans="6:7">
      <c r="F15" s="629"/>
      <c r="G15" s="629"/>
    </row>
    <row r="16" spans="6:7">
      <c r="F16" s="629"/>
      <c r="G16" s="629"/>
    </row>
    <row r="17" spans="6:7">
      <c r="F17" s="629"/>
      <c r="G17" s="629"/>
    </row>
    <row r="18" spans="6:7">
      <c r="F18" s="629"/>
      <c r="G18" s="629"/>
    </row>
    <row r="19" spans="6:7">
      <c r="F19" s="628"/>
      <c r="G19" s="628"/>
    </row>
    <row r="20" spans="6:7">
      <c r="F20" s="628"/>
      <c r="G20" s="628"/>
    </row>
  </sheetData>
  <mergeCells count="6">
    <mergeCell ref="F1:O1"/>
    <mergeCell ref="P1:Y1"/>
    <mergeCell ref="A3:A4"/>
    <mergeCell ref="A5:A6"/>
    <mergeCell ref="A7:A8"/>
    <mergeCell ref="A9:A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"/>
  <sheetViews>
    <sheetView workbookViewId="0">
      <selection activeCell="I19" sqref="I19"/>
    </sheetView>
  </sheetViews>
  <sheetFormatPr defaultColWidth="8.88888888888889" defaultRowHeight="14.4"/>
  <cols>
    <col min="1" max="1" width="14.2222222222222" customWidth="1"/>
    <col min="2" max="2" width="2.66666666666667" customWidth="1"/>
    <col min="6" max="6" width="12.8888888888889"/>
    <col min="16" max="22" width="12.8888888888889"/>
    <col min="23" max="23" width="11.7777777777778"/>
    <col min="24" max="25" width="12.8888888888889"/>
  </cols>
  <sheetData>
    <row r="1" ht="15.15" spans="6:25">
      <c r="F1" s="195" t="s">
        <v>0</v>
      </c>
      <c r="G1" s="196"/>
      <c r="H1" s="196"/>
      <c r="I1" s="196"/>
      <c r="J1" s="196"/>
      <c r="K1" s="196"/>
      <c r="L1" s="196"/>
      <c r="M1" s="196"/>
      <c r="N1" s="196"/>
      <c r="O1" s="311"/>
      <c r="P1" s="195" t="s">
        <v>1</v>
      </c>
      <c r="Q1" s="196"/>
      <c r="R1" s="196"/>
      <c r="S1" s="196"/>
      <c r="T1" s="196"/>
      <c r="U1" s="196"/>
      <c r="V1" s="196"/>
      <c r="W1" s="196"/>
      <c r="X1" s="196"/>
      <c r="Y1" s="311"/>
    </row>
    <row r="2" ht="15.15" spans="1:25">
      <c r="A2" s="27" t="s">
        <v>2</v>
      </c>
      <c r="B2" s="28"/>
      <c r="C2" s="28" t="s">
        <v>3</v>
      </c>
      <c r="D2" s="28" t="s">
        <v>4</v>
      </c>
      <c r="E2" s="197" t="s">
        <v>5</v>
      </c>
      <c r="F2" s="197">
        <v>1</v>
      </c>
      <c r="G2" s="197">
        <v>2</v>
      </c>
      <c r="H2" s="197">
        <v>3</v>
      </c>
      <c r="I2" s="197">
        <v>4</v>
      </c>
      <c r="J2" s="197">
        <v>5</v>
      </c>
      <c r="K2" s="312">
        <v>6</v>
      </c>
      <c r="L2" s="197">
        <v>7</v>
      </c>
      <c r="M2" s="197">
        <v>8</v>
      </c>
      <c r="N2" s="197">
        <v>9</v>
      </c>
      <c r="O2" s="28" t="s">
        <v>6</v>
      </c>
      <c r="P2" s="197">
        <v>1</v>
      </c>
      <c r="Q2" s="197">
        <v>2</v>
      </c>
      <c r="R2" s="197">
        <v>3</v>
      </c>
      <c r="S2" s="197">
        <v>4</v>
      </c>
      <c r="T2" s="197">
        <v>5</v>
      </c>
      <c r="U2" s="312">
        <v>6</v>
      </c>
      <c r="V2" s="197">
        <v>7</v>
      </c>
      <c r="W2" s="197">
        <v>8</v>
      </c>
      <c r="X2" s="197">
        <v>9</v>
      </c>
      <c r="Y2" s="28" t="s">
        <v>6</v>
      </c>
    </row>
    <row r="3" spans="1:25">
      <c r="A3" s="204" t="s">
        <v>17</v>
      </c>
      <c r="B3" s="205">
        <v>1</v>
      </c>
      <c r="C3" s="600">
        <v>1768</v>
      </c>
      <c r="D3" s="601">
        <v>525</v>
      </c>
      <c r="E3" s="602">
        <v>676</v>
      </c>
      <c r="F3" s="363">
        <v>108</v>
      </c>
      <c r="G3" s="363">
        <v>111</v>
      </c>
      <c r="H3" s="363">
        <v>98</v>
      </c>
      <c r="I3" s="363">
        <v>75</v>
      </c>
      <c r="J3" s="363">
        <v>54</v>
      </c>
      <c r="K3" s="363">
        <v>36</v>
      </c>
      <c r="L3" s="363">
        <v>16</v>
      </c>
      <c r="M3" s="363">
        <v>9</v>
      </c>
      <c r="N3" s="363">
        <v>8</v>
      </c>
      <c r="O3" s="363">
        <v>4</v>
      </c>
      <c r="P3" s="208">
        <f>F3/$E$3</f>
        <v>0.159763313609467</v>
      </c>
      <c r="Q3" s="208">
        <f>G3/$E$3</f>
        <v>0.164201183431953</v>
      </c>
      <c r="R3" s="208">
        <f>H3/$E$3</f>
        <v>0.144970414201183</v>
      </c>
      <c r="S3" s="208">
        <f>I3/$E$3</f>
        <v>0.11094674556213</v>
      </c>
      <c r="T3" s="208">
        <f>J3/$E$3</f>
        <v>0.0798816568047337</v>
      </c>
      <c r="U3" s="208">
        <f>K3/$E$3</f>
        <v>0.0532544378698225</v>
      </c>
      <c r="V3" s="208">
        <f>L3/$E$3</f>
        <v>0.0236686390532544</v>
      </c>
      <c r="W3" s="208">
        <f>M3/$E$3</f>
        <v>0.0133136094674556</v>
      </c>
      <c r="X3" s="208">
        <f>N3/$E$3</f>
        <v>0.0118343195266272</v>
      </c>
      <c r="Y3" s="208">
        <f>O3/$E$3</f>
        <v>0.00591715976331361</v>
      </c>
    </row>
    <row r="4" ht="15.15" spans="1:25">
      <c r="A4" s="122"/>
      <c r="B4" s="218">
        <v>0</v>
      </c>
      <c r="C4" s="123">
        <v>1085</v>
      </c>
      <c r="D4" s="603">
        <v>312</v>
      </c>
      <c r="E4" s="604">
        <v>505</v>
      </c>
      <c r="F4" s="356">
        <v>79</v>
      </c>
      <c r="G4" s="356">
        <v>50</v>
      </c>
      <c r="H4" s="356">
        <v>61</v>
      </c>
      <c r="I4" s="356">
        <v>43</v>
      </c>
      <c r="J4" s="365">
        <v>20</v>
      </c>
      <c r="K4" s="367">
        <v>19</v>
      </c>
      <c r="L4" s="365">
        <v>14</v>
      </c>
      <c r="M4" s="365">
        <v>13</v>
      </c>
      <c r="N4" s="365">
        <v>10</v>
      </c>
      <c r="O4" s="365">
        <v>5</v>
      </c>
      <c r="P4" s="214">
        <f>F4/$E$4</f>
        <v>0.156435643564356</v>
      </c>
      <c r="Q4" s="258">
        <f>G4/$E$4</f>
        <v>0.099009900990099</v>
      </c>
      <c r="R4" s="258">
        <f>H4/$E$4</f>
        <v>0.120792079207921</v>
      </c>
      <c r="S4" s="258">
        <f>I4/$E$4</f>
        <v>0.0851485148514852</v>
      </c>
      <c r="T4" s="637">
        <f>J4/$E$4</f>
        <v>0.0396039603960396</v>
      </c>
      <c r="U4" s="638">
        <f>K4/$E$4</f>
        <v>0.0376237623762376</v>
      </c>
      <c r="V4" s="637">
        <f>L4/$E$4</f>
        <v>0.0277227722772277</v>
      </c>
      <c r="W4" s="637">
        <f>M4/$E$4</f>
        <v>0.0257425742574257</v>
      </c>
      <c r="X4" s="637">
        <f>N4/$E$4</f>
        <v>0.0198019801980198</v>
      </c>
      <c r="Y4" s="637">
        <f>O4/$E$4</f>
        <v>0.0099009900990099</v>
      </c>
    </row>
    <row r="5" spans="1:25">
      <c r="A5" s="224" t="s">
        <v>18</v>
      </c>
      <c r="B5" s="225">
        <v>1</v>
      </c>
      <c r="C5" s="172">
        <v>129</v>
      </c>
      <c r="D5" s="532">
        <v>61</v>
      </c>
      <c r="E5" s="605">
        <v>137</v>
      </c>
      <c r="F5" s="357">
        <v>11</v>
      </c>
      <c r="G5" s="357">
        <v>11</v>
      </c>
      <c r="H5" s="357">
        <v>14</v>
      </c>
      <c r="I5" s="357">
        <v>9</v>
      </c>
      <c r="J5" s="357">
        <v>4</v>
      </c>
      <c r="K5" s="363">
        <v>4</v>
      </c>
      <c r="L5" s="363">
        <v>1</v>
      </c>
      <c r="M5" s="363">
        <v>6</v>
      </c>
      <c r="N5" s="363">
        <v>1</v>
      </c>
      <c r="O5" s="363">
        <v>1</v>
      </c>
      <c r="P5" s="336">
        <f>F5/$E$5</f>
        <v>0.0802919708029197</v>
      </c>
      <c r="Q5" s="336">
        <f>G5/$E$5</f>
        <v>0.0802919708029197</v>
      </c>
      <c r="R5" s="336">
        <f>H5/$E$5</f>
        <v>0.102189781021898</v>
      </c>
      <c r="S5" s="336">
        <f>I5/$E$5</f>
        <v>0.0656934306569343</v>
      </c>
      <c r="T5" s="336">
        <f>J5/$E$5</f>
        <v>0.0291970802919708</v>
      </c>
      <c r="U5" s="336">
        <f>K5/$E$5</f>
        <v>0.0291970802919708</v>
      </c>
      <c r="V5" s="336">
        <f>L5/$E$5</f>
        <v>0.0072992700729927</v>
      </c>
      <c r="W5" s="336">
        <f>M5/$E$5</f>
        <v>0.0437956204379562</v>
      </c>
      <c r="X5" s="336">
        <f>N5/$E$5</f>
        <v>0.0072992700729927</v>
      </c>
      <c r="Y5" s="336">
        <f>O5/$E$5</f>
        <v>0.0072992700729927</v>
      </c>
    </row>
    <row r="6" ht="15.15" spans="1:25">
      <c r="A6" s="176"/>
      <c r="B6" s="231">
        <v>0</v>
      </c>
      <c r="C6" s="606">
        <v>222</v>
      </c>
      <c r="D6" s="607">
        <v>71</v>
      </c>
      <c r="E6" s="608">
        <v>124</v>
      </c>
      <c r="F6" s="609">
        <v>18</v>
      </c>
      <c r="G6" s="609">
        <v>13</v>
      </c>
      <c r="H6" s="609">
        <v>14</v>
      </c>
      <c r="I6" s="609">
        <v>7</v>
      </c>
      <c r="J6" s="609">
        <v>12</v>
      </c>
      <c r="K6" s="621">
        <v>4</v>
      </c>
      <c r="L6" s="621">
        <v>2</v>
      </c>
      <c r="M6" s="630"/>
      <c r="N6" s="630"/>
      <c r="O6" s="621">
        <v>1</v>
      </c>
      <c r="P6" s="221">
        <f>F6/$E$3</f>
        <v>0.0266272189349112</v>
      </c>
      <c r="Q6" s="221">
        <f>G6/$E$3</f>
        <v>0.0192307692307692</v>
      </c>
      <c r="R6" s="221">
        <f>H6/$E$3</f>
        <v>0.0207100591715976</v>
      </c>
      <c r="S6" s="221">
        <f>I6/$E$3</f>
        <v>0.0103550295857988</v>
      </c>
      <c r="T6" s="221">
        <f>J6/$E$3</f>
        <v>0.0177514792899408</v>
      </c>
      <c r="U6" s="221">
        <f>K6/$E$3</f>
        <v>0.00591715976331361</v>
      </c>
      <c r="V6" s="221">
        <f>L6/$E$3</f>
        <v>0.0029585798816568</v>
      </c>
      <c r="W6" s="570"/>
      <c r="X6" s="570"/>
      <c r="Y6" s="221">
        <f>O6/$E$3</f>
        <v>0.0014792899408284</v>
      </c>
    </row>
    <row r="7" spans="1:25">
      <c r="A7" s="224" t="s">
        <v>19</v>
      </c>
      <c r="B7" s="225">
        <v>1</v>
      </c>
      <c r="C7" s="610">
        <v>127</v>
      </c>
      <c r="D7" s="611">
        <v>62</v>
      </c>
      <c r="E7" s="612">
        <v>105</v>
      </c>
      <c r="F7" s="613">
        <v>14</v>
      </c>
      <c r="G7" s="613">
        <v>13</v>
      </c>
      <c r="H7" s="613">
        <v>3</v>
      </c>
      <c r="I7" s="613">
        <v>5</v>
      </c>
      <c r="J7" s="613">
        <v>5</v>
      </c>
      <c r="K7" s="617">
        <v>1</v>
      </c>
      <c r="L7" s="617">
        <v>1</v>
      </c>
      <c r="M7" s="617">
        <v>1</v>
      </c>
      <c r="N7" s="617">
        <v>2</v>
      </c>
      <c r="O7" s="631"/>
      <c r="P7" s="336">
        <f>F7/$E$7</f>
        <v>0.133333333333333</v>
      </c>
      <c r="Q7" s="336">
        <f>G7/$E$7</f>
        <v>0.123809523809524</v>
      </c>
      <c r="R7" s="336">
        <f>H7/$E$7</f>
        <v>0.0285714285714286</v>
      </c>
      <c r="S7" s="336">
        <f>I7/$E$7</f>
        <v>0.0476190476190476</v>
      </c>
      <c r="T7" s="336">
        <f>J7/$E$7</f>
        <v>0.0476190476190476</v>
      </c>
      <c r="U7" s="336">
        <f>K7/$E$7</f>
        <v>0.00952380952380952</v>
      </c>
      <c r="V7" s="336">
        <f>L7/$E$7</f>
        <v>0.00952380952380952</v>
      </c>
      <c r="W7" s="336">
        <f>M7/$E$7</f>
        <v>0.00952380952380952</v>
      </c>
      <c r="X7" s="336">
        <f>N7/$E$7</f>
        <v>0.019047619047619</v>
      </c>
      <c r="Y7" s="571"/>
    </row>
    <row r="8" ht="15.15" spans="1:25">
      <c r="A8" s="176"/>
      <c r="B8" s="231">
        <v>0</v>
      </c>
      <c r="C8" s="606">
        <v>161</v>
      </c>
      <c r="D8" s="607">
        <v>59</v>
      </c>
      <c r="E8" s="608">
        <v>85</v>
      </c>
      <c r="F8" s="609">
        <v>14</v>
      </c>
      <c r="G8" s="609">
        <v>9</v>
      </c>
      <c r="H8" s="609">
        <v>2</v>
      </c>
      <c r="I8" s="609">
        <v>5</v>
      </c>
      <c r="J8" s="609">
        <v>5</v>
      </c>
      <c r="K8" s="621">
        <v>3</v>
      </c>
      <c r="L8" s="630"/>
      <c r="M8" s="621">
        <v>3</v>
      </c>
      <c r="N8" s="621">
        <v>1</v>
      </c>
      <c r="O8" s="621">
        <v>3</v>
      </c>
      <c r="P8" s="221">
        <f>F8/$E$8</f>
        <v>0.164705882352941</v>
      </c>
      <c r="Q8" s="221">
        <f>G8/$E$8</f>
        <v>0.105882352941176</v>
      </c>
      <c r="R8" s="221">
        <f>H8/$E$8</f>
        <v>0.0235294117647059</v>
      </c>
      <c r="S8" s="221">
        <f>I8/$E$8</f>
        <v>0.0588235294117647</v>
      </c>
      <c r="T8" s="221">
        <f>J8/$E$8</f>
        <v>0.0588235294117647</v>
      </c>
      <c r="U8" s="221">
        <f>K8/$E$8</f>
        <v>0.0352941176470588</v>
      </c>
      <c r="V8" s="570"/>
      <c r="W8" s="221">
        <f>M8/$E$8</f>
        <v>0.0352941176470588</v>
      </c>
      <c r="X8" s="221">
        <f>N8/$E$8</f>
        <v>0.0117647058823529</v>
      </c>
      <c r="Y8" s="221">
        <f>O8/$E$8</f>
        <v>0.0352941176470588</v>
      </c>
    </row>
    <row r="9" ht="15.15" spans="1:25">
      <c r="A9" s="538" t="s">
        <v>20</v>
      </c>
      <c r="B9" s="539">
        <v>1</v>
      </c>
      <c r="C9" s="614">
        <v>118</v>
      </c>
      <c r="D9" s="615">
        <v>80</v>
      </c>
      <c r="E9" s="616">
        <v>139</v>
      </c>
      <c r="F9" s="617">
        <v>32</v>
      </c>
      <c r="G9" s="617">
        <v>13</v>
      </c>
      <c r="H9" s="617">
        <v>6</v>
      </c>
      <c r="I9" s="617">
        <v>3</v>
      </c>
      <c r="J9" s="617">
        <v>2</v>
      </c>
      <c r="K9" s="617">
        <v>1</v>
      </c>
      <c r="L9" s="617">
        <v>2</v>
      </c>
      <c r="M9" s="632"/>
      <c r="N9" s="632"/>
      <c r="O9" s="632"/>
      <c r="P9" s="633">
        <f>F9/$E$9</f>
        <v>0.23021582733813</v>
      </c>
      <c r="Q9" s="375">
        <f>G9/$E$9</f>
        <v>0.0935251798561151</v>
      </c>
      <c r="R9" s="639">
        <f>H9/$E$9</f>
        <v>0.0431654676258993</v>
      </c>
      <c r="S9" s="639">
        <f>I9/$E$9</f>
        <v>0.0215827338129496</v>
      </c>
      <c r="T9" s="639">
        <f>J9/$E$9</f>
        <v>0.0143884892086331</v>
      </c>
      <c r="U9" s="639">
        <f>K9/$E$9</f>
        <v>0.00719424460431655</v>
      </c>
      <c r="V9" s="639">
        <f>L9/$E$9</f>
        <v>0.0143884892086331</v>
      </c>
      <c r="W9" s="575"/>
      <c r="X9" s="575"/>
      <c r="Y9" s="575"/>
    </row>
    <row r="10" ht="15.15" spans="1:25">
      <c r="A10" s="109"/>
      <c r="B10" s="546">
        <v>0</v>
      </c>
      <c r="C10" s="618">
        <v>102</v>
      </c>
      <c r="D10" s="619">
        <v>66</v>
      </c>
      <c r="E10" s="620">
        <v>117</v>
      </c>
      <c r="F10" s="621">
        <v>15</v>
      </c>
      <c r="G10" s="621">
        <v>11</v>
      </c>
      <c r="H10" s="621">
        <v>6</v>
      </c>
      <c r="I10" s="630"/>
      <c r="J10" s="621">
        <v>7</v>
      </c>
      <c r="K10" s="621">
        <v>2</v>
      </c>
      <c r="L10" s="630"/>
      <c r="M10" s="630"/>
      <c r="N10" s="630"/>
      <c r="O10" s="630"/>
      <c r="P10" s="634">
        <f>F10/$E$10</f>
        <v>0.128205128205128</v>
      </c>
      <c r="Q10" s="640">
        <f>G10/$E$10</f>
        <v>0.094017094017094</v>
      </c>
      <c r="R10" s="640">
        <f>H10/$E$10</f>
        <v>0.0512820512820513</v>
      </c>
      <c r="S10" s="574"/>
      <c r="T10" s="641">
        <f>J10/$E$10</f>
        <v>0.0598290598290598</v>
      </c>
      <c r="U10" s="641">
        <f>K10/$E$10</f>
        <v>0.0170940170940171</v>
      </c>
      <c r="V10" s="574"/>
      <c r="W10" s="574"/>
      <c r="X10" s="574"/>
      <c r="Y10" s="574"/>
    </row>
    <row r="11" ht="15.15" spans="1:25">
      <c r="A11" s="553" t="s">
        <v>21</v>
      </c>
      <c r="B11" s="268">
        <v>1</v>
      </c>
      <c r="C11" s="622">
        <v>339</v>
      </c>
      <c r="D11" s="623">
        <v>74</v>
      </c>
      <c r="E11" s="624">
        <v>89</v>
      </c>
      <c r="F11" s="617">
        <v>7</v>
      </c>
      <c r="G11" s="617">
        <v>16</v>
      </c>
      <c r="H11" s="617">
        <v>12</v>
      </c>
      <c r="I11" s="617">
        <v>13</v>
      </c>
      <c r="J11" s="621">
        <v>5</v>
      </c>
      <c r="K11" s="621">
        <v>3</v>
      </c>
      <c r="L11" s="621">
        <v>5</v>
      </c>
      <c r="M11" s="621">
        <v>5</v>
      </c>
      <c r="N11" s="630"/>
      <c r="O11" s="621">
        <v>8</v>
      </c>
      <c r="P11" s="208">
        <f>F11/$E$11</f>
        <v>0.0786516853932584</v>
      </c>
      <c r="Q11" s="642">
        <f>G11/$E$11</f>
        <v>0.179775280898876</v>
      </c>
      <c r="R11" s="643">
        <f>H11/$E$11</f>
        <v>0.134831460674157</v>
      </c>
      <c r="S11" s="643">
        <f>I11/$E$11</f>
        <v>0.146067415730337</v>
      </c>
      <c r="T11" s="639">
        <f>J11/$E$11</f>
        <v>0.0561797752808989</v>
      </c>
      <c r="U11" s="639">
        <f>K11/$E$11</f>
        <v>0.0337078651685393</v>
      </c>
      <c r="V11" s="641">
        <f>L11/$E$11</f>
        <v>0.0561797752808989</v>
      </c>
      <c r="W11" s="639">
        <f>M11/$E$11</f>
        <v>0.0561797752808989</v>
      </c>
      <c r="X11" s="575"/>
      <c r="Y11" s="640">
        <f>O11/$E$11</f>
        <v>0.0898876404494382</v>
      </c>
    </row>
    <row r="12" ht="15.15" spans="1:25">
      <c r="A12" s="141"/>
      <c r="B12" s="273">
        <v>0</v>
      </c>
      <c r="C12" s="625">
        <v>388</v>
      </c>
      <c r="D12" s="626">
        <v>80</v>
      </c>
      <c r="E12" s="627">
        <v>92</v>
      </c>
      <c r="F12" s="621">
        <v>12</v>
      </c>
      <c r="G12" s="621">
        <v>6</v>
      </c>
      <c r="H12" s="621">
        <v>13</v>
      </c>
      <c r="I12" s="621">
        <v>13</v>
      </c>
      <c r="J12" s="621">
        <v>12</v>
      </c>
      <c r="K12" s="621">
        <v>4</v>
      </c>
      <c r="L12" s="621">
        <v>6</v>
      </c>
      <c r="M12" s="621">
        <v>1</v>
      </c>
      <c r="N12" s="621">
        <v>4</v>
      </c>
      <c r="O12" s="635">
        <v>9</v>
      </c>
      <c r="P12" s="636">
        <f>F12/$E$12</f>
        <v>0.130434782608696</v>
      </c>
      <c r="Q12" s="644">
        <f>G12/$E$12</f>
        <v>0.0652173913043478</v>
      </c>
      <c r="R12" s="645">
        <f>H12/$E$12</f>
        <v>0.141304347826087</v>
      </c>
      <c r="S12" s="645">
        <f>I12/$E$12</f>
        <v>0.141304347826087</v>
      </c>
      <c r="T12" s="645">
        <f>J12/$E$12</f>
        <v>0.130434782608696</v>
      </c>
      <c r="U12" s="645">
        <f>K12/$E$12</f>
        <v>0.0434782608695652</v>
      </c>
      <c r="V12" s="645">
        <f>L12/$E$12</f>
        <v>0.0652173913043478</v>
      </c>
      <c r="W12" s="645">
        <f>M12/$E$12</f>
        <v>0.0108695652173913</v>
      </c>
      <c r="X12" s="645">
        <f>N12/$E$12</f>
        <v>0.0434782608695652</v>
      </c>
      <c r="Y12" s="645">
        <f>O12/$E$12</f>
        <v>0.0978260869565217</v>
      </c>
    </row>
    <row r="13" spans="6:25">
      <c r="F13" s="628"/>
      <c r="G13" s="628"/>
      <c r="H13" s="628"/>
      <c r="I13" s="628"/>
      <c r="J13" s="628"/>
      <c r="K13" s="628"/>
      <c r="O13" s="561">
        <v>5</v>
      </c>
      <c r="P13" s="562">
        <f>AVERAGE(P3:P4)</f>
        <v>0.158099478586912</v>
      </c>
      <c r="Q13" s="562">
        <f t="shared" ref="P13:Y13" si="0">AVERAGE(Q5:Q6)</f>
        <v>0.0497613700168445</v>
      </c>
      <c r="R13" s="562">
        <f t="shared" si="0"/>
        <v>0.0614499200967477</v>
      </c>
      <c r="S13" s="562">
        <f t="shared" si="0"/>
        <v>0.0380242301213666</v>
      </c>
      <c r="T13" s="562">
        <f t="shared" si="0"/>
        <v>0.0234742797909558</v>
      </c>
      <c r="U13" s="562">
        <f t="shared" si="0"/>
        <v>0.0175571200276422</v>
      </c>
      <c r="V13" s="562">
        <f t="shared" si="0"/>
        <v>0.00512892497732475</v>
      </c>
      <c r="W13" s="562">
        <f t="shared" si="0"/>
        <v>0.0437956204379562</v>
      </c>
      <c r="X13" s="562">
        <f t="shared" si="0"/>
        <v>0.0072992700729927</v>
      </c>
      <c r="Y13" s="584">
        <f t="shared" si="0"/>
        <v>0.00438928000691055</v>
      </c>
    </row>
    <row r="14" spans="6:25">
      <c r="F14" s="628"/>
      <c r="G14" s="629"/>
      <c r="H14" s="628"/>
      <c r="I14" s="628"/>
      <c r="J14" s="628"/>
      <c r="K14" s="628"/>
      <c r="O14" s="563">
        <v>6</v>
      </c>
      <c r="P14" s="16">
        <f>AVERAGE(P5:P6)</f>
        <v>0.0534595948689155</v>
      </c>
      <c r="Q14" s="16">
        <f t="shared" ref="P14:Y14" si="1">AVERAGE(Q7:Q8)</f>
        <v>0.11484593837535</v>
      </c>
      <c r="R14" s="16">
        <f t="shared" si="1"/>
        <v>0.0260504201680672</v>
      </c>
      <c r="S14" s="16">
        <f t="shared" si="1"/>
        <v>0.0532212885154062</v>
      </c>
      <c r="T14" s="16">
        <f t="shared" si="1"/>
        <v>0.0532212885154062</v>
      </c>
      <c r="U14" s="16">
        <f t="shared" si="1"/>
        <v>0.0224089635854342</v>
      </c>
      <c r="V14" s="16">
        <f t="shared" si="1"/>
        <v>0.00952380952380952</v>
      </c>
      <c r="W14" s="16">
        <f t="shared" si="1"/>
        <v>0.0224089635854342</v>
      </c>
      <c r="X14" s="16">
        <f t="shared" si="1"/>
        <v>0.015406162464986</v>
      </c>
      <c r="Y14" s="576">
        <f t="shared" si="1"/>
        <v>0.0352941176470588</v>
      </c>
    </row>
    <row r="15" spans="6:25">
      <c r="F15" s="628"/>
      <c r="G15" s="629"/>
      <c r="H15" s="628"/>
      <c r="I15" s="628"/>
      <c r="J15" s="628"/>
      <c r="K15" s="628"/>
      <c r="O15" s="563">
        <v>10</v>
      </c>
      <c r="P15" s="16">
        <f>AVERAGE(P7:P8)</f>
        <v>0.149019607843137</v>
      </c>
      <c r="Q15" s="16">
        <f t="shared" ref="P15:V15" si="2">AVERAGE(Q9:Q10)</f>
        <v>0.0937711369366046</v>
      </c>
      <c r="R15" s="16">
        <f t="shared" si="2"/>
        <v>0.0472237594539753</v>
      </c>
      <c r="S15" s="16">
        <f t="shared" si="2"/>
        <v>0.0215827338129496</v>
      </c>
      <c r="T15" s="16">
        <f t="shared" si="2"/>
        <v>0.0371087745188465</v>
      </c>
      <c r="U15" s="16">
        <f t="shared" si="2"/>
        <v>0.0121441308491668</v>
      </c>
      <c r="V15" s="16">
        <f t="shared" si="2"/>
        <v>0.0143884892086331</v>
      </c>
      <c r="W15" s="19"/>
      <c r="X15" s="19"/>
      <c r="Y15" s="495"/>
    </row>
    <row r="16" spans="6:25">
      <c r="F16" s="628"/>
      <c r="G16" s="629"/>
      <c r="H16" s="628"/>
      <c r="I16" s="628"/>
      <c r="J16" s="628"/>
      <c r="K16" s="628"/>
      <c r="O16" s="563">
        <v>11</v>
      </c>
      <c r="P16" s="16">
        <f>AVERAGE(P9:P10)</f>
        <v>0.179210477771629</v>
      </c>
      <c r="Q16" s="16">
        <f t="shared" ref="P16:Y16" si="3">AVERAGE(Q11:Q12)</f>
        <v>0.122496336101612</v>
      </c>
      <c r="R16" s="16">
        <f t="shared" si="3"/>
        <v>0.138067904250122</v>
      </c>
      <c r="S16" s="16">
        <f t="shared" si="3"/>
        <v>0.143685881778212</v>
      </c>
      <c r="T16" s="16">
        <f t="shared" si="3"/>
        <v>0.0933072789447973</v>
      </c>
      <c r="U16" s="16">
        <f t="shared" si="3"/>
        <v>0.0385930630190523</v>
      </c>
      <c r="V16" s="16">
        <f t="shared" si="3"/>
        <v>0.0606985832926233</v>
      </c>
      <c r="W16" s="16">
        <f t="shared" si="3"/>
        <v>0.0335246702491451</v>
      </c>
      <c r="X16" s="16">
        <f t="shared" si="3"/>
        <v>0.0434782608695652</v>
      </c>
      <c r="Y16" s="576">
        <f t="shared" si="3"/>
        <v>0.09385686370298</v>
      </c>
    </row>
    <row r="17" ht="15.15" spans="6:25">
      <c r="F17" s="628"/>
      <c r="G17" s="629"/>
      <c r="H17" s="628"/>
      <c r="I17" s="628"/>
      <c r="J17" s="628"/>
      <c r="K17" s="628"/>
      <c r="O17" s="564">
        <v>12</v>
      </c>
      <c r="P17" s="565">
        <f t="shared" ref="P17:Y17" si="4">AVERAGE(P11:P12)</f>
        <v>0.104543234000977</v>
      </c>
      <c r="Q17" s="565">
        <f t="shared" si="4"/>
        <v>0.122496336101612</v>
      </c>
      <c r="R17" s="565">
        <f t="shared" si="4"/>
        <v>0.138067904250122</v>
      </c>
      <c r="S17" s="565">
        <f t="shared" si="4"/>
        <v>0.143685881778212</v>
      </c>
      <c r="T17" s="565">
        <f t="shared" si="4"/>
        <v>0.0933072789447973</v>
      </c>
      <c r="U17" s="565">
        <f t="shared" si="4"/>
        <v>0.0385930630190523</v>
      </c>
      <c r="V17" s="565">
        <f t="shared" si="4"/>
        <v>0.0606985832926233</v>
      </c>
      <c r="W17" s="565">
        <f t="shared" si="4"/>
        <v>0.0335246702491451</v>
      </c>
      <c r="X17" s="565">
        <f t="shared" si="4"/>
        <v>0.0434782608695652</v>
      </c>
      <c r="Y17" s="578">
        <f t="shared" si="4"/>
        <v>0.09385686370298</v>
      </c>
    </row>
    <row r="18" spans="6:11">
      <c r="F18" s="628"/>
      <c r="G18" s="629"/>
      <c r="H18" s="628"/>
      <c r="I18" s="628"/>
      <c r="J18" s="628"/>
      <c r="K18" s="628"/>
    </row>
    <row r="19" spans="6:11">
      <c r="F19" s="628"/>
      <c r="G19" s="629"/>
      <c r="H19" s="628"/>
      <c r="I19" s="628"/>
      <c r="J19" s="628"/>
      <c r="K19" s="628"/>
    </row>
    <row r="20" spans="6:11">
      <c r="F20" s="628"/>
      <c r="G20" s="629"/>
      <c r="H20" s="628"/>
      <c r="I20" s="628"/>
      <c r="J20" s="628"/>
      <c r="K20" s="628"/>
    </row>
    <row r="21" spans="6:11">
      <c r="F21" s="628"/>
      <c r="G21" s="629"/>
      <c r="H21" s="628"/>
      <c r="I21" s="628"/>
      <c r="J21" s="628"/>
      <c r="K21" s="628"/>
    </row>
    <row r="22" spans="6:11">
      <c r="F22" s="628"/>
      <c r="G22" s="629"/>
      <c r="H22" s="628"/>
      <c r="I22" s="628"/>
      <c r="J22" s="628"/>
      <c r="K22" s="628"/>
    </row>
    <row r="23" spans="6:11">
      <c r="F23" s="628"/>
      <c r="G23" s="628"/>
      <c r="H23" s="628"/>
      <c r="I23" s="628"/>
      <c r="J23" s="628"/>
      <c r="K23" s="628"/>
    </row>
    <row r="24" spans="6:11">
      <c r="F24" s="628"/>
      <c r="G24" s="628"/>
      <c r="H24" s="628"/>
      <c r="I24" s="628"/>
      <c r="J24" s="628"/>
      <c r="K24" s="628"/>
    </row>
    <row r="25" spans="6:11">
      <c r="F25" s="628"/>
      <c r="G25" s="628"/>
      <c r="H25" s="628"/>
      <c r="I25" s="628"/>
      <c r="J25" s="628"/>
      <c r="K25" s="628"/>
    </row>
    <row r="26" spans="6:11">
      <c r="F26" s="628"/>
      <c r="G26" s="628"/>
      <c r="H26" s="628"/>
      <c r="I26" s="628"/>
      <c r="J26" s="628"/>
      <c r="K26" s="628"/>
    </row>
  </sheetData>
  <mergeCells count="7">
    <mergeCell ref="F1:O1"/>
    <mergeCell ref="P1:Y1"/>
    <mergeCell ref="A3:A4"/>
    <mergeCell ref="A5:A6"/>
    <mergeCell ref="A7:A8"/>
    <mergeCell ref="A9:A10"/>
    <mergeCell ref="A11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selection activeCell="F23" sqref="F23"/>
    </sheetView>
  </sheetViews>
  <sheetFormatPr defaultColWidth="8.88888888888889" defaultRowHeight="14.4"/>
  <cols>
    <col min="1" max="1" width="18.5555555555556" customWidth="1"/>
    <col min="2" max="2" width="2.66666666666667" customWidth="1"/>
    <col min="3" max="3" width="12.8888888888889"/>
    <col min="4" max="4" width="10.6666666666667" customWidth="1"/>
    <col min="5" max="5" width="13.8888888888889" customWidth="1"/>
    <col min="6" max="6" width="10.7777777777778"/>
  </cols>
  <sheetData>
    <row r="1" customFormat="1" ht="15.15" spans="6:15">
      <c r="F1" s="195" t="s">
        <v>22</v>
      </c>
      <c r="G1" s="196"/>
      <c r="H1" s="196"/>
      <c r="I1" s="196"/>
      <c r="J1" s="196"/>
      <c r="K1" s="196"/>
      <c r="L1" s="196"/>
      <c r="M1" s="196"/>
      <c r="N1" s="196"/>
      <c r="O1" s="311"/>
    </row>
    <row r="2" ht="15.15" spans="1:15">
      <c r="A2" s="27" t="s">
        <v>2</v>
      </c>
      <c r="B2" s="28"/>
      <c r="C2" s="28" t="s">
        <v>23</v>
      </c>
      <c r="D2" s="28" t="s">
        <v>24</v>
      </c>
      <c r="E2" s="197" t="s">
        <v>25</v>
      </c>
      <c r="F2" s="197">
        <v>1</v>
      </c>
      <c r="G2" s="197">
        <v>2</v>
      </c>
      <c r="H2" s="197">
        <v>3</v>
      </c>
      <c r="I2" s="197">
        <v>4</v>
      </c>
      <c r="J2" s="197">
        <v>5</v>
      </c>
      <c r="K2" s="312">
        <v>6</v>
      </c>
      <c r="L2" s="197">
        <v>7</v>
      </c>
      <c r="M2" s="197">
        <v>8</v>
      </c>
      <c r="N2" s="197">
        <v>9</v>
      </c>
      <c r="O2" s="28" t="s">
        <v>6</v>
      </c>
    </row>
    <row r="3" ht="15.15" spans="1:15">
      <c r="A3" s="585" t="s">
        <v>13</v>
      </c>
      <c r="B3" s="586">
        <v>1</v>
      </c>
      <c r="C3" s="587">
        <v>242.204513757638</v>
      </c>
      <c r="D3" s="541">
        <v>36598.4322547023</v>
      </c>
      <c r="E3" s="524">
        <f t="shared" ref="E3:E7" si="0">AVERAGE(C3/D3,C4/D4)</f>
        <v>0.00659696517418321</v>
      </c>
      <c r="F3" s="588">
        <v>0.00251896310318807</v>
      </c>
      <c r="G3" s="545">
        <v>0.00352855995038631</v>
      </c>
      <c r="H3" s="566">
        <v>0.00619080544790879</v>
      </c>
      <c r="I3" s="566">
        <v>0.00995406479191264</v>
      </c>
      <c r="J3" s="566">
        <v>0.0215023736386484</v>
      </c>
      <c r="K3" s="566">
        <v>0.01695164012622</v>
      </c>
      <c r="L3" s="566">
        <v>0.0438813115003229</v>
      </c>
      <c r="M3" s="566">
        <v>0.0480109739368998</v>
      </c>
      <c r="N3" s="566">
        <v>0.0287284847278878</v>
      </c>
      <c r="O3" s="566">
        <v>0.107871804664244</v>
      </c>
    </row>
    <row r="4" ht="15.15" spans="1:15">
      <c r="A4" s="104"/>
      <c r="B4" s="589">
        <v>0</v>
      </c>
      <c r="C4" s="590">
        <v>234.410065896789</v>
      </c>
      <c r="D4" s="591">
        <v>35646.0978661938</v>
      </c>
      <c r="E4" s="529"/>
      <c r="F4" s="592">
        <v>0.00167427208256183</v>
      </c>
      <c r="G4" s="551">
        <v>0.00284738595051775</v>
      </c>
      <c r="H4" s="552">
        <v>0.00415961947535733</v>
      </c>
      <c r="I4" s="552">
        <v>0.00920692511770814</v>
      </c>
      <c r="J4" s="552">
        <v>0.0209957434597542</v>
      </c>
      <c r="K4" s="552">
        <v>0.0214104564962934</v>
      </c>
      <c r="L4" s="552">
        <v>0.0271155033971588</v>
      </c>
      <c r="M4" s="574"/>
      <c r="N4" s="574"/>
      <c r="O4" s="574"/>
    </row>
    <row r="5" ht="15.15" spans="1:15">
      <c r="A5" s="204" t="s">
        <v>14</v>
      </c>
      <c r="B5" s="205">
        <v>1</v>
      </c>
      <c r="C5" s="593">
        <v>256.759452110038</v>
      </c>
      <c r="D5" s="594">
        <v>29097.1113080494</v>
      </c>
      <c r="E5" s="524">
        <f t="shared" si="0"/>
        <v>0.00957938629109267</v>
      </c>
      <c r="F5" s="525">
        <v>0.00680533123938526</v>
      </c>
      <c r="G5" s="526">
        <v>0.0121712222795255</v>
      </c>
      <c r="H5" s="174">
        <v>0.0126853692317499</v>
      </c>
      <c r="I5" s="174">
        <v>0.0197912273302404</v>
      </c>
      <c r="J5" s="174">
        <v>0.0212659528444733</v>
      </c>
      <c r="K5" s="566">
        <v>0.0163140995372556</v>
      </c>
      <c r="L5" s="566">
        <v>0.0573400922128537</v>
      </c>
      <c r="M5" s="566">
        <v>0.0195743989603639</v>
      </c>
      <c r="N5" s="575"/>
      <c r="O5" s="567">
        <v>0.0350832266325224</v>
      </c>
    </row>
    <row r="6" ht="15.15" spans="1:15">
      <c r="A6" s="122"/>
      <c r="B6" s="218">
        <v>0</v>
      </c>
      <c r="C6" s="458">
        <v>242.701608646722</v>
      </c>
      <c r="D6" s="595">
        <v>23484.4924505761</v>
      </c>
      <c r="E6" s="529"/>
      <c r="F6" s="530">
        <v>0.00514920884370534</v>
      </c>
      <c r="G6" s="531">
        <v>0.0101348363854467</v>
      </c>
      <c r="H6" s="531">
        <v>0.0151357903109731</v>
      </c>
      <c r="I6" s="531">
        <v>0.0182512458740535</v>
      </c>
      <c r="J6" s="568">
        <v>0.0284667633366404</v>
      </c>
      <c r="K6" s="569">
        <v>0.0649089987918469</v>
      </c>
      <c r="L6" s="568">
        <v>0.0282389183638542</v>
      </c>
      <c r="M6" s="568">
        <v>0.0117858057904176</v>
      </c>
      <c r="N6" s="568">
        <v>0.0187660668380463</v>
      </c>
      <c r="O6" s="568">
        <v>0.0386589120766336</v>
      </c>
    </row>
    <row r="7" ht="15.15" spans="1:15">
      <c r="A7" s="538" t="s">
        <v>15</v>
      </c>
      <c r="B7" s="539">
        <v>1</v>
      </c>
      <c r="C7" s="540">
        <v>153.701739704995</v>
      </c>
      <c r="D7" s="541">
        <v>8564.52737922285</v>
      </c>
      <c r="E7" s="524">
        <f t="shared" si="0"/>
        <v>0.0197584076223073</v>
      </c>
      <c r="F7" s="544">
        <v>0.00931111170654591</v>
      </c>
      <c r="G7" s="544">
        <v>0.00740498843797991</v>
      </c>
      <c r="H7" s="544">
        <v>0.0125717650522597</v>
      </c>
      <c r="I7" s="544">
        <v>0.0102572245157193</v>
      </c>
      <c r="J7" s="544">
        <v>0.0710488866566214</v>
      </c>
      <c r="K7" s="544">
        <v>0.0209220937309799</v>
      </c>
      <c r="L7" s="597"/>
      <c r="M7" s="597"/>
      <c r="N7" s="544">
        <v>0.0838999358563181</v>
      </c>
      <c r="O7" s="597"/>
    </row>
    <row r="8" ht="15.15" spans="1:15">
      <c r="A8" s="109"/>
      <c r="B8" s="546">
        <v>0</v>
      </c>
      <c r="C8" s="547">
        <v>152.548479562318</v>
      </c>
      <c r="D8" s="548">
        <v>7072.08945182602</v>
      </c>
      <c r="E8" s="529"/>
      <c r="F8" s="551">
        <v>0.00828384798099762</v>
      </c>
      <c r="G8" s="551">
        <v>0.0148068943875594</v>
      </c>
      <c r="H8" s="551">
        <v>0.0117510497126725</v>
      </c>
      <c r="I8" s="551">
        <v>0.0102377622377622</v>
      </c>
      <c r="J8" s="551">
        <v>0.112477823772915</v>
      </c>
      <c r="K8" s="551">
        <v>0.0344543828264758</v>
      </c>
      <c r="L8" s="551">
        <v>0.0184294871794872</v>
      </c>
      <c r="M8" s="598"/>
      <c r="N8" s="551">
        <v>0.0279662333626806</v>
      </c>
      <c r="O8" s="598"/>
    </row>
    <row r="9" ht="15.15" spans="1:15">
      <c r="A9" s="538" t="s">
        <v>16</v>
      </c>
      <c r="B9" s="251">
        <v>1</v>
      </c>
      <c r="C9" s="540">
        <v>307.284176636609</v>
      </c>
      <c r="D9" s="541">
        <v>17011.6210618483</v>
      </c>
      <c r="E9" s="524">
        <f>AVERAGE(C9/D9,C10/D10)</f>
        <v>0.0193556543753601</v>
      </c>
      <c r="F9" s="544">
        <v>0.0048466113017736</v>
      </c>
      <c r="G9" s="544">
        <v>0.00533121095551218</v>
      </c>
      <c r="H9" s="544">
        <v>0.0135070797552503</v>
      </c>
      <c r="I9" s="544">
        <v>0.0168319286068418</v>
      </c>
      <c r="J9" s="544">
        <v>0.0188846085826548</v>
      </c>
      <c r="K9" s="544">
        <v>0.0176987677576328</v>
      </c>
      <c r="L9" s="544">
        <v>0.0402239859229796</v>
      </c>
      <c r="M9" s="544">
        <v>0.03831313883436</v>
      </c>
      <c r="N9" s="544">
        <v>0.0393127798828798</v>
      </c>
      <c r="O9" s="544">
        <v>0.0581631332878734</v>
      </c>
    </row>
    <row r="10" ht="15.15" spans="1:17">
      <c r="A10" s="109"/>
      <c r="B10" s="596">
        <v>0</v>
      </c>
      <c r="C10" s="547">
        <v>294.677850249421</v>
      </c>
      <c r="D10" s="548">
        <v>14271.4153114622</v>
      </c>
      <c r="E10" s="529"/>
      <c r="F10" s="551">
        <v>0.00282372242335329</v>
      </c>
      <c r="G10" s="551">
        <v>0.00609941130060084</v>
      </c>
      <c r="H10" s="551">
        <v>0.0125174566078605</v>
      </c>
      <c r="I10" s="551">
        <v>0.0250214316330905</v>
      </c>
      <c r="J10" s="551">
        <v>0.0205978397387591</v>
      </c>
      <c r="K10" s="551">
        <v>0.0250473768202673</v>
      </c>
      <c r="L10" s="551">
        <v>0.0240606460118655</v>
      </c>
      <c r="M10" s="551">
        <v>0.0519597838633588</v>
      </c>
      <c r="N10" s="551">
        <v>0.0428594533398027</v>
      </c>
      <c r="O10" s="551">
        <v>0.0680594455351282</v>
      </c>
      <c r="Q10" s="599"/>
    </row>
    <row r="11" spans="5:15">
      <c r="E11" s="561">
        <v>2</v>
      </c>
      <c r="F11" s="562">
        <f t="shared" ref="F11:O11" si="1">AVERAGE(F3:F4)</f>
        <v>0.00209661759287495</v>
      </c>
      <c r="G11" s="562">
        <f t="shared" si="1"/>
        <v>0.00318797295045203</v>
      </c>
      <c r="H11" s="562">
        <f t="shared" si="1"/>
        <v>0.00517521246163306</v>
      </c>
      <c r="I11" s="562">
        <f t="shared" si="1"/>
        <v>0.00958049495481039</v>
      </c>
      <c r="J11" s="562">
        <f t="shared" si="1"/>
        <v>0.0212490585492013</v>
      </c>
      <c r="K11" s="562">
        <f t="shared" si="1"/>
        <v>0.0191810483112567</v>
      </c>
      <c r="L11" s="562">
        <f t="shared" si="1"/>
        <v>0.0354984074487408</v>
      </c>
      <c r="M11" s="562">
        <f>M3</f>
        <v>0.0480109739368998</v>
      </c>
      <c r="N11" s="562">
        <f>N3</f>
        <v>0.0287284847278878</v>
      </c>
      <c r="O11" s="584">
        <f>O3</f>
        <v>0.107871804664244</v>
      </c>
    </row>
    <row r="12" spans="5:15">
      <c r="E12" s="563">
        <v>5</v>
      </c>
      <c r="F12" s="16">
        <f t="shared" ref="F12:O12" si="2">AVERAGE(F5:F6)</f>
        <v>0.0059772700415453</v>
      </c>
      <c r="G12" s="16">
        <f t="shared" si="2"/>
        <v>0.0111530293324861</v>
      </c>
      <c r="H12" s="16">
        <f t="shared" si="2"/>
        <v>0.0139105797713615</v>
      </c>
      <c r="I12" s="16">
        <f t="shared" si="2"/>
        <v>0.0190212366021469</v>
      </c>
      <c r="J12" s="16">
        <f t="shared" si="2"/>
        <v>0.0248663580905569</v>
      </c>
      <c r="K12" s="16">
        <f t="shared" si="2"/>
        <v>0.0406115491645512</v>
      </c>
      <c r="L12" s="16">
        <f t="shared" si="2"/>
        <v>0.042789505288354</v>
      </c>
      <c r="M12" s="16">
        <f t="shared" si="2"/>
        <v>0.0156801023753907</v>
      </c>
      <c r="N12" s="16">
        <f>N6</f>
        <v>0.0187660668380463</v>
      </c>
      <c r="O12" s="576">
        <f t="shared" si="2"/>
        <v>0.036871069354578</v>
      </c>
    </row>
    <row r="13" spans="5:15">
      <c r="E13" s="563">
        <v>11</v>
      </c>
      <c r="F13" s="16">
        <f t="shared" ref="F13:L13" si="3">AVERAGE(F7:F8)</f>
        <v>0.00879747984377177</v>
      </c>
      <c r="G13" s="16">
        <f t="shared" si="3"/>
        <v>0.0111059414127697</v>
      </c>
      <c r="H13" s="16">
        <f t="shared" si="3"/>
        <v>0.0121614073824661</v>
      </c>
      <c r="I13" s="16">
        <f t="shared" si="3"/>
        <v>0.0102474933767408</v>
      </c>
      <c r="J13" s="16">
        <f t="shared" si="3"/>
        <v>0.0917633552147684</v>
      </c>
      <c r="K13" s="16">
        <f t="shared" si="3"/>
        <v>0.0276882382787279</v>
      </c>
      <c r="L13" s="16">
        <f t="shared" si="3"/>
        <v>0.0184294871794872</v>
      </c>
      <c r="M13" s="19"/>
      <c r="N13" s="16">
        <f>AVERAGE(N7:N8)</f>
        <v>0.0559330846094994</v>
      </c>
      <c r="O13" s="19"/>
    </row>
    <row r="14" ht="15.15" spans="5:15">
      <c r="E14" s="564">
        <v>13</v>
      </c>
      <c r="F14" s="565">
        <f t="shared" ref="F14:O14" si="4">AVERAGE(F9:F10)</f>
        <v>0.00383516686256344</v>
      </c>
      <c r="G14" s="565">
        <f t="shared" si="4"/>
        <v>0.00571531112805651</v>
      </c>
      <c r="H14" s="565">
        <f t="shared" si="4"/>
        <v>0.0130122681815554</v>
      </c>
      <c r="I14" s="565">
        <f t="shared" si="4"/>
        <v>0.0209266801199662</v>
      </c>
      <c r="J14" s="565">
        <f t="shared" si="4"/>
        <v>0.0197412241607069</v>
      </c>
      <c r="K14" s="565">
        <f t="shared" si="4"/>
        <v>0.0213730722889501</v>
      </c>
      <c r="L14" s="565">
        <f t="shared" si="4"/>
        <v>0.0321423159674226</v>
      </c>
      <c r="M14" s="565">
        <f t="shared" si="4"/>
        <v>0.0451364613488594</v>
      </c>
      <c r="N14" s="565">
        <f t="shared" si="4"/>
        <v>0.0410861166113412</v>
      </c>
      <c r="O14" s="578">
        <f t="shared" si="4"/>
        <v>0.0631112894115008</v>
      </c>
    </row>
  </sheetData>
  <mergeCells count="9">
    <mergeCell ref="F1:O1"/>
    <mergeCell ref="A3:A4"/>
    <mergeCell ref="A5:A6"/>
    <mergeCell ref="A7:A8"/>
    <mergeCell ref="A9:A10"/>
    <mergeCell ref="E3:E4"/>
    <mergeCell ref="E5:E6"/>
    <mergeCell ref="E7:E8"/>
    <mergeCell ref="E9:E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zoomScale="80" zoomScaleNormal="80" workbookViewId="0">
      <selection activeCell="J22" sqref="J22"/>
    </sheetView>
  </sheetViews>
  <sheetFormatPr defaultColWidth="8.88888888888889" defaultRowHeight="14.4"/>
  <cols>
    <col min="1" max="1" width="14.2222222222222" customWidth="1"/>
    <col min="2" max="2" width="2.66666666666667" customWidth="1"/>
    <col min="3" max="3" width="12.8888888888889"/>
    <col min="4" max="4" width="10.6666666666667" customWidth="1"/>
    <col min="5" max="5" width="13.8888888888889" customWidth="1"/>
    <col min="6" max="7" width="12.8888888888889"/>
    <col min="10" max="10" width="12.8888888888889"/>
    <col min="12" max="12" width="12.8888888888889"/>
  </cols>
  <sheetData>
    <row r="1" customFormat="1" ht="15.15" spans="6:15">
      <c r="F1" s="195" t="s">
        <v>22</v>
      </c>
      <c r="G1" s="196"/>
      <c r="H1" s="196"/>
      <c r="I1" s="196"/>
      <c r="J1" s="196"/>
      <c r="K1" s="196"/>
      <c r="L1" s="196"/>
      <c r="M1" s="196"/>
      <c r="N1" s="196"/>
      <c r="O1" s="311"/>
    </row>
    <row r="2" ht="15.15" spans="1:15">
      <c r="A2" s="27" t="s">
        <v>2</v>
      </c>
      <c r="B2" s="28"/>
      <c r="C2" s="28" t="s">
        <v>23</v>
      </c>
      <c r="D2" s="28" t="s">
        <v>24</v>
      </c>
      <c r="E2" s="197" t="s">
        <v>25</v>
      </c>
      <c r="F2" s="197">
        <v>1</v>
      </c>
      <c r="G2" s="197">
        <v>2</v>
      </c>
      <c r="H2" s="197">
        <v>3</v>
      </c>
      <c r="I2" s="197">
        <v>4</v>
      </c>
      <c r="J2" s="197">
        <v>5</v>
      </c>
      <c r="K2" s="312">
        <v>6</v>
      </c>
      <c r="L2" s="197">
        <v>7</v>
      </c>
      <c r="M2" s="197">
        <v>8</v>
      </c>
      <c r="N2" s="197">
        <v>9</v>
      </c>
      <c r="O2" s="28" t="s">
        <v>6</v>
      </c>
    </row>
    <row r="3" ht="15" customHeight="1" spans="1:15">
      <c r="A3" s="47" t="s">
        <v>7</v>
      </c>
      <c r="B3" s="198">
        <v>1</v>
      </c>
      <c r="C3" s="541">
        <v>292.351446168504</v>
      </c>
      <c r="D3" s="541">
        <v>14537.2218905535</v>
      </c>
      <c r="E3" s="524">
        <f>C3/D3</f>
        <v>0.0201105443921495</v>
      </c>
      <c r="F3" s="556">
        <v>0.00479542694989018</v>
      </c>
      <c r="G3" s="526">
        <v>0.0141328863782151</v>
      </c>
      <c r="H3" s="174">
        <v>0.0178650847411239</v>
      </c>
      <c r="I3" s="174">
        <v>0.0194777965100855</v>
      </c>
      <c r="J3" s="174">
        <v>0.0559156015685245</v>
      </c>
      <c r="K3" s="174">
        <v>0.0321339889965431</v>
      </c>
      <c r="L3" s="174">
        <v>0.029090324654452</v>
      </c>
      <c r="M3" s="174">
        <v>0.0457499746115569</v>
      </c>
      <c r="N3" s="174">
        <v>0.0457616707616708</v>
      </c>
      <c r="O3" s="174">
        <v>0.025212425128848</v>
      </c>
    </row>
    <row r="4" ht="15.15" spans="1:15">
      <c r="A4" s="204" t="s">
        <v>8</v>
      </c>
      <c r="B4" s="205">
        <v>1</v>
      </c>
      <c r="C4" s="521">
        <v>766.500435173071</v>
      </c>
      <c r="D4" s="522">
        <v>35064.4173107824</v>
      </c>
      <c r="E4" s="524">
        <f t="shared" ref="E4:E8" si="0">AVERAGE(C4/D4,C5/D5)</f>
        <v>0.020647198444527</v>
      </c>
      <c r="F4" s="525">
        <v>0.00820159797934819</v>
      </c>
      <c r="G4" s="526">
        <v>0.0138983022483286</v>
      </c>
      <c r="H4" s="174">
        <v>0.018301762976237</v>
      </c>
      <c r="I4" s="174">
        <v>0.0207762493887981</v>
      </c>
      <c r="J4" s="174">
        <v>0.0281498876863386</v>
      </c>
      <c r="K4" s="566">
        <v>0.0230966465445883</v>
      </c>
      <c r="L4" s="566">
        <v>0.0321698637159824</v>
      </c>
      <c r="M4" s="566">
        <v>0.0261870810400203</v>
      </c>
      <c r="N4" s="566">
        <v>0.052712958548622</v>
      </c>
      <c r="O4" s="567">
        <v>0.0152971170817807</v>
      </c>
    </row>
    <row r="5" ht="15.15" spans="1:15">
      <c r="A5" s="122"/>
      <c r="B5" s="218">
        <v>0</v>
      </c>
      <c r="C5" s="177">
        <v>757.731681329617</v>
      </c>
      <c r="D5" s="527">
        <v>38988.762738355</v>
      </c>
      <c r="E5" s="529"/>
      <c r="F5" s="530">
        <v>0.00632265451920444</v>
      </c>
      <c r="G5" s="531">
        <v>0.0142265897199011</v>
      </c>
      <c r="H5" s="531">
        <v>0.0178623782012589</v>
      </c>
      <c r="I5" s="531">
        <v>0.020633348136508</v>
      </c>
      <c r="J5" s="568">
        <v>0.0235512860241711</v>
      </c>
      <c r="K5" s="569">
        <v>0.026923189938881</v>
      </c>
      <c r="L5" s="568">
        <v>0.0252861475479103</v>
      </c>
      <c r="M5" s="568">
        <v>0.0325756859283545</v>
      </c>
      <c r="N5" s="568">
        <v>0.0312843286198434</v>
      </c>
      <c r="O5" s="568">
        <v>0.0230847773650798</v>
      </c>
    </row>
    <row r="6" spans="1:15">
      <c r="A6" s="224" t="s">
        <v>9</v>
      </c>
      <c r="B6" s="225">
        <v>1</v>
      </c>
      <c r="C6" s="172">
        <v>204.166812844875</v>
      </c>
      <c r="D6" s="532">
        <v>14827.2469326411</v>
      </c>
      <c r="E6" s="534">
        <f t="shared" si="0"/>
        <v>0.0134831867870541</v>
      </c>
      <c r="F6" s="535">
        <v>0.00374644893705883</v>
      </c>
      <c r="G6" s="535">
        <v>0.00774141962371128</v>
      </c>
      <c r="H6" s="535">
        <v>0.0072968358145243</v>
      </c>
      <c r="I6" s="535">
        <v>0.0584596258583945</v>
      </c>
      <c r="J6" s="535">
        <v>0.011463550361714</v>
      </c>
      <c r="K6" s="535">
        <v>0.0120881172407356</v>
      </c>
      <c r="L6" s="535">
        <v>0.0192467230794757</v>
      </c>
      <c r="M6" s="535">
        <v>0.0188261351052049</v>
      </c>
      <c r="N6" s="535">
        <v>0.00453935422752033</v>
      </c>
      <c r="O6" s="583"/>
    </row>
    <row r="7" ht="15.15" spans="1:15">
      <c r="A7" s="176"/>
      <c r="B7" s="231">
        <v>0</v>
      </c>
      <c r="C7" s="177">
        <v>182.274753929584</v>
      </c>
      <c r="D7" s="527">
        <v>13812.1791691301</v>
      </c>
      <c r="E7" s="536"/>
      <c r="F7" s="537">
        <v>0.00341856439582058</v>
      </c>
      <c r="G7" s="537">
        <v>0.00736308470932742</v>
      </c>
      <c r="H7" s="537">
        <v>0.0129487635200325</v>
      </c>
      <c r="I7" s="537">
        <v>0.0133906823663605</v>
      </c>
      <c r="J7" s="537">
        <v>0.054820281730121</v>
      </c>
      <c r="K7" s="537">
        <v>0.0149950347567031</v>
      </c>
      <c r="L7" s="537">
        <v>0.0224191246431969</v>
      </c>
      <c r="M7" s="537">
        <v>0.0141035128193967</v>
      </c>
      <c r="N7" s="570"/>
      <c r="O7" s="537">
        <v>0.0125973106864827</v>
      </c>
    </row>
    <row r="8" spans="1:15">
      <c r="A8" s="224" t="s">
        <v>10</v>
      </c>
      <c r="B8" s="225">
        <v>1</v>
      </c>
      <c r="C8" s="172">
        <v>216.395347116359</v>
      </c>
      <c r="D8" s="532">
        <v>10594.6430224493</v>
      </c>
      <c r="E8" s="534">
        <f t="shared" si="0"/>
        <v>0.0208871664065495</v>
      </c>
      <c r="F8" s="535">
        <v>0.00167227554115252</v>
      </c>
      <c r="G8" s="535">
        <v>0.00575221238938053</v>
      </c>
      <c r="H8" s="535">
        <v>0.0116531165311653</v>
      </c>
      <c r="I8" s="535">
        <v>0.0166771394120544</v>
      </c>
      <c r="J8" s="535">
        <v>0.0362958803410077</v>
      </c>
      <c r="K8" s="535">
        <v>0.0361593562947699</v>
      </c>
      <c r="L8" s="535">
        <v>0.0517321345749046</v>
      </c>
      <c r="M8" s="535">
        <v>0.0447278264179673</v>
      </c>
      <c r="N8" s="535">
        <v>0.0373259802273186</v>
      </c>
      <c r="O8" s="535">
        <v>0.0263986126276575</v>
      </c>
    </row>
    <row r="9" ht="15.15" spans="1:15">
      <c r="A9" s="176"/>
      <c r="B9" s="231">
        <v>0</v>
      </c>
      <c r="C9" s="177">
        <v>205.817167876637</v>
      </c>
      <c r="D9" s="527">
        <v>9640.43955715782</v>
      </c>
      <c r="E9" s="536"/>
      <c r="F9" s="537">
        <v>0.00485471696180751</v>
      </c>
      <c r="G9" s="537">
        <v>0.0079549582273883</v>
      </c>
      <c r="H9" s="537">
        <v>0.0235416870455509</v>
      </c>
      <c r="I9" s="537">
        <v>0.0145584525593648</v>
      </c>
      <c r="J9" s="537">
        <v>0.0171705982014857</v>
      </c>
      <c r="K9" s="537">
        <v>0.0536128593061865</v>
      </c>
      <c r="L9" s="537">
        <v>0.0158492449769125</v>
      </c>
      <c r="M9" s="537">
        <v>0.0675888961099248</v>
      </c>
      <c r="N9" s="570"/>
      <c r="O9" s="570"/>
    </row>
    <row r="10" ht="14" customHeight="1" spans="1:15">
      <c r="A10" s="579" t="s">
        <v>11</v>
      </c>
      <c r="B10" s="539">
        <v>1</v>
      </c>
      <c r="C10" s="540">
        <v>155.948608603658</v>
      </c>
      <c r="D10" s="541">
        <v>10994.506151229</v>
      </c>
      <c r="E10" s="580">
        <f>C10/D10</f>
        <v>0.0141842304200471</v>
      </c>
      <c r="F10" s="544">
        <v>0.00479569530855894</v>
      </c>
      <c r="G10" s="545">
        <v>0.00511477805516654</v>
      </c>
      <c r="H10" s="566">
        <v>0.012179221241036</v>
      </c>
      <c r="I10" s="566">
        <v>0.00945832016018548</v>
      </c>
      <c r="J10" s="566">
        <v>0.0140362760593061</v>
      </c>
      <c r="K10" s="566">
        <v>0.0207130260382448</v>
      </c>
      <c r="L10" s="566">
        <v>0.0658590144409707</v>
      </c>
      <c r="M10" s="575"/>
      <c r="N10" s="566">
        <v>0.0337358396613967</v>
      </c>
      <c r="O10" s="575"/>
    </row>
    <row r="11" ht="15.15" spans="1:15">
      <c r="A11" s="553" t="s">
        <v>12</v>
      </c>
      <c r="B11" s="268">
        <v>1</v>
      </c>
      <c r="C11" s="554">
        <v>265.110646246662</v>
      </c>
      <c r="D11" s="555">
        <v>17880.6622307418</v>
      </c>
      <c r="E11" s="581">
        <v>0.0123372539875573</v>
      </c>
      <c r="F11" s="525">
        <v>0.00517502817051625</v>
      </c>
      <c r="G11" s="526">
        <v>0.00771155870829665</v>
      </c>
      <c r="H11" s="174">
        <v>0.0179399574982682</v>
      </c>
      <c r="I11" s="174">
        <v>0.00946625055392651</v>
      </c>
      <c r="J11" s="566">
        <v>0.0180983940861585</v>
      </c>
      <c r="K11" s="566">
        <v>0.021585403116679</v>
      </c>
      <c r="L11" s="552">
        <v>0.0295783184691315</v>
      </c>
      <c r="M11" s="566"/>
      <c r="N11" s="566">
        <v>0.0749822248698092</v>
      </c>
      <c r="O11" s="552">
        <v>0.043305747647659</v>
      </c>
    </row>
    <row r="12" ht="15.15" spans="1:15">
      <c r="A12" s="141"/>
      <c r="B12" s="273">
        <v>0</v>
      </c>
      <c r="C12" s="557">
        <v>284.87513903667</v>
      </c>
      <c r="D12" s="558">
        <v>16184.9920288916</v>
      </c>
      <c r="E12" s="582"/>
      <c r="F12" s="560">
        <v>0.0052814654957199</v>
      </c>
      <c r="G12" s="551">
        <v>0.0104131877115412</v>
      </c>
      <c r="H12" s="566">
        <v>0.0167630649536776</v>
      </c>
      <c r="I12" s="566">
        <v>0.0142965856628279</v>
      </c>
      <c r="J12" s="566">
        <v>0.0206969820180213</v>
      </c>
      <c r="K12" s="566">
        <v>0.061140478083922</v>
      </c>
      <c r="L12" s="566">
        <v>0.0314992170714832</v>
      </c>
      <c r="M12" s="566">
        <v>0.0472942854595703</v>
      </c>
      <c r="N12" s="566">
        <v>0.0179910598840002</v>
      </c>
      <c r="O12" s="566">
        <v>0.0299239004256417</v>
      </c>
    </row>
    <row r="13" spans="5:15">
      <c r="E13" s="561">
        <v>1</v>
      </c>
      <c r="F13" s="562">
        <v>0.00479542694989018</v>
      </c>
      <c r="G13" s="562">
        <v>0.0141328863782151</v>
      </c>
      <c r="H13" s="562">
        <v>0.0178650847411239</v>
      </c>
      <c r="I13" s="562">
        <v>0.0194777965100855</v>
      </c>
      <c r="J13" s="562">
        <v>0.0559156015685245</v>
      </c>
      <c r="K13" s="562">
        <v>0.0321339889965431</v>
      </c>
      <c r="L13" s="562">
        <v>0.029090324654452</v>
      </c>
      <c r="M13" s="562">
        <v>0.0457499746115569</v>
      </c>
      <c r="N13" s="562">
        <v>0.0457616707616708</v>
      </c>
      <c r="O13" s="584">
        <v>0.025212425128848</v>
      </c>
    </row>
    <row r="14" spans="5:15">
      <c r="E14" s="563">
        <v>5</v>
      </c>
      <c r="F14" s="16">
        <f t="shared" ref="F14:O14" si="1">AVERAGE(F4:F5)</f>
        <v>0.00726212624927631</v>
      </c>
      <c r="G14" s="16">
        <f t="shared" si="1"/>
        <v>0.0140624459841148</v>
      </c>
      <c r="H14" s="16">
        <f t="shared" si="1"/>
        <v>0.018082070588748</v>
      </c>
      <c r="I14" s="16">
        <f t="shared" si="1"/>
        <v>0.0207047987626531</v>
      </c>
      <c r="J14" s="16">
        <f t="shared" si="1"/>
        <v>0.0258505868552548</v>
      </c>
      <c r="K14" s="16">
        <f t="shared" si="1"/>
        <v>0.0250099182417347</v>
      </c>
      <c r="L14" s="16">
        <f t="shared" si="1"/>
        <v>0.0287280056319464</v>
      </c>
      <c r="M14" s="16">
        <f t="shared" si="1"/>
        <v>0.0293813834841874</v>
      </c>
      <c r="N14" s="16">
        <f t="shared" si="1"/>
        <v>0.0419986435842327</v>
      </c>
      <c r="O14" s="576">
        <f t="shared" si="1"/>
        <v>0.0191909472234303</v>
      </c>
    </row>
    <row r="15" spans="5:15">
      <c r="E15" s="563">
        <v>6</v>
      </c>
      <c r="F15" s="16">
        <f t="shared" ref="F15:O15" si="2">AVERAGE(F6:F7)</f>
        <v>0.0035825066664397</v>
      </c>
      <c r="G15" s="16">
        <f t="shared" si="2"/>
        <v>0.00755225216651935</v>
      </c>
      <c r="H15" s="16">
        <f t="shared" si="2"/>
        <v>0.0101227996672784</v>
      </c>
      <c r="I15" s="16">
        <f t="shared" si="2"/>
        <v>0.0359251541123775</v>
      </c>
      <c r="J15" s="16">
        <f t="shared" si="2"/>
        <v>0.0331419160459175</v>
      </c>
      <c r="K15" s="16">
        <f t="shared" si="2"/>
        <v>0.0135415759987193</v>
      </c>
      <c r="L15" s="16">
        <f t="shared" si="2"/>
        <v>0.0208329238613363</v>
      </c>
      <c r="M15" s="16">
        <f t="shared" si="2"/>
        <v>0.0164648239623008</v>
      </c>
      <c r="N15" s="16">
        <f>N6</f>
        <v>0.00453935422752033</v>
      </c>
      <c r="O15" s="576">
        <f>O7</f>
        <v>0.0125973106864827</v>
      </c>
    </row>
    <row r="16" spans="5:15">
      <c r="E16" s="563">
        <v>10</v>
      </c>
      <c r="F16" s="16">
        <f t="shared" ref="F16:O16" si="3">AVERAGE(F8:F9)</f>
        <v>0.00326349625148002</v>
      </c>
      <c r="G16" s="16">
        <f t="shared" si="3"/>
        <v>0.00685358530838442</v>
      </c>
      <c r="H16" s="16">
        <f t="shared" si="3"/>
        <v>0.0175974017883581</v>
      </c>
      <c r="I16" s="16">
        <f t="shared" si="3"/>
        <v>0.0156177959857096</v>
      </c>
      <c r="J16" s="16">
        <f t="shared" si="3"/>
        <v>0.0267332392712467</v>
      </c>
      <c r="K16" s="16">
        <f t="shared" si="3"/>
        <v>0.0448861078004782</v>
      </c>
      <c r="L16" s="16">
        <f t="shared" si="3"/>
        <v>0.0337906897759085</v>
      </c>
      <c r="M16" s="16">
        <f t="shared" si="3"/>
        <v>0.0561583612639461</v>
      </c>
      <c r="N16" s="16">
        <f>N8</f>
        <v>0.0373259802273186</v>
      </c>
      <c r="O16" s="576">
        <f>O8</f>
        <v>0.0263986126276575</v>
      </c>
    </row>
    <row r="17" spans="5:15">
      <c r="E17" s="563">
        <v>11</v>
      </c>
      <c r="F17" s="16">
        <v>0.00479569530855894</v>
      </c>
      <c r="G17" s="16">
        <v>0.00511477805516654</v>
      </c>
      <c r="H17" s="16">
        <v>0.012179221241036</v>
      </c>
      <c r="I17" s="16">
        <v>0.00945832016018548</v>
      </c>
      <c r="J17" s="16">
        <v>0.0140362760593061</v>
      </c>
      <c r="K17" s="16">
        <v>0.0207130260382448</v>
      </c>
      <c r="L17" s="16">
        <v>0.0658590144409707</v>
      </c>
      <c r="M17" s="19"/>
      <c r="N17" s="16">
        <f>N10</f>
        <v>0.0337358396613967</v>
      </c>
      <c r="O17" s="495"/>
    </row>
    <row r="18" ht="15.15" spans="5:15">
      <c r="E18" s="564">
        <v>12</v>
      </c>
      <c r="F18" s="565">
        <f t="shared" ref="F18:O18" si="4">AVERAGE(F11:F12)</f>
        <v>0.00522824683311808</v>
      </c>
      <c r="G18" s="565">
        <f t="shared" si="4"/>
        <v>0.00906237320991895</v>
      </c>
      <c r="H18" s="565">
        <f t="shared" si="4"/>
        <v>0.0173515112259729</v>
      </c>
      <c r="I18" s="565">
        <f t="shared" si="4"/>
        <v>0.0118814181083772</v>
      </c>
      <c r="J18" s="565">
        <f t="shared" si="4"/>
        <v>0.0193976880520899</v>
      </c>
      <c r="K18" s="565">
        <f t="shared" si="4"/>
        <v>0.0413629406003005</v>
      </c>
      <c r="L18" s="565">
        <f t="shared" si="4"/>
        <v>0.0305387677703073</v>
      </c>
      <c r="M18" s="565">
        <f t="shared" si="4"/>
        <v>0.0472942854595703</v>
      </c>
      <c r="N18" s="565">
        <f t="shared" si="4"/>
        <v>0.0464866423769047</v>
      </c>
      <c r="O18" s="578">
        <f t="shared" si="4"/>
        <v>0.0366148240366503</v>
      </c>
    </row>
  </sheetData>
  <mergeCells count="9">
    <mergeCell ref="F1:O1"/>
    <mergeCell ref="A4:A5"/>
    <mergeCell ref="A6:A7"/>
    <mergeCell ref="A8:A9"/>
    <mergeCell ref="A11:A12"/>
    <mergeCell ref="E4:E5"/>
    <mergeCell ref="E6:E7"/>
    <mergeCell ref="E8:E9"/>
    <mergeCell ref="E11:E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zoomScale="80" zoomScaleNormal="80" workbookViewId="0">
      <selection activeCell="G30" sqref="G30"/>
    </sheetView>
  </sheetViews>
  <sheetFormatPr defaultColWidth="8.88888888888889" defaultRowHeight="14.4"/>
  <cols>
    <col min="1" max="1" width="14.2222222222222" customWidth="1"/>
    <col min="2" max="2" width="2.66666666666667" customWidth="1"/>
    <col min="3" max="3" width="12.8888888888889"/>
    <col min="4" max="4" width="10.6666666666667" customWidth="1"/>
    <col min="5" max="5" width="13.8888888888889" customWidth="1"/>
    <col min="6" max="8" width="12.8888888888889"/>
    <col min="10" max="13" width="12.8888888888889"/>
  </cols>
  <sheetData>
    <row r="1" customFormat="1" ht="15.15" spans="6:16">
      <c r="F1" s="9"/>
      <c r="G1" s="195" t="s">
        <v>22</v>
      </c>
      <c r="H1" s="196"/>
      <c r="I1" s="196"/>
      <c r="J1" s="196"/>
      <c r="K1" s="196"/>
      <c r="L1" s="196"/>
      <c r="M1" s="196"/>
      <c r="N1" s="196"/>
      <c r="O1" s="196"/>
      <c r="P1" s="311"/>
    </row>
    <row r="2" ht="15.15" spans="1:16">
      <c r="A2" s="27" t="s">
        <v>2</v>
      </c>
      <c r="B2" s="28"/>
      <c r="C2" s="28" t="s">
        <v>23</v>
      </c>
      <c r="D2" s="28" t="s">
        <v>24</v>
      </c>
      <c r="E2" s="197" t="s">
        <v>25</v>
      </c>
      <c r="F2" s="197" t="s">
        <v>25</v>
      </c>
      <c r="G2" s="197">
        <v>1</v>
      </c>
      <c r="H2" s="197">
        <v>2</v>
      </c>
      <c r="I2" s="197">
        <v>3</v>
      </c>
      <c r="J2" s="197">
        <v>4</v>
      </c>
      <c r="K2" s="197">
        <v>5</v>
      </c>
      <c r="L2" s="312">
        <v>6</v>
      </c>
      <c r="M2" s="197">
        <v>7</v>
      </c>
      <c r="N2" s="197">
        <v>8</v>
      </c>
      <c r="O2" s="197">
        <v>9</v>
      </c>
      <c r="P2" s="28" t="s">
        <v>6</v>
      </c>
    </row>
    <row r="3" ht="15.15" spans="1:16">
      <c r="A3" s="204" t="s">
        <v>17</v>
      </c>
      <c r="B3" s="205">
        <v>1</v>
      </c>
      <c r="C3" s="521">
        <v>684.837686794233</v>
      </c>
      <c r="D3" s="522">
        <v>28768.4719349777</v>
      </c>
      <c r="E3" s="523">
        <f t="shared" ref="E3:E6" si="0">C3/D3</f>
        <v>0.0238051464235605</v>
      </c>
      <c r="F3" s="524">
        <f t="shared" ref="F3:F7" si="1">AVERAGE(C3/D3,C4/D4)</f>
        <v>0.0254380785393323</v>
      </c>
      <c r="G3" s="525">
        <v>0.0048709826946848</v>
      </c>
      <c r="H3" s="526">
        <v>0.0142862912997819</v>
      </c>
      <c r="I3" s="174">
        <v>0.019541651566956</v>
      </c>
      <c r="J3" s="174">
        <v>0.0216426448954959</v>
      </c>
      <c r="K3" s="174">
        <v>0.0402197802197802</v>
      </c>
      <c r="L3" s="566">
        <v>0.05115590513503</v>
      </c>
      <c r="M3" s="566">
        <v>0.0423137816646563</v>
      </c>
      <c r="N3" s="566">
        <v>0.0420000711262848</v>
      </c>
      <c r="O3" s="566">
        <v>0.0298760854717533</v>
      </c>
      <c r="P3" s="567">
        <v>0.0438799076212471</v>
      </c>
    </row>
    <row r="4" ht="15.15" spans="1:16">
      <c r="A4" s="122"/>
      <c r="B4" s="218">
        <v>0</v>
      </c>
      <c r="C4" s="177">
        <v>621.825938653855</v>
      </c>
      <c r="D4" s="527">
        <v>22970.1781945335</v>
      </c>
      <c r="E4" s="528">
        <f t="shared" si="0"/>
        <v>0.0270710106551041</v>
      </c>
      <c r="F4" s="529"/>
      <c r="G4" s="530">
        <v>0.00893341910875685</v>
      </c>
      <c r="H4" s="531">
        <v>0.018639066753867</v>
      </c>
      <c r="I4" s="531">
        <v>0.0223227054192828</v>
      </c>
      <c r="J4" s="531">
        <v>0.0571951936352576</v>
      </c>
      <c r="K4" s="568">
        <v>0.0351505335095122</v>
      </c>
      <c r="L4" s="569">
        <v>0.0360805074641103</v>
      </c>
      <c r="M4" s="568">
        <v>0.0292966790408347</v>
      </c>
      <c r="N4" s="568">
        <v>0.0289663972777542</v>
      </c>
      <c r="O4" s="568">
        <v>0.0269190391877282</v>
      </c>
      <c r="P4" s="568">
        <v>0.0212069849028342</v>
      </c>
    </row>
    <row r="5" spans="1:16">
      <c r="A5" s="224" t="s">
        <v>18</v>
      </c>
      <c r="B5" s="225">
        <v>1</v>
      </c>
      <c r="C5" s="172">
        <v>149.009163952035</v>
      </c>
      <c r="D5" s="532">
        <v>12491.219094672</v>
      </c>
      <c r="E5" s="533">
        <f t="shared" si="0"/>
        <v>0.0119291129891072</v>
      </c>
      <c r="F5" s="534">
        <f t="shared" si="1"/>
        <v>0.0119648169036853</v>
      </c>
      <c r="G5" s="535">
        <v>0.00139863975427819</v>
      </c>
      <c r="H5" s="535">
        <v>0.0100366457202584</v>
      </c>
      <c r="I5" s="535">
        <v>0.00655928003944305</v>
      </c>
      <c r="J5" s="535">
        <v>0.00977034790265994</v>
      </c>
      <c r="K5" s="535">
        <v>0.0436781609195402</v>
      </c>
      <c r="L5" s="535">
        <v>0.0100368701351905</v>
      </c>
      <c r="M5" s="535">
        <v>0.0165305916742264</v>
      </c>
      <c r="N5" s="535">
        <v>0.0101184202368405</v>
      </c>
      <c r="O5" s="535">
        <v>0.00627817128139086</v>
      </c>
      <c r="P5" s="535">
        <v>0.0251552130164847</v>
      </c>
    </row>
    <row r="6" ht="15.15" spans="1:16">
      <c r="A6" s="176"/>
      <c r="B6" s="231">
        <v>0</v>
      </c>
      <c r="C6" s="177">
        <v>164.936084198309</v>
      </c>
      <c r="D6" s="527">
        <v>13744.0771693255</v>
      </c>
      <c r="E6" s="528">
        <f t="shared" si="0"/>
        <v>0.0120005208182634</v>
      </c>
      <c r="F6" s="536"/>
      <c r="G6" s="537">
        <v>0.00277448926934402</v>
      </c>
      <c r="H6" s="537">
        <v>0.00707659708686826</v>
      </c>
      <c r="I6" s="537">
        <v>0.00656143558709072</v>
      </c>
      <c r="J6" s="537">
        <v>0.0100122172889538</v>
      </c>
      <c r="K6" s="537">
        <v>0.0283097872340426</v>
      </c>
      <c r="L6" s="537">
        <v>0.0298513729112436</v>
      </c>
      <c r="M6" s="537">
        <v>0.0234887884730156</v>
      </c>
      <c r="N6" s="570"/>
      <c r="O6" s="570"/>
      <c r="P6" s="537">
        <v>0.00333555703802535</v>
      </c>
    </row>
    <row r="7" spans="1:16">
      <c r="A7" s="224" t="s">
        <v>19</v>
      </c>
      <c r="B7" s="225">
        <v>1</v>
      </c>
      <c r="C7" s="172">
        <v>131.233050718365</v>
      </c>
      <c r="D7" s="532">
        <v>7686.59815371255</v>
      </c>
      <c r="E7" s="533">
        <f t="shared" ref="E7:E12" si="2">C7/D7</f>
        <v>0.0170729688340714</v>
      </c>
      <c r="F7" s="534">
        <f t="shared" si="1"/>
        <v>0.0150053610099337</v>
      </c>
      <c r="G7" s="535">
        <v>0.0085508865000698</v>
      </c>
      <c r="H7" s="535">
        <v>0.0111063803904872</v>
      </c>
      <c r="I7" s="535">
        <v>0.0119926873857404</v>
      </c>
      <c r="J7" s="535">
        <v>0.0161166538756715</v>
      </c>
      <c r="K7" s="535">
        <v>0.00844590094050569</v>
      </c>
      <c r="L7" s="571"/>
      <c r="M7" s="535">
        <v>0.0114622746494547</v>
      </c>
      <c r="N7" s="535">
        <v>0.0116556120806233</v>
      </c>
      <c r="O7" s="535">
        <v>0.081969696969697</v>
      </c>
      <c r="P7" s="535">
        <v>0.0186133879781421</v>
      </c>
    </row>
    <row r="8" ht="15.15" spans="1:16">
      <c r="A8" s="176"/>
      <c r="B8" s="231">
        <v>0</v>
      </c>
      <c r="C8" s="177">
        <v>117.672302144134</v>
      </c>
      <c r="D8" s="527">
        <v>9095.26565040082</v>
      </c>
      <c r="E8" s="528">
        <f t="shared" si="2"/>
        <v>0.012937753185796</v>
      </c>
      <c r="F8" s="536"/>
      <c r="G8" s="537">
        <v>0.00409553840020297</v>
      </c>
      <c r="H8" s="537">
        <v>0.00453381858557197</v>
      </c>
      <c r="I8" s="537">
        <v>0.00342513307104837</v>
      </c>
      <c r="J8" s="537">
        <v>0.00385567897023712</v>
      </c>
      <c r="K8" s="537">
        <v>0.0132296948748092</v>
      </c>
      <c r="L8" s="537">
        <v>0.0628964552238806</v>
      </c>
      <c r="M8" s="570"/>
      <c r="N8" s="537">
        <v>0.0199556005984267</v>
      </c>
      <c r="O8" s="537">
        <v>0.0225527246129465</v>
      </c>
      <c r="P8" s="537">
        <v>0.0202991452991453</v>
      </c>
    </row>
    <row r="9" ht="15.15" spans="1:16">
      <c r="A9" s="538" t="s">
        <v>20</v>
      </c>
      <c r="B9" s="539">
        <v>1</v>
      </c>
      <c r="C9" s="540">
        <v>138.908195805833</v>
      </c>
      <c r="D9" s="541">
        <v>10300.8400592046</v>
      </c>
      <c r="E9" s="542">
        <f t="shared" si="2"/>
        <v>0.0134851327665949</v>
      </c>
      <c r="F9" s="543">
        <f>AVERAGE(C9/D9,C10/D10)</f>
        <v>0.0145991311280977</v>
      </c>
      <c r="G9" s="544">
        <v>0.00582375118552136</v>
      </c>
      <c r="H9" s="545">
        <v>0.00873013401430455</v>
      </c>
      <c r="I9" s="566">
        <v>0.0120335346295928</v>
      </c>
      <c r="J9" s="566">
        <v>0.00707706979195422</v>
      </c>
      <c r="K9" s="566">
        <v>0.00370354958179019</v>
      </c>
      <c r="L9" s="566">
        <v>0.0528581679024157</v>
      </c>
      <c r="M9" s="566">
        <v>0.0156561780506523</v>
      </c>
      <c r="N9" s="566">
        <v>0.101336039235583</v>
      </c>
      <c r="O9" s="572"/>
      <c r="P9" s="572"/>
    </row>
    <row r="10" ht="15.15" spans="1:16">
      <c r="A10" s="109"/>
      <c r="B10" s="546">
        <v>0</v>
      </c>
      <c r="C10" s="547">
        <v>123.915813951038</v>
      </c>
      <c r="D10" s="548">
        <v>7886.13204219116</v>
      </c>
      <c r="E10" s="549">
        <f t="shared" si="2"/>
        <v>0.0157131294896006</v>
      </c>
      <c r="F10" s="550"/>
      <c r="G10" s="551">
        <v>0.00398752348208273</v>
      </c>
      <c r="H10" s="552">
        <v>0.0074864923276421</v>
      </c>
      <c r="I10" s="552">
        <v>0.0106764649808482</v>
      </c>
      <c r="J10" s="573"/>
      <c r="K10" s="552">
        <v>0.0441938197272888</v>
      </c>
      <c r="L10" s="552">
        <v>0.0153231844272523</v>
      </c>
      <c r="M10" s="573"/>
      <c r="N10" s="574"/>
      <c r="O10" s="574"/>
      <c r="P10" s="574"/>
    </row>
    <row r="11" ht="15.15" spans="1:16">
      <c r="A11" s="553" t="s">
        <v>21</v>
      </c>
      <c r="B11" s="268">
        <v>1</v>
      </c>
      <c r="C11" s="554">
        <v>183.447897867824</v>
      </c>
      <c r="D11" s="555">
        <v>9755.66615244765</v>
      </c>
      <c r="E11" s="556">
        <f t="shared" si="2"/>
        <v>0.0188042410432216</v>
      </c>
      <c r="F11" s="524">
        <f>AVERAGE(C11/D11,C12/D12)</f>
        <v>0.0208255442998174</v>
      </c>
      <c r="G11" s="525">
        <v>0.00116483313303134</v>
      </c>
      <c r="H11" s="526">
        <v>0.00867609914368442</v>
      </c>
      <c r="I11" s="174">
        <v>0.0113113226198209</v>
      </c>
      <c r="J11" s="174">
        <v>0.0188883004683136</v>
      </c>
      <c r="K11" s="566">
        <v>0.0758553314472961</v>
      </c>
      <c r="L11" s="566">
        <v>0.0078775996078706</v>
      </c>
      <c r="M11" s="552">
        <v>0.0205818804947102</v>
      </c>
      <c r="N11" s="566">
        <v>0.0157668183495265</v>
      </c>
      <c r="O11" s="575"/>
      <c r="P11" s="552">
        <v>0.0311083642356819</v>
      </c>
    </row>
    <row r="12" ht="15.15" spans="1:16">
      <c r="A12" s="141"/>
      <c r="B12" s="273">
        <v>0</v>
      </c>
      <c r="C12" s="557">
        <v>230.711679921999</v>
      </c>
      <c r="D12" s="558">
        <v>10098.1844148226</v>
      </c>
      <c r="E12" s="559">
        <f t="shared" si="2"/>
        <v>0.0228468475564132</v>
      </c>
      <c r="F12" s="529"/>
      <c r="G12" s="560">
        <v>0.00169928512832533</v>
      </c>
      <c r="H12" s="551">
        <v>0.0163374724969019</v>
      </c>
      <c r="I12" s="566">
        <v>0.00847556154955123</v>
      </c>
      <c r="J12" s="566">
        <v>0.0116051517771811</v>
      </c>
      <c r="K12" s="566">
        <v>0.011317571820631</v>
      </c>
      <c r="L12" s="566">
        <v>0.00854639642865669</v>
      </c>
      <c r="M12" s="566">
        <v>0.0804620386624978</v>
      </c>
      <c r="N12" s="566">
        <v>0.0103984110293259</v>
      </c>
      <c r="O12" s="566">
        <v>0.0197031847720883</v>
      </c>
      <c r="P12" s="566">
        <v>0.0210446683401534</v>
      </c>
    </row>
    <row r="13" spans="6:16">
      <c r="F13" s="561">
        <v>5</v>
      </c>
      <c r="G13" s="562">
        <f>AVERAGE(G3:G4)</f>
        <v>0.00690220090172082</v>
      </c>
      <c r="H13" s="562">
        <f t="shared" ref="H13:P13" si="3">AVERAGE(H3:H4)</f>
        <v>0.0164626790268244</v>
      </c>
      <c r="I13" s="562">
        <f t="shared" si="3"/>
        <v>0.0209321784931194</v>
      </c>
      <c r="J13" s="562">
        <f t="shared" si="3"/>
        <v>0.0394189192653767</v>
      </c>
      <c r="K13" s="562">
        <f t="shared" si="3"/>
        <v>0.0376851568646462</v>
      </c>
      <c r="L13" s="562">
        <f t="shared" si="3"/>
        <v>0.0436182062995702</v>
      </c>
      <c r="M13" s="562">
        <f t="shared" si="3"/>
        <v>0.0358052303527455</v>
      </c>
      <c r="N13" s="562">
        <f t="shared" si="3"/>
        <v>0.0354832342020195</v>
      </c>
      <c r="O13" s="562">
        <f t="shared" si="3"/>
        <v>0.0283975623297408</v>
      </c>
      <c r="P13" s="562">
        <f t="shared" si="3"/>
        <v>0.0325434462620406</v>
      </c>
    </row>
    <row r="14" spans="6:16">
      <c r="F14" s="563">
        <v>6</v>
      </c>
      <c r="G14" s="16">
        <f>AVERAGE(G5:G6)</f>
        <v>0.00208656451181111</v>
      </c>
      <c r="H14" s="16">
        <f t="shared" ref="H14:M14" si="4">AVERAGE(H5:H6)</f>
        <v>0.00855662140356334</v>
      </c>
      <c r="I14" s="16">
        <f t="shared" si="4"/>
        <v>0.00656035781326689</v>
      </c>
      <c r="J14" s="16">
        <f t="shared" si="4"/>
        <v>0.00989128259580686</v>
      </c>
      <c r="K14" s="16">
        <f t="shared" si="4"/>
        <v>0.0359939740767914</v>
      </c>
      <c r="L14" s="16">
        <f t="shared" si="4"/>
        <v>0.019944121523217</v>
      </c>
      <c r="M14" s="16">
        <f t="shared" si="4"/>
        <v>0.020009690073621</v>
      </c>
      <c r="N14" s="16">
        <f>N5</f>
        <v>0.0101184202368405</v>
      </c>
      <c r="O14" s="16">
        <f>O5</f>
        <v>0.00627817128139086</v>
      </c>
      <c r="P14" s="576">
        <f>AVERAGE(P5:P6)</f>
        <v>0.014245385027255</v>
      </c>
    </row>
    <row r="15" spans="6:16">
      <c r="F15" s="563">
        <v>10</v>
      </c>
      <c r="G15" s="16">
        <f>AVERAGE(G7:G8)</f>
        <v>0.00632321245013638</v>
      </c>
      <c r="H15" s="16">
        <f>AVERAGE(H7:H8)</f>
        <v>0.00782009948802958</v>
      </c>
      <c r="I15" s="16">
        <f t="shared" ref="I15:P15" si="5">AVERAGE(I7:I8)</f>
        <v>0.00770891022839438</v>
      </c>
      <c r="J15" s="16">
        <f t="shared" si="5"/>
        <v>0.00998616642295432</v>
      </c>
      <c r="K15" s="16">
        <f t="shared" si="5"/>
        <v>0.0108377979076574</v>
      </c>
      <c r="L15" s="16">
        <f>L8</f>
        <v>0.0628964552238806</v>
      </c>
      <c r="M15" s="16">
        <f>M7</f>
        <v>0.0114622746494547</v>
      </c>
      <c r="N15" s="24">
        <f t="shared" si="5"/>
        <v>0.015805606339525</v>
      </c>
      <c r="O15" s="24">
        <f t="shared" si="5"/>
        <v>0.0522612107913217</v>
      </c>
      <c r="P15" s="577">
        <f t="shared" si="5"/>
        <v>0.0194562666386437</v>
      </c>
    </row>
    <row r="16" spans="6:16">
      <c r="F16" s="563">
        <v>11</v>
      </c>
      <c r="G16" s="16">
        <f>AVERAGE(G9:G10)</f>
        <v>0.00490563733380204</v>
      </c>
      <c r="H16" s="16">
        <f t="shared" ref="H16:P16" si="6">AVERAGE(H9:H10)</f>
        <v>0.00810831317097332</v>
      </c>
      <c r="I16" s="16">
        <f t="shared" si="6"/>
        <v>0.0113549998052205</v>
      </c>
      <c r="J16" s="16">
        <f>J9</f>
        <v>0.00707706979195422</v>
      </c>
      <c r="K16" s="16">
        <f t="shared" si="6"/>
        <v>0.0239486846545395</v>
      </c>
      <c r="L16" s="16">
        <f t="shared" si="6"/>
        <v>0.034090676164834</v>
      </c>
      <c r="M16" s="16">
        <f>M9</f>
        <v>0.0156561780506523</v>
      </c>
      <c r="N16" s="16">
        <f>N9</f>
        <v>0.101336039235583</v>
      </c>
      <c r="O16" s="19"/>
      <c r="P16" s="19"/>
    </row>
    <row r="17" ht="15.15" spans="6:16">
      <c r="F17" s="564">
        <v>12</v>
      </c>
      <c r="G17" s="565">
        <f>AVERAGE(G11:G12)</f>
        <v>0.00143205913067833</v>
      </c>
      <c r="H17" s="565">
        <f t="shared" ref="H17:N17" si="7">AVERAGE(H11:H12)</f>
        <v>0.0125067858202932</v>
      </c>
      <c r="I17" s="565">
        <f t="shared" si="7"/>
        <v>0.00989344208468608</v>
      </c>
      <c r="J17" s="565">
        <f t="shared" si="7"/>
        <v>0.0152467261227473</v>
      </c>
      <c r="K17" s="565">
        <f t="shared" si="7"/>
        <v>0.0435864516339635</v>
      </c>
      <c r="L17" s="565">
        <f t="shared" si="7"/>
        <v>0.00821199801826364</v>
      </c>
      <c r="M17" s="565">
        <f t="shared" si="7"/>
        <v>0.050521959578604</v>
      </c>
      <c r="N17" s="565">
        <f t="shared" si="7"/>
        <v>0.0130826146894262</v>
      </c>
      <c r="O17" s="565">
        <f>O12</f>
        <v>0.0197031847720883</v>
      </c>
      <c r="P17" s="578">
        <f>AVERAGE(P11:P12)</f>
        <v>0.0260765162879176</v>
      </c>
    </row>
  </sheetData>
  <mergeCells count="11">
    <mergeCell ref="G1:P1"/>
    <mergeCell ref="A3:A4"/>
    <mergeCell ref="A5:A6"/>
    <mergeCell ref="A7:A8"/>
    <mergeCell ref="A9:A10"/>
    <mergeCell ref="A11:A12"/>
    <mergeCell ref="F3:F4"/>
    <mergeCell ref="F5:F6"/>
    <mergeCell ref="F7:F8"/>
    <mergeCell ref="F9:F10"/>
    <mergeCell ref="F11:F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workbookViewId="0">
      <selection activeCell="N18" sqref="N18"/>
    </sheetView>
  </sheetViews>
  <sheetFormatPr defaultColWidth="8.88888888888889" defaultRowHeight="14.4"/>
  <cols>
    <col min="2" max="12" width="12.8888888888889"/>
    <col min="13" max="13" width="13" customWidth="1"/>
    <col min="14" max="14" width="23.5555555555556" customWidth="1"/>
    <col min="17" max="17" width="14.6666666666667" customWidth="1"/>
    <col min="20" max="20" width="23.5555555555556" customWidth="1"/>
  </cols>
  <sheetData>
    <row r="1" ht="15.15"/>
    <row r="2" ht="15.15" spans="1:20">
      <c r="A2" s="388" t="s">
        <v>26</v>
      </c>
      <c r="B2" s="389" t="s">
        <v>27</v>
      </c>
      <c r="C2" s="390">
        <v>1</v>
      </c>
      <c r="D2" s="391">
        <v>2</v>
      </c>
      <c r="E2" s="391">
        <v>3</v>
      </c>
      <c r="F2" s="391">
        <v>4</v>
      </c>
      <c r="G2" s="391">
        <v>5</v>
      </c>
      <c r="H2" s="391">
        <v>6</v>
      </c>
      <c r="I2" s="391">
        <v>7</v>
      </c>
      <c r="J2" s="391">
        <v>8</v>
      </c>
      <c r="K2" s="391">
        <v>9</v>
      </c>
      <c r="L2" s="477" t="s">
        <v>6</v>
      </c>
      <c r="M2" s="478" t="s">
        <v>28</v>
      </c>
      <c r="N2" s="478" t="s">
        <v>29</v>
      </c>
      <c r="P2" s="388" t="s">
        <v>26</v>
      </c>
      <c r="Q2" s="478" t="s">
        <v>28</v>
      </c>
      <c r="S2" s="388" t="s">
        <v>26</v>
      </c>
      <c r="T2" s="478" t="s">
        <v>30</v>
      </c>
    </row>
    <row r="3" ht="15.15" spans="1:20">
      <c r="A3" s="392">
        <v>1</v>
      </c>
      <c r="B3" s="392">
        <v>8</v>
      </c>
      <c r="C3" s="393">
        <v>0.171875</v>
      </c>
      <c r="D3" s="394">
        <v>0.18359375</v>
      </c>
      <c r="E3" s="394">
        <v>0.19140625</v>
      </c>
      <c r="F3" s="394">
        <v>0.13671875</v>
      </c>
      <c r="G3" s="394">
        <v>0.0625</v>
      </c>
      <c r="H3" s="394">
        <v>0.046875</v>
      </c>
      <c r="I3" s="394">
        <v>0.01953125</v>
      </c>
      <c r="J3" s="394">
        <v>0.01953125</v>
      </c>
      <c r="K3" s="394">
        <v>0.00390625</v>
      </c>
      <c r="L3" s="479">
        <v>0.0078125</v>
      </c>
      <c r="M3" s="480">
        <v>0.827450980392157</v>
      </c>
      <c r="N3" s="481">
        <f>C3*1+D3*2+E3*3+F3*4+G3*5+H3*6+I3*7+J3*8+K3*9+L3*10</f>
        <v>2.66015625</v>
      </c>
      <c r="P3" s="392">
        <v>1</v>
      </c>
      <c r="Q3" s="480">
        <v>0.827450980392157</v>
      </c>
      <c r="S3" s="392">
        <v>1</v>
      </c>
      <c r="T3" s="481">
        <v>2.66015625</v>
      </c>
    </row>
    <row r="4" ht="15.15" spans="1:20">
      <c r="A4" s="395">
        <v>2</v>
      </c>
      <c r="B4" s="395">
        <v>7</v>
      </c>
      <c r="C4" s="396">
        <v>0.291741149254805</v>
      </c>
      <c r="D4" s="397">
        <v>0.199042841093358</v>
      </c>
      <c r="E4" s="397">
        <v>0.108425433474827</v>
      </c>
      <c r="F4" s="397">
        <v>0.0525150671588513</v>
      </c>
      <c r="G4" s="397">
        <v>0.0327686492409694</v>
      </c>
      <c r="H4" s="397">
        <v>0.0158973053444831</v>
      </c>
      <c r="I4" s="397">
        <v>0.00987320895894095</v>
      </c>
      <c r="J4" s="397">
        <v>0.00860585197934595</v>
      </c>
      <c r="K4" s="397">
        <v>0.00516351118760757</v>
      </c>
      <c r="L4" s="482">
        <v>0.00172117039586919</v>
      </c>
      <c r="M4" s="480">
        <v>0.599248163992673</v>
      </c>
      <c r="N4" s="481">
        <f t="shared" ref="N4:N17" si="0">C4*1+D4*2+E4*3+F4*4+G4*5+H4*6+I4*7+J4*8+K4*9+L4*10</f>
        <v>1.68603306196767</v>
      </c>
      <c r="P4" s="395">
        <v>2</v>
      </c>
      <c r="Q4" s="480">
        <v>0.599248163992673</v>
      </c>
      <c r="S4" s="395">
        <v>2</v>
      </c>
      <c r="T4" s="481">
        <v>1.68603306196767</v>
      </c>
    </row>
    <row r="5" ht="15.15" spans="1:20">
      <c r="A5" s="398">
        <v>5</v>
      </c>
      <c r="B5" s="399">
        <v>7</v>
      </c>
      <c r="C5" s="400">
        <v>0.266742417128369</v>
      </c>
      <c r="D5" s="401">
        <v>0.20475161987041</v>
      </c>
      <c r="E5" s="401">
        <v>0.103560897736877</v>
      </c>
      <c r="F5" s="401">
        <v>0.0684421072401164</v>
      </c>
      <c r="G5" s="401">
        <v>0.038989576486055</v>
      </c>
      <c r="H5" s="401">
        <v>0.0227345290637619</v>
      </c>
      <c r="I5" s="401">
        <v>0.0147262653770307</v>
      </c>
      <c r="J5" s="401">
        <v>0.00476852286599681</v>
      </c>
      <c r="K5" s="401">
        <v>0.00215982721382289</v>
      </c>
      <c r="L5" s="483">
        <v>0.00410930603812565</v>
      </c>
      <c r="M5" s="484">
        <v>0.729905155413654</v>
      </c>
      <c r="N5" s="481">
        <f t="shared" si="0"/>
        <v>1.79381538172598</v>
      </c>
      <c r="P5" s="398">
        <v>5</v>
      </c>
      <c r="Q5" s="484">
        <v>0.729905155413654</v>
      </c>
      <c r="S5" s="398">
        <v>5</v>
      </c>
      <c r="T5" s="504">
        <v>1.79381538172598</v>
      </c>
    </row>
    <row r="6" ht="15.15" spans="1:20">
      <c r="A6" s="402"/>
      <c r="B6" s="403">
        <v>8</v>
      </c>
      <c r="C6" s="404">
        <v>0.227740256201725</v>
      </c>
      <c r="D6" s="405">
        <v>0.220621018779595</v>
      </c>
      <c r="E6" s="405">
        <v>0.172634799014164</v>
      </c>
      <c r="F6" s="405">
        <v>0.12055434688376</v>
      </c>
      <c r="G6" s="405">
        <v>0.0634157064950399</v>
      </c>
      <c r="H6" s="405">
        <v>0.049573547564102</v>
      </c>
      <c r="I6" s="405">
        <v>0.032908669823433</v>
      </c>
      <c r="J6" s="405">
        <v>0.0222050439456552</v>
      </c>
      <c r="K6" s="405">
        <v>0.0200748459115472</v>
      </c>
      <c r="L6" s="485">
        <v>0.016077628379522</v>
      </c>
      <c r="M6" s="486">
        <v>0.840647976518282</v>
      </c>
      <c r="N6" s="481">
        <f t="shared" si="0"/>
        <v>3.03307483352668</v>
      </c>
      <c r="P6" s="402"/>
      <c r="Q6" s="486">
        <v>0.840647976518282</v>
      </c>
      <c r="S6" s="402"/>
      <c r="T6" s="505">
        <v>3.03307483352668</v>
      </c>
    </row>
    <row r="7" ht="15.15" spans="1:20">
      <c r="A7" s="406"/>
      <c r="B7" s="407">
        <v>9</v>
      </c>
      <c r="C7" s="408">
        <v>0.158099478586912</v>
      </c>
      <c r="D7" s="409">
        <v>0.0497613700168445</v>
      </c>
      <c r="E7" s="409">
        <v>0.0614499200967477</v>
      </c>
      <c r="F7" s="409">
        <v>0.0380242301213666</v>
      </c>
      <c r="G7" s="409">
        <v>0.0234742797909558</v>
      </c>
      <c r="H7" s="409">
        <v>0.0175571200276422</v>
      </c>
      <c r="I7" s="409">
        <v>0.00512892497732475</v>
      </c>
      <c r="J7" s="409">
        <v>0.0437956204379562</v>
      </c>
      <c r="K7" s="409">
        <v>0.0072992700729927</v>
      </c>
      <c r="L7" s="487">
        <v>0.00438928000691055</v>
      </c>
      <c r="M7" s="488">
        <v>0.697224500556564</v>
      </c>
      <c r="N7" s="481">
        <f t="shared" si="0"/>
        <v>1.31263668758791</v>
      </c>
      <c r="P7" s="406"/>
      <c r="Q7" s="488">
        <v>0.697224500556564</v>
      </c>
      <c r="S7" s="406"/>
      <c r="T7" s="506">
        <v>1.31263668758791</v>
      </c>
    </row>
    <row r="8" ht="15.15" spans="1:20">
      <c r="A8" s="410">
        <v>6</v>
      </c>
      <c r="B8" s="410">
        <v>8</v>
      </c>
      <c r="C8" s="411">
        <v>0.200660066006601</v>
      </c>
      <c r="D8" s="412">
        <v>0.120601007469168</v>
      </c>
      <c r="E8" s="412">
        <v>0.0824387701928088</v>
      </c>
      <c r="F8" s="412">
        <v>0.0579815876324475</v>
      </c>
      <c r="G8" s="412">
        <v>0.0323953447976377</v>
      </c>
      <c r="H8" s="412">
        <v>0.0170227549070697</v>
      </c>
      <c r="I8" s="412">
        <v>0.00856348792774014</v>
      </c>
      <c r="J8" s="412">
        <v>0.00691332291123849</v>
      </c>
      <c r="K8" s="412">
        <v>0.0066006600660066</v>
      </c>
      <c r="L8" s="489" t="s">
        <v>31</v>
      </c>
      <c r="M8" s="484">
        <v>0.533385443807539</v>
      </c>
      <c r="N8" s="481">
        <f>C8*1+D8*2+E8*3+F8*4+G8*5+H8*6+I8*7+J8*8+K8*9</f>
        <v>1.35987493486191</v>
      </c>
      <c r="P8" s="410">
        <v>6</v>
      </c>
      <c r="Q8" s="484">
        <v>0.533385443807539</v>
      </c>
      <c r="S8" s="410">
        <v>6</v>
      </c>
      <c r="T8" s="504">
        <v>1.35987493486191</v>
      </c>
    </row>
    <row r="9" ht="15.15" spans="1:20">
      <c r="A9" s="413"/>
      <c r="B9" s="413">
        <v>9</v>
      </c>
      <c r="C9" s="414">
        <v>0.0534595948689155</v>
      </c>
      <c r="D9" s="415">
        <v>0.11484593837535</v>
      </c>
      <c r="E9" s="415">
        <v>0.0260504201680672</v>
      </c>
      <c r="F9" s="415">
        <v>0.0532212885154062</v>
      </c>
      <c r="G9" s="415">
        <v>0.0532212885154062</v>
      </c>
      <c r="H9" s="415">
        <v>0.0224089635854342</v>
      </c>
      <c r="I9" s="415">
        <v>0.00952380952380952</v>
      </c>
      <c r="J9" s="415">
        <v>0.0224089635854342</v>
      </c>
      <c r="K9" s="415">
        <v>0.015406162464986</v>
      </c>
      <c r="L9" s="490">
        <v>0.0352941176470588</v>
      </c>
      <c r="M9" s="488">
        <v>0.508918059806923</v>
      </c>
      <c r="N9" s="481">
        <f t="shared" si="0"/>
        <v>1.71228312428068</v>
      </c>
      <c r="P9" s="413"/>
      <c r="Q9" s="488">
        <v>0.508918059806923</v>
      </c>
      <c r="S9" s="413"/>
      <c r="T9" s="506">
        <v>1.71228312428068</v>
      </c>
    </row>
    <row r="10" ht="15.15" spans="1:20">
      <c r="A10" s="416">
        <v>10</v>
      </c>
      <c r="B10" s="417">
        <v>8</v>
      </c>
      <c r="C10" s="418">
        <v>0.104737881114279</v>
      </c>
      <c r="D10" s="419">
        <v>0.0789646852379908</v>
      </c>
      <c r="E10" s="419">
        <v>0.110386049572275</v>
      </c>
      <c r="F10" s="419">
        <v>0.109563500767712</v>
      </c>
      <c r="G10" s="419">
        <v>0.0886159245448563</v>
      </c>
      <c r="H10" s="419">
        <v>0.0679973678438254</v>
      </c>
      <c r="I10" s="419">
        <v>0.0211120859837684</v>
      </c>
      <c r="J10" s="419">
        <v>0.0156284272866857</v>
      </c>
      <c r="K10" s="419">
        <v>0.0212765957446809</v>
      </c>
      <c r="L10" s="491">
        <v>0.0317503838561088</v>
      </c>
      <c r="M10" s="484">
        <v>0.639394604079842</v>
      </c>
      <c r="N10" s="481">
        <f t="shared" si="0"/>
        <v>2.66494845360825</v>
      </c>
      <c r="P10" s="416">
        <v>10</v>
      </c>
      <c r="Q10" s="484">
        <v>0.639394604079842</v>
      </c>
      <c r="S10" s="416">
        <v>10</v>
      </c>
      <c r="T10" s="504">
        <v>2.66494845360825</v>
      </c>
    </row>
    <row r="11" ht="15.15" spans="1:20">
      <c r="A11" s="420"/>
      <c r="B11" s="421">
        <v>9</v>
      </c>
      <c r="C11" s="422">
        <v>0.149019607843137</v>
      </c>
      <c r="D11" s="423">
        <v>0.0937711369366046</v>
      </c>
      <c r="E11" s="423">
        <v>0.0472237594539753</v>
      </c>
      <c r="F11" s="423">
        <v>0.0215827338129496</v>
      </c>
      <c r="G11" s="423">
        <v>0.0371087745188465</v>
      </c>
      <c r="H11" s="423">
        <v>0.0121441308491668</v>
      </c>
      <c r="I11" s="423">
        <v>0.0143884892086331</v>
      </c>
      <c r="J11" s="492" t="s">
        <v>31</v>
      </c>
      <c r="K11" s="492" t="s">
        <v>31</v>
      </c>
      <c r="L11" s="493" t="s">
        <v>31</v>
      </c>
      <c r="M11" s="488">
        <v>0.642296918767507</v>
      </c>
      <c r="N11" s="481">
        <f>C11*1+D11*2+E11*3+F11*4+G11*5+H11*6+I11*7</f>
        <v>0.923692177479736</v>
      </c>
      <c r="P11" s="420"/>
      <c r="Q11" s="488">
        <v>0.642296918767507</v>
      </c>
      <c r="S11" s="420"/>
      <c r="T11" s="506">
        <v>0.923692177479736</v>
      </c>
    </row>
    <row r="12" ht="15.15" spans="1:20">
      <c r="A12" s="424">
        <v>11</v>
      </c>
      <c r="B12" s="424">
        <v>7</v>
      </c>
      <c r="C12" s="425">
        <v>0.221539099198674</v>
      </c>
      <c r="D12" s="426">
        <v>0.204959933683338</v>
      </c>
      <c r="E12" s="426">
        <v>0.119300911854103</v>
      </c>
      <c r="F12" s="426">
        <v>0.0732246476927328</v>
      </c>
      <c r="G12" s="426">
        <v>0.0425531914893617</v>
      </c>
      <c r="H12" s="426">
        <v>0.0301188173528599</v>
      </c>
      <c r="I12" s="426">
        <v>0.012987012987013</v>
      </c>
      <c r="J12" s="494" t="s">
        <v>31</v>
      </c>
      <c r="K12" s="426">
        <v>0.0183061619231832</v>
      </c>
      <c r="L12" s="489" t="s">
        <v>31</v>
      </c>
      <c r="M12" s="484">
        <v>0.695219673943078</v>
      </c>
      <c r="N12" s="481">
        <f>C12*1+D12*2+E12*3+F12*4+G12*5+H12*6+I12*7+K12*9</f>
        <v>1.9314037026803</v>
      </c>
      <c r="P12" s="424">
        <v>11</v>
      </c>
      <c r="Q12" s="484">
        <v>0.695219673943078</v>
      </c>
      <c r="S12" s="424">
        <v>11</v>
      </c>
      <c r="T12" s="504">
        <v>1.9314037026803</v>
      </c>
    </row>
    <row r="13" ht="15.15" spans="1:20">
      <c r="A13" s="427"/>
      <c r="B13" s="427">
        <v>8</v>
      </c>
      <c r="C13" s="428">
        <v>0.13953488372093</v>
      </c>
      <c r="D13" s="429">
        <v>0.170542635658915</v>
      </c>
      <c r="E13" s="429">
        <v>0.0930232558139535</v>
      </c>
      <c r="F13" s="429">
        <v>0.0310077519379845</v>
      </c>
      <c r="G13" s="429">
        <v>0.0232558139534884</v>
      </c>
      <c r="H13" s="429">
        <v>0.0232558139534884</v>
      </c>
      <c r="I13" s="429">
        <v>0.0155038759689922</v>
      </c>
      <c r="J13" s="19" t="s">
        <v>31</v>
      </c>
      <c r="K13" s="429">
        <v>0.00775193798449612</v>
      </c>
      <c r="L13" s="495" t="s">
        <v>31</v>
      </c>
      <c r="M13" s="496">
        <v>0.581395348837209</v>
      </c>
      <c r="N13" s="481">
        <f>C13*1+D13*2+E13*3+F13*4+G13*5+H13*6+I13*7+K13*9</f>
        <v>1.31782945736434</v>
      </c>
      <c r="P13" s="427"/>
      <c r="Q13" s="514">
        <v>0.581395348837209</v>
      </c>
      <c r="S13" s="427"/>
      <c r="T13" s="515">
        <v>1.31782945736434</v>
      </c>
    </row>
    <row r="14" ht="15.15" spans="1:20">
      <c r="A14" s="430"/>
      <c r="B14" s="430">
        <v>9</v>
      </c>
      <c r="C14" s="431">
        <v>0.179210477771629</v>
      </c>
      <c r="D14" s="432">
        <v>0.122496336101612</v>
      </c>
      <c r="E14" s="432">
        <v>0.138067904250122</v>
      </c>
      <c r="F14" s="432">
        <v>0.143685881778212</v>
      </c>
      <c r="G14" s="432">
        <v>0.0933072789447973</v>
      </c>
      <c r="H14" s="432">
        <v>0.0385930630190523</v>
      </c>
      <c r="I14" s="432">
        <v>0.0606985832926233</v>
      </c>
      <c r="J14" s="432">
        <v>0.0335246702491451</v>
      </c>
      <c r="K14" s="432">
        <v>0.0434782608695652</v>
      </c>
      <c r="L14" s="497">
        <v>0.09385686370298</v>
      </c>
      <c r="M14" s="488">
        <v>0.569821066223944</v>
      </c>
      <c r="N14" s="481">
        <f t="shared" si="0"/>
        <v>4.13420559257378</v>
      </c>
      <c r="P14" s="430"/>
      <c r="Q14" s="488">
        <v>0.569821066223944</v>
      </c>
      <c r="S14" s="430"/>
      <c r="T14" s="506">
        <v>4.13420559257378</v>
      </c>
    </row>
    <row r="15" ht="15.15" spans="1:20">
      <c r="A15" s="433">
        <v>12</v>
      </c>
      <c r="B15" s="433">
        <v>8</v>
      </c>
      <c r="C15" s="434">
        <v>0.188547317661242</v>
      </c>
      <c r="D15" s="435">
        <v>0.196232670283303</v>
      </c>
      <c r="E15" s="435">
        <v>0.0951175406871609</v>
      </c>
      <c r="F15" s="435">
        <v>0.0768836648583484</v>
      </c>
      <c r="G15" s="435">
        <v>0.0504822182037372</v>
      </c>
      <c r="H15" s="435">
        <v>0.024291742013261</v>
      </c>
      <c r="I15" s="435">
        <v>0.0264014466546112</v>
      </c>
      <c r="J15" s="435">
        <v>0.0113622664255576</v>
      </c>
      <c r="K15" s="435">
        <v>0.0134719710669078</v>
      </c>
      <c r="L15" s="489" t="s">
        <v>31</v>
      </c>
      <c r="M15" s="484">
        <v>0.755937311633514</v>
      </c>
      <c r="N15" s="481">
        <f>C15*1+D15*2+E15*3+F15*4+G15*5+H15*6+I15*7+J15*8+K15*9</f>
        <v>1.96901748040989</v>
      </c>
      <c r="P15" s="433">
        <v>12</v>
      </c>
      <c r="Q15" s="484">
        <v>0.755937311633514</v>
      </c>
      <c r="S15" s="433">
        <v>12</v>
      </c>
      <c r="T15" s="504">
        <v>1.96901748040989</v>
      </c>
    </row>
    <row r="16" ht="15.15" spans="1:20">
      <c r="A16" s="436"/>
      <c r="B16" s="436">
        <v>9</v>
      </c>
      <c r="C16" s="437">
        <v>0.104543234000977</v>
      </c>
      <c r="D16" s="438">
        <v>0.122496336101612</v>
      </c>
      <c r="E16" s="438">
        <v>0.138067904250122</v>
      </c>
      <c r="F16" s="438">
        <v>0.143685881778212</v>
      </c>
      <c r="G16" s="438">
        <v>0.0933072789447973</v>
      </c>
      <c r="H16" s="438">
        <v>0.0385930630190523</v>
      </c>
      <c r="I16" s="438">
        <v>0.0606985832926233</v>
      </c>
      <c r="J16" s="438">
        <v>0.0335246702491451</v>
      </c>
      <c r="K16" s="438">
        <v>0.0434782608695652</v>
      </c>
      <c r="L16" s="498">
        <v>0.09385686370298</v>
      </c>
      <c r="M16" s="486">
        <v>0.850512945774304</v>
      </c>
      <c r="N16" s="481">
        <f t="shared" si="0"/>
        <v>4.05953834880313</v>
      </c>
      <c r="P16" s="436"/>
      <c r="Q16" s="486">
        <v>0.850512945774304</v>
      </c>
      <c r="S16" s="436"/>
      <c r="T16" s="505">
        <v>4.05953834880313</v>
      </c>
    </row>
    <row r="17" ht="15.15" spans="1:20">
      <c r="A17" s="439">
        <v>13</v>
      </c>
      <c r="B17" s="439">
        <v>7</v>
      </c>
      <c r="C17" s="440">
        <v>0.128680479825518</v>
      </c>
      <c r="D17" s="441">
        <v>0.163416511642825</v>
      </c>
      <c r="E17" s="441">
        <v>0.180993007890179</v>
      </c>
      <c r="F17" s="441">
        <v>0.105009942908461</v>
      </c>
      <c r="G17" s="441">
        <v>0.0954519212265059</v>
      </c>
      <c r="H17" s="441">
        <v>0.0607158894091988</v>
      </c>
      <c r="I17" s="441">
        <v>0.0557444351786516</v>
      </c>
      <c r="J17" s="441">
        <v>0.0282571043684649</v>
      </c>
      <c r="K17" s="441">
        <v>0.0156520623516582</v>
      </c>
      <c r="L17" s="499">
        <v>0.00840336134453781</v>
      </c>
      <c r="M17" s="488">
        <v>0.850728077490538</v>
      </c>
      <c r="N17" s="481">
        <f t="shared" si="0"/>
        <v>3.10125729681185</v>
      </c>
      <c r="P17" s="439">
        <v>13</v>
      </c>
      <c r="Q17" s="488">
        <v>0.850728077490538</v>
      </c>
      <c r="S17" s="439">
        <v>13</v>
      </c>
      <c r="T17" s="506">
        <v>3.10125729681185</v>
      </c>
    </row>
    <row r="18" ht="15.15" spans="3:14">
      <c r="C18" s="26">
        <v>0.6</v>
      </c>
      <c r="D18" s="26">
        <v>0.1</v>
      </c>
      <c r="E18" s="26">
        <v>0.1</v>
      </c>
      <c r="N18">
        <f>C18*1+D18*2+E18*3</f>
        <v>1.1</v>
      </c>
    </row>
    <row r="19" ht="15.15" spans="1:20">
      <c r="A19" s="388" t="s">
        <v>26</v>
      </c>
      <c r="B19" s="389" t="s">
        <v>27</v>
      </c>
      <c r="C19" s="390">
        <v>1</v>
      </c>
      <c r="D19" s="391">
        <v>2</v>
      </c>
      <c r="E19" s="391">
        <v>3</v>
      </c>
      <c r="F19" s="391">
        <v>4</v>
      </c>
      <c r="G19" s="391">
        <v>5</v>
      </c>
      <c r="H19" s="391">
        <v>6</v>
      </c>
      <c r="I19" s="391">
        <v>7</v>
      </c>
      <c r="J19" s="391">
        <v>8</v>
      </c>
      <c r="K19" s="391">
        <v>9</v>
      </c>
      <c r="L19" s="477" t="s">
        <v>6</v>
      </c>
      <c r="M19" s="500" t="s">
        <v>32</v>
      </c>
      <c r="N19" s="478" t="s">
        <v>33</v>
      </c>
      <c r="O19" t="s">
        <v>34</v>
      </c>
      <c r="P19" s="388" t="s">
        <v>26</v>
      </c>
      <c r="Q19" s="478" t="s">
        <v>32</v>
      </c>
      <c r="S19" s="388" t="s">
        <v>26</v>
      </c>
      <c r="T19" s="478" t="s">
        <v>35</v>
      </c>
    </row>
    <row r="20" ht="15.15" spans="1:20">
      <c r="A20" s="392">
        <v>1</v>
      </c>
      <c r="B20" s="392">
        <v>8</v>
      </c>
      <c r="C20" s="393">
        <v>0.00479542694989018</v>
      </c>
      <c r="D20" s="394">
        <v>0.0141328863782151</v>
      </c>
      <c r="E20" s="394">
        <v>0.0178650847411239</v>
      </c>
      <c r="F20" s="394">
        <v>0.0194777965100855</v>
      </c>
      <c r="G20" s="394">
        <v>0.0559156015685245</v>
      </c>
      <c r="H20" s="394">
        <v>0.0321339889965431</v>
      </c>
      <c r="I20" s="394">
        <v>0.029090324654452</v>
      </c>
      <c r="J20" s="394">
        <v>0.0457499746115569</v>
      </c>
      <c r="K20" s="394">
        <v>0.0457616707616708</v>
      </c>
      <c r="L20" s="479">
        <v>0.025212425128848</v>
      </c>
      <c r="M20" s="501">
        <v>0.0201105443921495</v>
      </c>
      <c r="N20" s="481">
        <f t="shared" ref="N20:N24" si="1">C20*1+D20*2+E20*3+F20*4+G20*5+H20*6+I20*7+J20*8+K20*9+L20*10</f>
        <v>1.87056093940905</v>
      </c>
      <c r="P20" s="392">
        <v>1</v>
      </c>
      <c r="Q20" s="516">
        <v>0.0201105443921495</v>
      </c>
      <c r="S20" s="392">
        <v>1</v>
      </c>
      <c r="T20" s="481">
        <v>1.87056093940905</v>
      </c>
    </row>
    <row r="21" ht="15.15" spans="1:20">
      <c r="A21" s="395">
        <v>2</v>
      </c>
      <c r="B21" s="395">
        <v>7</v>
      </c>
      <c r="C21" s="396">
        <v>0.00209661759287495</v>
      </c>
      <c r="D21" s="397">
        <v>0.00318797295045203</v>
      </c>
      <c r="E21" s="397">
        <v>0.00517521246163306</v>
      </c>
      <c r="F21" s="397">
        <v>0.00958049495481039</v>
      </c>
      <c r="G21" s="397">
        <v>0.0212490585492013</v>
      </c>
      <c r="H21" s="397">
        <v>0.0191810483112567</v>
      </c>
      <c r="I21" s="397">
        <v>0.0354984074487408</v>
      </c>
      <c r="J21" s="397">
        <v>0.0480109739368998</v>
      </c>
      <c r="K21" s="397">
        <v>0.0287284847278878</v>
      </c>
      <c r="L21" s="482">
        <v>0.107871804664244</v>
      </c>
      <c r="M21" s="502">
        <v>0.00659696517418321</v>
      </c>
      <c r="N21" s="481">
        <f t="shared" si="1"/>
        <v>2.25350281614129</v>
      </c>
      <c r="P21" s="395">
        <v>2</v>
      </c>
      <c r="Q21" s="516">
        <v>0.00659696517418321</v>
      </c>
      <c r="S21" s="395">
        <v>2</v>
      </c>
      <c r="T21" s="481">
        <v>2.25350281614129</v>
      </c>
    </row>
    <row r="22" spans="1:20">
      <c r="A22" s="398">
        <v>5</v>
      </c>
      <c r="B22" s="399">
        <v>7</v>
      </c>
      <c r="C22" s="400">
        <v>0.0059772700415453</v>
      </c>
      <c r="D22" s="401">
        <v>0.0111530293324861</v>
      </c>
      <c r="E22" s="401">
        <v>0.0139105797713615</v>
      </c>
      <c r="F22" s="401">
        <v>0.0190212366021469</v>
      </c>
      <c r="G22" s="401">
        <v>0.0248663580905569</v>
      </c>
      <c r="H22" s="401">
        <v>0.0406115491645512</v>
      </c>
      <c r="I22" s="401">
        <v>0.042789505288354</v>
      </c>
      <c r="J22" s="401">
        <v>0.0156801023753907</v>
      </c>
      <c r="K22" s="401">
        <v>0.0187660668380463</v>
      </c>
      <c r="L22" s="483">
        <v>0.036871069354578</v>
      </c>
      <c r="M22" s="503">
        <v>0.00957938629109267</v>
      </c>
      <c r="N22" s="504">
        <f t="shared" si="1"/>
        <v>1.47667375097908</v>
      </c>
      <c r="P22" s="398">
        <v>5</v>
      </c>
      <c r="Q22" s="517">
        <v>0.00957938629109267</v>
      </c>
      <c r="S22" s="398">
        <v>5</v>
      </c>
      <c r="T22" s="504">
        <v>1.47667375097908</v>
      </c>
    </row>
    <row r="23" spans="1:20">
      <c r="A23" s="402"/>
      <c r="B23" s="403">
        <v>8</v>
      </c>
      <c r="C23" s="404">
        <v>0.00726212624927631</v>
      </c>
      <c r="D23" s="405">
        <v>0.0140624459841148</v>
      </c>
      <c r="E23" s="405">
        <v>0.018082070588748</v>
      </c>
      <c r="F23" s="405">
        <v>0.0207047987626531</v>
      </c>
      <c r="G23" s="405">
        <v>0.0258505868552548</v>
      </c>
      <c r="H23" s="405">
        <v>0.0250099182417347</v>
      </c>
      <c r="I23" s="405">
        <v>0.0287280056319464</v>
      </c>
      <c r="J23" s="405">
        <v>0.0293813834841874</v>
      </c>
      <c r="K23" s="405">
        <v>0.0419986435842327</v>
      </c>
      <c r="L23" s="485">
        <v>0.0191909472234303</v>
      </c>
      <c r="M23" s="503">
        <v>0.020647198444527</v>
      </c>
      <c r="N23" s="505">
        <f t="shared" si="1"/>
        <v>1.45780924055056</v>
      </c>
      <c r="P23" s="402"/>
      <c r="Q23" s="518">
        <v>0.020647198444527</v>
      </c>
      <c r="S23" s="402"/>
      <c r="T23" s="505">
        <v>1.45780924055056</v>
      </c>
    </row>
    <row r="24" ht="15.15" spans="1:20">
      <c r="A24" s="406"/>
      <c r="B24" s="407">
        <v>9</v>
      </c>
      <c r="C24" s="408">
        <v>0.00690220090172082</v>
      </c>
      <c r="D24" s="409">
        <v>0.0164626790268244</v>
      </c>
      <c r="E24" s="409">
        <v>0.0209321784931194</v>
      </c>
      <c r="F24" s="409">
        <v>0.0394189192653767</v>
      </c>
      <c r="G24" s="409">
        <v>0.0376851568646462</v>
      </c>
      <c r="H24" s="409">
        <v>0.0436182062995702</v>
      </c>
      <c r="I24" s="409">
        <v>0.0358052303527455</v>
      </c>
      <c r="J24" s="409">
        <v>0.0354832342020195</v>
      </c>
      <c r="K24" s="409">
        <v>0.0283975623297408</v>
      </c>
      <c r="L24" s="487">
        <v>0.0325434462620406</v>
      </c>
      <c r="M24" s="503">
        <v>0.0254380785393323</v>
      </c>
      <c r="N24" s="506">
        <f t="shared" si="1"/>
        <v>1.82594980329033</v>
      </c>
      <c r="P24" s="406"/>
      <c r="Q24" s="519">
        <v>0.0254380785393323</v>
      </c>
      <c r="S24" s="406"/>
      <c r="T24" s="506">
        <v>1.82594980329033</v>
      </c>
    </row>
    <row r="25" ht="15.15" spans="1:20">
      <c r="A25" s="410">
        <v>6</v>
      </c>
      <c r="B25" s="410">
        <v>8</v>
      </c>
      <c r="C25" s="411">
        <v>0.0035825066664397</v>
      </c>
      <c r="D25" s="412">
        <v>0.00755225216651935</v>
      </c>
      <c r="E25" s="412">
        <v>0.0101227996672784</v>
      </c>
      <c r="F25" s="412">
        <v>0.0359251541123775</v>
      </c>
      <c r="G25" s="412">
        <v>0.0331419160459175</v>
      </c>
      <c r="H25" s="412">
        <v>0.0135415759987193</v>
      </c>
      <c r="I25" s="412">
        <v>0.0208329238613363</v>
      </c>
      <c r="J25" s="412">
        <v>0.0164648239623008</v>
      </c>
      <c r="K25" s="412">
        <v>0.00453935422752033</v>
      </c>
      <c r="L25" s="412">
        <v>0.0125973106864827</v>
      </c>
      <c r="M25" s="507">
        <v>0.0134831867870541</v>
      </c>
      <c r="N25" s="504">
        <f>C25*1+D25*2+E25*3+F25*4+G25*5+H25*6+I25*7+J25*8+K25*9</f>
        <v>0.75811830944817</v>
      </c>
      <c r="P25" s="410">
        <v>6</v>
      </c>
      <c r="Q25" s="517">
        <v>0.0134831867870541</v>
      </c>
      <c r="S25" s="410">
        <v>6</v>
      </c>
      <c r="T25" s="504">
        <v>0.75811830944817</v>
      </c>
    </row>
    <row r="26" ht="15.15" spans="1:20">
      <c r="A26" s="413"/>
      <c r="B26" s="413">
        <v>9</v>
      </c>
      <c r="C26" s="414">
        <v>0.00208656451181111</v>
      </c>
      <c r="D26" s="415">
        <v>0.00855662140356334</v>
      </c>
      <c r="E26" s="415">
        <v>0.00656035781326689</v>
      </c>
      <c r="F26" s="415">
        <v>0.00989128259580686</v>
      </c>
      <c r="G26" s="415">
        <v>0.0359939740767914</v>
      </c>
      <c r="H26" s="415">
        <v>0.019944121523217</v>
      </c>
      <c r="I26" s="415">
        <v>0.020009690073621</v>
      </c>
      <c r="J26" s="415">
        <v>0.0101184202368405</v>
      </c>
      <c r="K26" s="415">
        <v>0.00627817128139086</v>
      </c>
      <c r="L26" s="490">
        <v>0.014245385027255</v>
      </c>
      <c r="M26" s="507">
        <v>0.0119648169036853</v>
      </c>
      <c r="N26" s="506">
        <f>C26*1+D26*2+E26*3+F26*4+G26*5+H26*6+I26*7+J26*8+K26*9+L26*10</f>
        <v>0.798053194880364</v>
      </c>
      <c r="P26" s="413"/>
      <c r="Q26" s="519">
        <v>0.0119648169036853</v>
      </c>
      <c r="S26" s="413"/>
      <c r="T26" s="506">
        <v>0.798053194880364</v>
      </c>
    </row>
    <row r="27" ht="15.15" spans="1:20">
      <c r="A27" s="416">
        <v>10</v>
      </c>
      <c r="B27" s="417">
        <v>8</v>
      </c>
      <c r="C27" s="418">
        <v>0.00326349625148002</v>
      </c>
      <c r="D27" s="419">
        <v>0.00685358530838442</v>
      </c>
      <c r="E27" s="419">
        <v>0.0175974017883581</v>
      </c>
      <c r="F27" s="419">
        <v>0.0156177959857096</v>
      </c>
      <c r="G27" s="419">
        <v>0.0267332392712467</v>
      </c>
      <c r="H27" s="419">
        <v>0.0448861078004782</v>
      </c>
      <c r="I27" s="419">
        <v>0.0337906897759085</v>
      </c>
      <c r="J27" s="419">
        <v>0.0561583612639461</v>
      </c>
      <c r="K27" s="419">
        <v>0.0373259802273186</v>
      </c>
      <c r="L27" s="491">
        <v>0.0263986126276575</v>
      </c>
      <c r="M27" s="508">
        <v>0.0208871664065495</v>
      </c>
      <c r="N27" s="504">
        <f>C27*1+D27*2+E27*3+F27*4+G27*5+H27*6+I27*7+J27*8+K27*9+L27*10</f>
        <v>1.82093856620063</v>
      </c>
      <c r="P27" s="416">
        <v>10</v>
      </c>
      <c r="Q27" s="517">
        <v>0.0208871664065495</v>
      </c>
      <c r="S27" s="416">
        <v>10</v>
      </c>
      <c r="T27" s="504">
        <v>1.82093856620063</v>
      </c>
    </row>
    <row r="28" ht="15.15" spans="1:20">
      <c r="A28" s="420"/>
      <c r="B28" s="421">
        <v>9</v>
      </c>
      <c r="C28" s="422">
        <v>0.00632321245013638</v>
      </c>
      <c r="D28" s="423">
        <v>0.00782009948802958</v>
      </c>
      <c r="E28" s="423">
        <v>0.00770891022839438</v>
      </c>
      <c r="F28" s="423">
        <v>0.00998616642295432</v>
      </c>
      <c r="G28" s="423">
        <v>0.0108377979076574</v>
      </c>
      <c r="H28" s="423">
        <v>0.0628964552238806</v>
      </c>
      <c r="I28" s="423">
        <v>0.0114622746494547</v>
      </c>
      <c r="J28" s="423">
        <v>0.015805606339525</v>
      </c>
      <c r="K28" s="423">
        <v>0.0522612107913217</v>
      </c>
      <c r="L28" s="423">
        <v>0.0194562666386437</v>
      </c>
      <c r="M28" s="508">
        <v>0.0150053610099337</v>
      </c>
      <c r="N28" s="506">
        <f>C28*1+D28*2+E28*3+F28*4+G28*5+H28*6+I28*7</f>
        <v>0.59683845123095</v>
      </c>
      <c r="P28" s="420"/>
      <c r="Q28" s="519">
        <v>0.0150053610099337</v>
      </c>
      <c r="S28" s="420"/>
      <c r="T28" s="506">
        <v>0.59683845123095</v>
      </c>
    </row>
    <row r="29" ht="15.15" spans="1:20">
      <c r="A29" s="424">
        <v>11</v>
      </c>
      <c r="B29" s="424">
        <v>7</v>
      </c>
      <c r="C29" s="425">
        <v>0.00879747984377177</v>
      </c>
      <c r="D29" s="426">
        <v>0.0111059414127697</v>
      </c>
      <c r="E29" s="426">
        <v>0.0121614073824661</v>
      </c>
      <c r="F29" s="426">
        <v>0.0102474933767408</v>
      </c>
      <c r="G29" s="426">
        <v>0.0917633552147684</v>
      </c>
      <c r="H29" s="426">
        <v>0.0276882382787279</v>
      </c>
      <c r="I29" s="426">
        <v>0.0184294871794872</v>
      </c>
      <c r="J29" s="494" t="s">
        <v>31</v>
      </c>
      <c r="K29" s="426">
        <v>0.0559330846094994</v>
      </c>
      <c r="L29" s="489" t="s">
        <v>31</v>
      </c>
      <c r="M29" s="509">
        <v>0.0197584076223073</v>
      </c>
      <c r="N29" s="504">
        <f>C29*1+D29*2+E29*3+F29*4+G29*5+H29*6+I29*7+K29*9</f>
        <v>1.36583393581179</v>
      </c>
      <c r="P29" s="424">
        <v>11</v>
      </c>
      <c r="Q29" s="517">
        <v>0.0197584076223073</v>
      </c>
      <c r="S29" s="424">
        <v>11</v>
      </c>
      <c r="T29" s="504">
        <v>1.36583393581179</v>
      </c>
    </row>
    <row r="30" ht="15.15" spans="1:20">
      <c r="A30" s="427"/>
      <c r="B30" s="427">
        <v>8</v>
      </c>
      <c r="C30" s="428">
        <v>0.00479569530855894</v>
      </c>
      <c r="D30" s="429">
        <v>0.00511477805516654</v>
      </c>
      <c r="E30" s="429">
        <v>0.012179221241036</v>
      </c>
      <c r="F30" s="429">
        <v>0.00945832016018548</v>
      </c>
      <c r="G30" s="429">
        <v>0.0140362760593061</v>
      </c>
      <c r="H30" s="429">
        <v>0.0207130260382448</v>
      </c>
      <c r="I30" s="429">
        <v>0.0658590144409707</v>
      </c>
      <c r="J30" s="19" t="s">
        <v>31</v>
      </c>
      <c r="K30" s="429">
        <v>0.0337358396613967</v>
      </c>
      <c r="L30" s="495" t="s">
        <v>31</v>
      </c>
      <c r="M30" s="509">
        <v>0.0141842304200471</v>
      </c>
      <c r="N30" s="505">
        <f>C30*1+D30*2+E30*3+F30*4+G30*5+H30*6+I30*7+K30*9</f>
        <v>1.04849139034811</v>
      </c>
      <c r="P30" s="427"/>
      <c r="Q30" s="520">
        <v>0.0141842304200471</v>
      </c>
      <c r="S30" s="427"/>
      <c r="T30" s="515">
        <v>1.04849139034811</v>
      </c>
    </row>
    <row r="31" ht="15.15" spans="1:20">
      <c r="A31" s="430"/>
      <c r="B31" s="430">
        <v>9</v>
      </c>
      <c r="C31" s="431">
        <v>0.00490563733380204</v>
      </c>
      <c r="D31" s="432">
        <v>0.00810831317097332</v>
      </c>
      <c r="E31" s="432">
        <v>0.0113549998052205</v>
      </c>
      <c r="F31" s="432">
        <v>0.00707706979195422</v>
      </c>
      <c r="G31" s="432">
        <v>0.0239486846545395</v>
      </c>
      <c r="H31" s="432">
        <v>0.034090676164834</v>
      </c>
      <c r="I31" s="432">
        <v>0.0156561780506523</v>
      </c>
      <c r="J31" s="432">
        <v>0.101336039235583</v>
      </c>
      <c r="K31" s="492" t="s">
        <v>31</v>
      </c>
      <c r="L31" s="493" t="s">
        <v>31</v>
      </c>
      <c r="M31" s="509">
        <v>0.0145991311280977</v>
      </c>
      <c r="N31" s="506">
        <f>C31*1+D31*2+E31*3+F31*4+G31*5+H31*6+I31*7+J31*8</f>
        <v>1.32806458276016</v>
      </c>
      <c r="P31" s="430"/>
      <c r="Q31" s="519">
        <v>0.0145991311280977</v>
      </c>
      <c r="S31" s="430"/>
      <c r="T31" s="506">
        <v>1.32806458276016</v>
      </c>
    </row>
    <row r="32" ht="15.15" spans="1:20">
      <c r="A32" s="433">
        <v>12</v>
      </c>
      <c r="B32" s="433">
        <v>8</v>
      </c>
      <c r="C32" s="434">
        <v>0.00522824683311808</v>
      </c>
      <c r="D32" s="435">
        <v>0.00906237320991895</v>
      </c>
      <c r="E32" s="435">
        <v>0.0173515112259729</v>
      </c>
      <c r="F32" s="435">
        <v>0.0118814181083772</v>
      </c>
      <c r="G32" s="435">
        <v>0.0193976880520899</v>
      </c>
      <c r="H32" s="435">
        <v>0.0413629406003005</v>
      </c>
      <c r="I32" s="435">
        <v>0.0305387677703073</v>
      </c>
      <c r="J32" s="435">
        <v>0.0472942854595703</v>
      </c>
      <c r="K32" s="435">
        <v>0.0464866423769047</v>
      </c>
      <c r="L32" s="435">
        <v>0.0366148240366503</v>
      </c>
      <c r="M32" s="510">
        <v>0.0123372539875573</v>
      </c>
      <c r="N32" s="504">
        <f>C32*1+D32*2+E32*3+F32*4+G32*5+H32*6+I32*7+J32*8+K32*9</f>
        <v>1.47860472268749</v>
      </c>
      <c r="P32" s="433">
        <v>12</v>
      </c>
      <c r="Q32" s="517">
        <v>0.0123372539875573</v>
      </c>
      <c r="S32" s="433">
        <v>12</v>
      </c>
      <c r="T32" s="504">
        <v>1.47860472268749</v>
      </c>
    </row>
    <row r="33" ht="15.15" spans="1:20">
      <c r="A33" s="436"/>
      <c r="B33" s="436">
        <v>9</v>
      </c>
      <c r="C33" s="437">
        <v>0.00143205913067833</v>
      </c>
      <c r="D33" s="438">
        <v>0.0125067858202932</v>
      </c>
      <c r="E33" s="438">
        <v>0.00989344208468608</v>
      </c>
      <c r="F33" s="438">
        <v>0.0152467261227473</v>
      </c>
      <c r="G33" s="438">
        <v>0.0435864516339635</v>
      </c>
      <c r="H33" s="438">
        <v>0.00821199801826364</v>
      </c>
      <c r="I33" s="438">
        <v>0.050521959578604</v>
      </c>
      <c r="J33" s="438">
        <v>0.0130826146894262</v>
      </c>
      <c r="K33" s="438">
        <v>0.0197031847720883</v>
      </c>
      <c r="L33" s="498">
        <v>0.0260765162879176</v>
      </c>
      <c r="M33" s="510">
        <v>0.0208255442998174</v>
      </c>
      <c r="N33" s="505">
        <f>C33*1+D33*2+E33*3+F33*4+G33*5+H33*6+I33*7+J33*8+K33*9+L33*10</f>
        <v>1.28072556818932</v>
      </c>
      <c r="P33" s="436"/>
      <c r="Q33" s="518">
        <v>0.0208255442998174</v>
      </c>
      <c r="S33" s="436"/>
      <c r="T33" s="505">
        <v>1.28072556818932</v>
      </c>
    </row>
    <row r="34" ht="15.15" spans="1:20">
      <c r="A34" s="439">
        <v>13</v>
      </c>
      <c r="B34" s="439">
        <v>7</v>
      </c>
      <c r="C34" s="440">
        <v>0.00383516686256344</v>
      </c>
      <c r="D34" s="441">
        <v>0.00571531112805651</v>
      </c>
      <c r="E34" s="441">
        <v>0.0130122681815554</v>
      </c>
      <c r="F34" s="441">
        <v>0.0209266801199662</v>
      </c>
      <c r="G34" s="441">
        <v>0.0197412241607069</v>
      </c>
      <c r="H34" s="441">
        <v>0.0213730722889501</v>
      </c>
      <c r="I34" s="441">
        <v>0.0321423159674226</v>
      </c>
      <c r="J34" s="441">
        <v>0.0451364613488594</v>
      </c>
      <c r="K34" s="441">
        <v>0.0410861166113412</v>
      </c>
      <c r="L34" s="499">
        <v>0.0631112894115008</v>
      </c>
      <c r="M34" s="511">
        <v>0.0193556543753601</v>
      </c>
      <c r="N34" s="506">
        <f>C34*1+D34*2+E34*3+F34*4+G34*5+H34*6+I34*7+J34*8+K34*9+L34*10</f>
        <v>1.95192971486035</v>
      </c>
      <c r="P34" s="439">
        <v>13</v>
      </c>
      <c r="Q34" s="519">
        <v>0.0193556543753601</v>
      </c>
      <c r="S34" s="439">
        <v>13</v>
      </c>
      <c r="T34" s="506">
        <v>1.95192971486035</v>
      </c>
    </row>
    <row r="35" ht="15.15"/>
    <row r="36" ht="15.15" spans="1:12">
      <c r="A36" s="442" t="s">
        <v>26</v>
      </c>
      <c r="B36" s="442" t="s">
        <v>27</v>
      </c>
      <c r="C36" s="442" t="s">
        <v>32</v>
      </c>
      <c r="D36" s="442" t="s">
        <v>36</v>
      </c>
      <c r="E36" s="443"/>
      <c r="F36" s="443"/>
      <c r="G36" s="443"/>
      <c r="H36" s="443"/>
      <c r="I36" s="443"/>
      <c r="J36" s="443"/>
      <c r="K36" s="443"/>
      <c r="L36" s="443"/>
    </row>
    <row r="37" ht="15.15" spans="1:12">
      <c r="A37" s="392">
        <v>1</v>
      </c>
      <c r="B37" s="392">
        <v>8</v>
      </c>
      <c r="C37" s="444">
        <v>0.0201105443921495</v>
      </c>
      <c r="D37" s="445"/>
      <c r="E37" s="446">
        <v>0.0201105443921495</v>
      </c>
      <c r="F37" s="446"/>
      <c r="G37" s="446"/>
      <c r="H37" s="446"/>
      <c r="I37" s="446"/>
      <c r="J37" s="446"/>
      <c r="K37" s="446"/>
      <c r="L37" s="446"/>
    </row>
    <row r="38" ht="15.15" spans="1:12">
      <c r="A38" s="447">
        <v>2</v>
      </c>
      <c r="B38" s="447">
        <v>7</v>
      </c>
      <c r="C38" s="448">
        <v>0.00659696517418321</v>
      </c>
      <c r="D38" s="445"/>
      <c r="E38" s="446">
        <v>0.00659696517418321</v>
      </c>
      <c r="F38" s="446"/>
      <c r="G38" s="446"/>
      <c r="H38" s="446"/>
      <c r="I38" s="446"/>
      <c r="J38" s="446"/>
      <c r="K38" s="446"/>
      <c r="L38" s="446"/>
    </row>
    <row r="39" spans="1:12">
      <c r="A39" s="449">
        <v>5</v>
      </c>
      <c r="B39" s="449">
        <v>7</v>
      </c>
      <c r="C39" s="450">
        <v>0.00957938629109267</v>
      </c>
      <c r="D39" s="450">
        <f>C41-C39</f>
        <v>0.0158586922482396</v>
      </c>
      <c r="E39" s="446">
        <v>0.00957938629109267</v>
      </c>
      <c r="F39" s="451">
        <f>E41-E39</f>
        <v>0.0158586922482396</v>
      </c>
      <c r="G39" s="446"/>
      <c r="H39" s="446"/>
      <c r="I39" s="446"/>
      <c r="J39" s="446"/>
      <c r="K39" s="446"/>
      <c r="L39" s="446"/>
    </row>
    <row r="40" spans="1:12">
      <c r="A40" s="452"/>
      <c r="B40" s="452">
        <v>8</v>
      </c>
      <c r="C40" s="453">
        <v>0.020647198444527</v>
      </c>
      <c r="D40" s="453"/>
      <c r="E40" s="446">
        <v>0.020647198444527</v>
      </c>
      <c r="F40" s="451"/>
      <c r="G40" s="446"/>
      <c r="H40" s="446"/>
      <c r="I40" s="446"/>
      <c r="J40" s="446"/>
      <c r="K40" s="446"/>
      <c r="L40" s="446"/>
    </row>
    <row r="41" ht="15.15" spans="1:12">
      <c r="A41" s="454"/>
      <c r="B41" s="454">
        <v>9</v>
      </c>
      <c r="C41" s="455">
        <v>0.0254380785393323</v>
      </c>
      <c r="D41" s="455"/>
      <c r="E41" s="446">
        <v>0.0254380785393323</v>
      </c>
      <c r="F41" s="451"/>
      <c r="G41" s="446"/>
      <c r="H41" s="446"/>
      <c r="I41" s="446"/>
      <c r="J41" s="446"/>
      <c r="K41" s="446"/>
      <c r="L41" s="446"/>
    </row>
    <row r="42" spans="1:12">
      <c r="A42" s="456">
        <v>6</v>
      </c>
      <c r="B42" s="456">
        <v>8</v>
      </c>
      <c r="C42" s="457">
        <v>0.0134831867870541</v>
      </c>
      <c r="D42" s="457">
        <f>C43-C42</f>
        <v>-0.00151836988336886</v>
      </c>
      <c r="E42" s="446">
        <v>0.0134831867870541</v>
      </c>
      <c r="F42" s="451">
        <f>E43-E42</f>
        <v>-0.00151836988336886</v>
      </c>
      <c r="G42" s="446"/>
      <c r="H42" s="446"/>
      <c r="I42" s="446"/>
      <c r="J42" s="446"/>
      <c r="K42" s="446"/>
      <c r="L42" s="446"/>
    </row>
    <row r="43" ht="15.15" spans="1:13">
      <c r="A43" s="458"/>
      <c r="B43" s="458">
        <v>9</v>
      </c>
      <c r="C43" s="459">
        <v>0.0119648169036853</v>
      </c>
      <c r="D43" s="459"/>
      <c r="E43" s="446">
        <v>0.0119648169036853</v>
      </c>
      <c r="F43" s="451"/>
      <c r="G43" s="446"/>
      <c r="H43" s="446"/>
      <c r="I43" s="512"/>
      <c r="J43" s="512"/>
      <c r="K43" s="512"/>
      <c r="L43" s="512"/>
      <c r="M43" s="513"/>
    </row>
    <row r="44" spans="1:13">
      <c r="A44" s="460">
        <v>10</v>
      </c>
      <c r="B44" s="460">
        <v>8</v>
      </c>
      <c r="C44" s="461">
        <v>0.0208871664065495</v>
      </c>
      <c r="D44" s="461">
        <f>C45-C44</f>
        <v>-0.00588180539661573</v>
      </c>
      <c r="E44" s="446">
        <v>0.0208871664065495</v>
      </c>
      <c r="F44" s="451">
        <f>E45-E44</f>
        <v>-0.00588180539661573</v>
      </c>
      <c r="G44" s="446"/>
      <c r="H44" s="446"/>
      <c r="I44" s="512"/>
      <c r="J44" s="512"/>
      <c r="K44" s="512"/>
      <c r="L44" s="512"/>
      <c r="M44" s="513"/>
    </row>
    <row r="45" ht="15.15" spans="1:13">
      <c r="A45" s="462"/>
      <c r="B45" s="462">
        <v>9</v>
      </c>
      <c r="C45" s="463">
        <v>0.0150053610099337</v>
      </c>
      <c r="D45" s="463"/>
      <c r="E45" s="446">
        <v>0.0150053610099337</v>
      </c>
      <c r="F45" s="451"/>
      <c r="G45" s="446"/>
      <c r="H45" s="446"/>
      <c r="I45" s="512"/>
      <c r="J45" s="512"/>
      <c r="K45" s="512"/>
      <c r="L45" s="512"/>
      <c r="M45" s="513"/>
    </row>
    <row r="46" spans="1:13">
      <c r="A46" s="464">
        <v>11</v>
      </c>
      <c r="B46" s="464">
        <v>7</v>
      </c>
      <c r="C46" s="465">
        <v>0.0197584076223073</v>
      </c>
      <c r="D46" s="465">
        <f>C48-C46</f>
        <v>-0.00515927649420953</v>
      </c>
      <c r="E46" s="446">
        <v>0.0197584076223073</v>
      </c>
      <c r="F46" s="451">
        <f>E48-E46</f>
        <v>-0.00515927649420953</v>
      </c>
      <c r="G46" s="446"/>
      <c r="H46" s="446"/>
      <c r="I46" s="512"/>
      <c r="J46" s="512"/>
      <c r="K46" s="512"/>
      <c r="L46" s="512"/>
      <c r="M46" s="513"/>
    </row>
    <row r="47" spans="1:13">
      <c r="A47" s="466"/>
      <c r="B47" s="466">
        <v>8</v>
      </c>
      <c r="C47" s="467">
        <v>0.0141842304200471</v>
      </c>
      <c r="D47" s="467"/>
      <c r="E47" s="446">
        <v>0.0141842304200471</v>
      </c>
      <c r="F47" s="451"/>
      <c r="G47" s="446"/>
      <c r="H47" s="446"/>
      <c r="I47" s="512"/>
      <c r="J47" s="512"/>
      <c r="K47" s="512"/>
      <c r="L47" s="512"/>
      <c r="M47" s="513"/>
    </row>
    <row r="48" ht="15.15" spans="1:13">
      <c r="A48" s="468"/>
      <c r="B48" s="468">
        <v>9</v>
      </c>
      <c r="C48" s="469">
        <v>0.0145991311280977</v>
      </c>
      <c r="D48" s="469"/>
      <c r="E48" s="446">
        <v>0.0145991311280977</v>
      </c>
      <c r="F48" s="451"/>
      <c r="G48" s="446"/>
      <c r="H48" s="446"/>
      <c r="I48" s="512"/>
      <c r="J48" s="512"/>
      <c r="K48" s="512"/>
      <c r="L48" s="512"/>
      <c r="M48" s="513"/>
    </row>
    <row r="49" spans="1:13">
      <c r="A49" s="470">
        <v>12</v>
      </c>
      <c r="B49" s="470">
        <v>8</v>
      </c>
      <c r="C49" s="471">
        <v>0.0123372539875573</v>
      </c>
      <c r="D49" s="230"/>
      <c r="E49" s="446">
        <v>0.0123372539875573</v>
      </c>
      <c r="F49" s="446"/>
      <c r="G49" s="446"/>
      <c r="H49" s="446"/>
      <c r="I49" s="512"/>
      <c r="J49" s="512"/>
      <c r="K49" s="512"/>
      <c r="L49" s="512"/>
      <c r="M49" s="513"/>
    </row>
    <row r="50" ht="15.15" spans="1:13">
      <c r="A50" s="472"/>
      <c r="B50" s="472">
        <v>9</v>
      </c>
      <c r="C50" s="473">
        <v>0.0208255442998174</v>
      </c>
      <c r="D50" s="235"/>
      <c r="E50" s="446">
        <v>0.0208255442998174</v>
      </c>
      <c r="F50" s="446"/>
      <c r="G50" s="446"/>
      <c r="H50" s="446"/>
      <c r="I50" s="512"/>
      <c r="J50" s="512"/>
      <c r="K50" s="512"/>
      <c r="L50" s="512"/>
      <c r="M50" s="513"/>
    </row>
    <row r="51" ht="15.15" spans="1:12">
      <c r="A51" s="474">
        <v>13</v>
      </c>
      <c r="B51" s="474">
        <v>7</v>
      </c>
      <c r="C51" s="475">
        <v>0.0193556543753601</v>
      </c>
      <c r="D51" s="476"/>
      <c r="E51" s="446">
        <v>0.0193556543753601</v>
      </c>
      <c r="F51" s="446"/>
      <c r="G51" s="446"/>
      <c r="H51" s="446"/>
      <c r="I51" s="446"/>
      <c r="J51" s="446"/>
      <c r="K51" s="446"/>
      <c r="L51" s="446"/>
    </row>
  </sheetData>
  <mergeCells count="43">
    <mergeCell ref="A5:A7"/>
    <mergeCell ref="A8:A9"/>
    <mergeCell ref="A10:A11"/>
    <mergeCell ref="A12:A14"/>
    <mergeCell ref="A15:A16"/>
    <mergeCell ref="A22:A24"/>
    <mergeCell ref="A25:A26"/>
    <mergeCell ref="A27:A28"/>
    <mergeCell ref="A29:A31"/>
    <mergeCell ref="A32:A33"/>
    <mergeCell ref="A39:A41"/>
    <mergeCell ref="A42:A43"/>
    <mergeCell ref="A44:A45"/>
    <mergeCell ref="A46:A48"/>
    <mergeCell ref="A49:A50"/>
    <mergeCell ref="D39:D41"/>
    <mergeCell ref="D42:D43"/>
    <mergeCell ref="D44:D45"/>
    <mergeCell ref="D46:D48"/>
    <mergeCell ref="F39:F41"/>
    <mergeCell ref="F42:F43"/>
    <mergeCell ref="F44:F45"/>
    <mergeCell ref="F46:F48"/>
    <mergeCell ref="P5:P7"/>
    <mergeCell ref="P8:P9"/>
    <mergeCell ref="P10:P11"/>
    <mergeCell ref="P12:P14"/>
    <mergeCell ref="P15:P16"/>
    <mergeCell ref="P22:P24"/>
    <mergeCell ref="P25:P26"/>
    <mergeCell ref="P27:P28"/>
    <mergeCell ref="P29:P31"/>
    <mergeCell ref="P32:P33"/>
    <mergeCell ref="S5:S7"/>
    <mergeCell ref="S8:S9"/>
    <mergeCell ref="S10:S11"/>
    <mergeCell ref="S12:S14"/>
    <mergeCell ref="S15:S16"/>
    <mergeCell ref="S22:S24"/>
    <mergeCell ref="S25:S26"/>
    <mergeCell ref="S27:S28"/>
    <mergeCell ref="S29:S31"/>
    <mergeCell ref="S32:S3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opLeftCell="A46" workbookViewId="0">
      <selection activeCell="N39" sqref="M39:N39"/>
    </sheetView>
  </sheetViews>
  <sheetFormatPr defaultColWidth="8.88888888888889" defaultRowHeight="14.4"/>
  <cols>
    <col min="2" max="10" width="12.8888888888889"/>
  </cols>
  <sheetData>
    <row r="1" spans="1:9">
      <c r="A1" s="304" t="s">
        <v>37</v>
      </c>
      <c r="B1" s="304" t="s">
        <v>38</v>
      </c>
      <c r="C1" s="304" t="s">
        <v>39</v>
      </c>
      <c r="D1" s="304" t="s">
        <v>40</v>
      </c>
      <c r="E1" s="304" t="s">
        <v>41</v>
      </c>
      <c r="F1" s="304" t="s">
        <v>42</v>
      </c>
      <c r="G1" s="304" t="s">
        <v>43</v>
      </c>
      <c r="H1" s="304" t="s">
        <v>44</v>
      </c>
      <c r="I1" s="304" t="s">
        <v>45</v>
      </c>
    </row>
    <row r="2" spans="1:9">
      <c r="A2" s="304">
        <v>7</v>
      </c>
      <c r="B2" s="22"/>
      <c r="C2" s="304">
        <v>1.68603306196767</v>
      </c>
      <c r="D2" s="304">
        <v>1.79381538172598</v>
      </c>
      <c r="E2" s="22"/>
      <c r="F2" s="22"/>
      <c r="G2" s="304">
        <v>1.9314037026803</v>
      </c>
      <c r="H2" s="22"/>
      <c r="I2" s="304">
        <v>3.10125729681185</v>
      </c>
    </row>
    <row r="3" spans="1:9">
      <c r="A3" s="304">
        <v>8</v>
      </c>
      <c r="B3" s="304">
        <v>2.66015625</v>
      </c>
      <c r="C3" s="22"/>
      <c r="D3" s="304">
        <v>3.03307483352668</v>
      </c>
      <c r="E3" s="304">
        <v>1.35987493486191</v>
      </c>
      <c r="F3" s="304">
        <v>2.66494845360825</v>
      </c>
      <c r="G3" s="304">
        <v>1.31782945736434</v>
      </c>
      <c r="H3" s="304">
        <v>1.96901748040989</v>
      </c>
      <c r="I3" s="22"/>
    </row>
    <row r="4" spans="1:9">
      <c r="A4" s="304">
        <v>9</v>
      </c>
      <c r="B4" s="22"/>
      <c r="C4" s="22"/>
      <c r="D4" s="304">
        <v>1.31263668758791</v>
      </c>
      <c r="E4" s="304">
        <v>1.71228312428068</v>
      </c>
      <c r="F4" s="304">
        <v>0.923692177479736</v>
      </c>
      <c r="G4" s="304">
        <v>4.13420559257378</v>
      </c>
      <c r="H4" s="304">
        <v>4.05953834880313</v>
      </c>
      <c r="I4" s="22"/>
    </row>
    <row r="6" spans="1:1">
      <c r="A6" t="s">
        <v>46</v>
      </c>
    </row>
    <row r="7" spans="1:9">
      <c r="A7" s="304" t="s">
        <v>37</v>
      </c>
      <c r="B7" s="304" t="s">
        <v>38</v>
      </c>
      <c r="C7" s="304" t="s">
        <v>39</v>
      </c>
      <c r="D7" s="304" t="s">
        <v>40</v>
      </c>
      <c r="E7" s="304" t="s">
        <v>41</v>
      </c>
      <c r="F7" s="304" t="s">
        <v>42</v>
      </c>
      <c r="G7" s="304" t="s">
        <v>43</v>
      </c>
      <c r="H7" s="304" t="s">
        <v>44</v>
      </c>
      <c r="I7" s="304" t="s">
        <v>45</v>
      </c>
    </row>
    <row r="8" spans="1:9">
      <c r="A8" s="304">
        <v>7</v>
      </c>
      <c r="B8" s="22"/>
      <c r="C8" s="304">
        <v>2.25350281614129</v>
      </c>
      <c r="D8" s="304">
        <v>1.47667375097908</v>
      </c>
      <c r="E8" s="22"/>
      <c r="F8" s="22"/>
      <c r="G8" s="304">
        <v>1.36583393581179</v>
      </c>
      <c r="H8" s="22"/>
      <c r="I8" s="304">
        <v>1.95192971486035</v>
      </c>
    </row>
    <row r="9" spans="1:9">
      <c r="A9" s="304">
        <v>8</v>
      </c>
      <c r="B9" s="304">
        <v>1.87056093940905</v>
      </c>
      <c r="C9" s="22"/>
      <c r="D9" s="304">
        <v>1.45780924055056</v>
      </c>
      <c r="E9" s="304">
        <v>0.75811830944817</v>
      </c>
      <c r="F9" s="304">
        <v>1.82093856620063</v>
      </c>
      <c r="G9" s="304">
        <v>1.04849139034811</v>
      </c>
      <c r="H9" s="304">
        <v>1.47860472268749</v>
      </c>
      <c r="I9" s="22"/>
    </row>
    <row r="10" spans="1:9">
      <c r="A10" s="304">
        <v>9</v>
      </c>
      <c r="B10" s="22"/>
      <c r="C10" s="22"/>
      <c r="D10" s="304">
        <v>1.82594980329033</v>
      </c>
      <c r="E10" s="304">
        <v>0.798053194880364</v>
      </c>
      <c r="F10" s="304">
        <v>0.59683845123095</v>
      </c>
      <c r="G10" s="304">
        <v>1.32806458276016</v>
      </c>
      <c r="H10" s="304">
        <v>1.28072556818932</v>
      </c>
      <c r="I10" s="22"/>
    </row>
    <row r="34" spans="1:9">
      <c r="A34" s="304" t="s">
        <v>37</v>
      </c>
      <c r="B34" s="304" t="s">
        <v>38</v>
      </c>
      <c r="C34" s="304" t="s">
        <v>39</v>
      </c>
      <c r="D34" s="304" t="s">
        <v>40</v>
      </c>
      <c r="E34" s="304" t="s">
        <v>41</v>
      </c>
      <c r="F34" s="304" t="s">
        <v>42</v>
      </c>
      <c r="G34" s="304" t="s">
        <v>43</v>
      </c>
      <c r="H34" s="304" t="s">
        <v>44</v>
      </c>
      <c r="I34" s="304" t="s">
        <v>45</v>
      </c>
    </row>
    <row r="35" spans="1:10">
      <c r="A35" s="304">
        <v>7</v>
      </c>
      <c r="B35" s="19"/>
      <c r="C35" s="386">
        <v>0.599248163992673</v>
      </c>
      <c r="D35" s="386">
        <v>0.729905155413654</v>
      </c>
      <c r="E35" s="387"/>
      <c r="F35" s="387"/>
      <c r="G35" s="386">
        <v>0.695219673943078</v>
      </c>
      <c r="H35" s="387"/>
      <c r="I35" s="16">
        <v>0.850728077490538</v>
      </c>
      <c r="J35" s="26">
        <f t="shared" ref="J35:J37" si="0">AVERAGE(B35:I35)</f>
        <v>0.718775267709986</v>
      </c>
    </row>
    <row r="36" spans="1:10">
      <c r="A36" s="304">
        <v>8</v>
      </c>
      <c r="B36" s="16">
        <v>0.84765625</v>
      </c>
      <c r="C36" s="387"/>
      <c r="D36" s="386">
        <v>0.840647976518282</v>
      </c>
      <c r="E36" s="386">
        <v>0.533385443807539</v>
      </c>
      <c r="F36" s="386">
        <v>0.639394604079842</v>
      </c>
      <c r="G36" s="386">
        <v>0.581395348837209</v>
      </c>
      <c r="H36" s="386">
        <v>0.755937311633514</v>
      </c>
      <c r="I36" s="19"/>
      <c r="J36" s="26">
        <f t="shared" si="0"/>
        <v>0.699736155812731</v>
      </c>
    </row>
    <row r="37" spans="1:10">
      <c r="A37" s="304">
        <v>9</v>
      </c>
      <c r="B37" s="19"/>
      <c r="C37" s="387"/>
      <c r="D37" s="386">
        <v>0.697224500556564</v>
      </c>
      <c r="E37" s="386">
        <v>0.508918059806923</v>
      </c>
      <c r="F37" s="386">
        <v>0.642296918767507</v>
      </c>
      <c r="G37" s="386">
        <v>0.569821066223944</v>
      </c>
      <c r="H37" s="386">
        <v>0.850512945774304</v>
      </c>
      <c r="I37" s="19"/>
      <c r="J37" s="26">
        <f t="shared" si="0"/>
        <v>0.653754698225848</v>
      </c>
    </row>
    <row r="38" spans="1:1">
      <c r="A38" t="s">
        <v>46</v>
      </c>
    </row>
    <row r="39" spans="1:9">
      <c r="A39" s="304" t="s">
        <v>37</v>
      </c>
      <c r="B39" s="304" t="s">
        <v>38</v>
      </c>
      <c r="C39" s="304" t="s">
        <v>39</v>
      </c>
      <c r="D39" s="304" t="s">
        <v>40</v>
      </c>
      <c r="E39" s="304" t="s">
        <v>41</v>
      </c>
      <c r="F39" s="304" t="s">
        <v>42</v>
      </c>
      <c r="G39" s="304" t="s">
        <v>43</v>
      </c>
      <c r="H39" s="304" t="s">
        <v>44</v>
      </c>
      <c r="I39" s="304" t="s">
        <v>45</v>
      </c>
    </row>
    <row r="40" spans="1:10">
      <c r="A40" s="304">
        <v>7</v>
      </c>
      <c r="B40" s="19"/>
      <c r="C40" s="16">
        <v>0.00659696517418321</v>
      </c>
      <c r="D40" s="16">
        <v>0.00957938629109267</v>
      </c>
      <c r="E40" s="19"/>
      <c r="F40" s="19"/>
      <c r="G40" s="16">
        <v>0.0197584076223073</v>
      </c>
      <c r="H40" s="19"/>
      <c r="I40" s="16">
        <v>0.0193556543753601</v>
      </c>
      <c r="J40" s="26">
        <f t="shared" ref="J40:J42" si="1">AVERAGE(B40:I40)</f>
        <v>0.0138226033657358</v>
      </c>
    </row>
    <row r="41" spans="1:10">
      <c r="A41" s="304">
        <v>8</v>
      </c>
      <c r="B41" s="16">
        <v>0.0201105443921495</v>
      </c>
      <c r="C41" s="19"/>
      <c r="D41" s="16">
        <v>0.020647198444527</v>
      </c>
      <c r="E41" s="16">
        <v>0.0134831867870541</v>
      </c>
      <c r="F41" s="16">
        <v>0.0208871664065495</v>
      </c>
      <c r="G41" s="16">
        <v>0.0141842304200471</v>
      </c>
      <c r="H41" s="16">
        <v>0.0123372539875573</v>
      </c>
      <c r="I41" s="19"/>
      <c r="J41" s="26">
        <f t="shared" si="1"/>
        <v>0.0169415967396474</v>
      </c>
    </row>
    <row r="42" spans="1:10">
      <c r="A42" s="304">
        <v>9</v>
      </c>
      <c r="B42" s="19"/>
      <c r="C42" s="19"/>
      <c r="D42" s="16">
        <v>0.0254380785393323</v>
      </c>
      <c r="E42" s="16">
        <v>0.0119648169036853</v>
      </c>
      <c r="F42" s="16">
        <v>0.0150053610099337</v>
      </c>
      <c r="G42" s="16">
        <v>0.0145991311280977</v>
      </c>
      <c r="H42" s="16">
        <v>0.0208255442998174</v>
      </c>
      <c r="I42" s="19"/>
      <c r="J42" s="26">
        <f t="shared" si="1"/>
        <v>0.0175665863761733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workbookViewId="0">
      <selection activeCell="E25" sqref="E25"/>
    </sheetView>
  </sheetViews>
  <sheetFormatPr defaultColWidth="8.88888888888889" defaultRowHeight="14.4"/>
  <cols>
    <col min="1" max="1" width="14.2222222222222" customWidth="1"/>
    <col min="2" max="2" width="2.66666666666667" customWidth="1"/>
    <col min="3" max="3" width="12.8888888888889" customWidth="1"/>
    <col min="4" max="4" width="23.8888888888889" customWidth="1"/>
    <col min="5" max="7" width="12.8888888888889"/>
    <col min="17" max="27" width="12.8888888888889"/>
    <col min="30" max="30" width="12.8888888888889"/>
  </cols>
  <sheetData>
    <row r="1" ht="15.15" spans="6:26">
      <c r="F1" s="9"/>
      <c r="G1" s="195" t="s">
        <v>0</v>
      </c>
      <c r="H1" s="196"/>
      <c r="I1" s="196"/>
      <c r="J1" s="196"/>
      <c r="K1" s="196"/>
      <c r="L1" s="196"/>
      <c r="M1" s="196"/>
      <c r="N1" s="196"/>
      <c r="O1" s="196"/>
      <c r="P1" s="311"/>
      <c r="Q1" s="195" t="s">
        <v>1</v>
      </c>
      <c r="R1" s="196"/>
      <c r="S1" s="196"/>
      <c r="T1" s="196"/>
      <c r="U1" s="196"/>
      <c r="V1" s="196"/>
      <c r="W1" s="196"/>
      <c r="X1" s="196"/>
      <c r="Y1" s="196"/>
      <c r="Z1" s="311"/>
    </row>
    <row r="2" ht="15.15" spans="1:26">
      <c r="A2" s="27" t="s">
        <v>27</v>
      </c>
      <c r="B2" s="28"/>
      <c r="C2" s="28" t="s">
        <v>3</v>
      </c>
      <c r="D2" s="28" t="s">
        <v>4</v>
      </c>
      <c r="E2" s="197" t="s">
        <v>5</v>
      </c>
      <c r="F2" s="197" t="s">
        <v>47</v>
      </c>
      <c r="G2" s="197">
        <v>1</v>
      </c>
      <c r="H2" s="197">
        <v>2</v>
      </c>
      <c r="I2" s="197">
        <v>3</v>
      </c>
      <c r="J2" s="197">
        <v>4</v>
      </c>
      <c r="K2" s="197">
        <v>5</v>
      </c>
      <c r="L2" s="312">
        <v>6</v>
      </c>
      <c r="M2" s="197">
        <v>7</v>
      </c>
      <c r="N2" s="197">
        <v>8</v>
      </c>
      <c r="O2" s="197">
        <v>9</v>
      </c>
      <c r="P2" s="28" t="s">
        <v>6</v>
      </c>
      <c r="Q2" s="197">
        <v>1</v>
      </c>
      <c r="R2" s="197">
        <v>2</v>
      </c>
      <c r="S2" s="197">
        <v>3</v>
      </c>
      <c r="T2" s="197">
        <v>4</v>
      </c>
      <c r="U2" s="197">
        <v>5</v>
      </c>
      <c r="V2" s="312">
        <v>6</v>
      </c>
      <c r="W2" s="197">
        <v>7</v>
      </c>
      <c r="X2" s="313">
        <v>8</v>
      </c>
      <c r="Y2" s="197">
        <v>9</v>
      </c>
      <c r="Z2" s="197" t="s">
        <v>6</v>
      </c>
    </row>
    <row r="3" ht="14" customHeight="1" spans="1:26">
      <c r="A3" s="47" t="s">
        <v>48</v>
      </c>
      <c r="B3" s="198">
        <v>0</v>
      </c>
      <c r="C3" s="199">
        <v>0</v>
      </c>
      <c r="D3" s="200">
        <v>0</v>
      </c>
      <c r="E3" s="199">
        <v>540</v>
      </c>
      <c r="F3" s="343">
        <f t="shared" ref="F3:F8" si="0">D3/E3</f>
        <v>0</v>
      </c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201"/>
      <c r="R3" s="202"/>
      <c r="S3" s="203"/>
      <c r="T3" s="203"/>
      <c r="U3" s="202"/>
      <c r="V3" s="203"/>
      <c r="W3" s="203"/>
      <c r="X3" s="203"/>
      <c r="Y3" s="314"/>
      <c r="Z3" s="203"/>
    </row>
    <row r="4" spans="1:26">
      <c r="A4" s="204" t="s">
        <v>49</v>
      </c>
      <c r="B4" s="205">
        <v>0</v>
      </c>
      <c r="C4" s="206">
        <v>4</v>
      </c>
      <c r="D4" s="207">
        <v>4</v>
      </c>
      <c r="E4" s="345">
        <v>358</v>
      </c>
      <c r="F4" s="208">
        <f t="shared" si="0"/>
        <v>0.0111731843575419</v>
      </c>
      <c r="G4" s="346">
        <v>3</v>
      </c>
      <c r="H4" s="344"/>
      <c r="I4" s="363">
        <v>1</v>
      </c>
      <c r="J4" s="344"/>
      <c r="K4" s="344"/>
      <c r="L4" s="344"/>
      <c r="M4" s="344"/>
      <c r="N4" s="344"/>
      <c r="O4" s="344"/>
      <c r="P4" s="344"/>
      <c r="Q4" s="208">
        <f>G4/$E$4</f>
        <v>0.00837988826815642</v>
      </c>
      <c r="R4" s="202"/>
      <c r="S4" s="209">
        <f>I4/$E$4</f>
        <v>0.00279329608938547</v>
      </c>
      <c r="T4" s="201"/>
      <c r="U4" s="202"/>
      <c r="V4" s="315"/>
      <c r="W4" s="315"/>
      <c r="X4" s="315"/>
      <c r="Y4" s="315"/>
      <c r="Z4" s="201"/>
    </row>
    <row r="5" spans="1:26">
      <c r="A5" s="210"/>
      <c r="B5" s="211">
        <v>2</v>
      </c>
      <c r="C5" s="212">
        <v>3</v>
      </c>
      <c r="D5" s="213">
        <v>3</v>
      </c>
      <c r="E5" s="347">
        <v>387</v>
      </c>
      <c r="F5" s="348">
        <f t="shared" si="0"/>
        <v>0.00775193798449612</v>
      </c>
      <c r="G5" s="349">
        <v>3</v>
      </c>
      <c r="H5" s="350"/>
      <c r="I5" s="350"/>
      <c r="J5" s="350"/>
      <c r="K5" s="371"/>
      <c r="L5" s="350"/>
      <c r="M5" s="371"/>
      <c r="N5" s="371"/>
      <c r="O5" s="371"/>
      <c r="P5" s="371"/>
      <c r="Q5" s="215">
        <f>G5/$E$5</f>
        <v>0.00775193798449612</v>
      </c>
      <c r="R5" s="216"/>
      <c r="S5" s="217"/>
      <c r="T5" s="217"/>
      <c r="U5" s="216"/>
      <c r="V5" s="316"/>
      <c r="W5" s="316"/>
      <c r="X5" s="316"/>
      <c r="Y5" s="316"/>
      <c r="Z5" s="317"/>
    </row>
    <row r="6" ht="15.15" spans="1:26">
      <c r="A6" s="122"/>
      <c r="B6" s="218">
        <v>3</v>
      </c>
      <c r="C6" s="219">
        <v>3</v>
      </c>
      <c r="D6" s="220">
        <v>3</v>
      </c>
      <c r="E6" s="351">
        <v>313</v>
      </c>
      <c r="F6" s="221">
        <f t="shared" si="0"/>
        <v>0.00958466453674121</v>
      </c>
      <c r="G6" s="352">
        <v>3</v>
      </c>
      <c r="H6" s="353"/>
      <c r="I6" s="353"/>
      <c r="J6" s="353"/>
      <c r="K6" s="372"/>
      <c r="L6" s="373"/>
      <c r="M6" s="372"/>
      <c r="N6" s="372"/>
      <c r="O6" s="372"/>
      <c r="P6" s="372"/>
      <c r="Q6" s="214">
        <f>G6/$E$6</f>
        <v>0.00958466453674121</v>
      </c>
      <c r="R6" s="222"/>
      <c r="S6" s="223"/>
      <c r="T6" s="223"/>
      <c r="U6" s="318"/>
      <c r="V6" s="319"/>
      <c r="W6" s="319"/>
      <c r="X6" s="319"/>
      <c r="Y6" s="319"/>
      <c r="Z6" s="223"/>
    </row>
    <row r="7" spans="1:26">
      <c r="A7" s="224" t="s">
        <v>50</v>
      </c>
      <c r="B7" s="225">
        <v>2</v>
      </c>
      <c r="C7" s="226">
        <v>0</v>
      </c>
      <c r="D7" s="227">
        <v>0</v>
      </c>
      <c r="E7" s="226">
        <v>141</v>
      </c>
      <c r="F7" s="354">
        <f t="shared" si="0"/>
        <v>0</v>
      </c>
      <c r="G7" s="355"/>
      <c r="H7" s="355"/>
      <c r="I7" s="355"/>
      <c r="J7" s="355"/>
      <c r="K7" s="355"/>
      <c r="L7" s="344"/>
      <c r="M7" s="344"/>
      <c r="N7" s="344"/>
      <c r="O7" s="344"/>
      <c r="P7" s="344"/>
      <c r="Q7" s="228"/>
      <c r="R7" s="229"/>
      <c r="S7" s="230"/>
      <c r="T7" s="230"/>
      <c r="U7" s="228"/>
      <c r="V7" s="320"/>
      <c r="W7" s="320"/>
      <c r="X7" s="320"/>
      <c r="Y7" s="320"/>
      <c r="Z7" s="320"/>
    </row>
    <row r="8" ht="15.15" spans="1:26">
      <c r="A8" s="176"/>
      <c r="B8" s="231">
        <v>3</v>
      </c>
      <c r="C8" s="220">
        <v>0</v>
      </c>
      <c r="D8" s="232">
        <v>0</v>
      </c>
      <c r="E8" s="220">
        <v>147</v>
      </c>
      <c r="F8" s="356">
        <f t="shared" si="0"/>
        <v>0</v>
      </c>
      <c r="G8" s="353"/>
      <c r="H8" s="353"/>
      <c r="I8" s="353"/>
      <c r="J8" s="353"/>
      <c r="K8" s="353"/>
      <c r="L8" s="373"/>
      <c r="M8" s="373"/>
      <c r="N8" s="373"/>
      <c r="O8" s="373"/>
      <c r="P8" s="373"/>
      <c r="Q8" s="233"/>
      <c r="R8" s="234"/>
      <c r="S8" s="235"/>
      <c r="T8" s="235"/>
      <c r="U8" s="233"/>
      <c r="V8" s="235"/>
      <c r="W8" s="235"/>
      <c r="X8" s="235"/>
      <c r="Y8" s="235"/>
      <c r="Z8" s="235"/>
    </row>
    <row r="9" spans="1:26">
      <c r="A9" s="224" t="s">
        <v>51</v>
      </c>
      <c r="B9" s="225">
        <v>0</v>
      </c>
      <c r="C9" s="236">
        <v>0</v>
      </c>
      <c r="D9" s="237">
        <v>0</v>
      </c>
      <c r="E9" s="236">
        <v>270</v>
      </c>
      <c r="F9" s="357">
        <v>0</v>
      </c>
      <c r="G9" s="355"/>
      <c r="H9" s="355"/>
      <c r="I9" s="355"/>
      <c r="J9" s="355"/>
      <c r="K9" s="355"/>
      <c r="L9" s="344"/>
      <c r="M9" s="344"/>
      <c r="N9" s="344"/>
      <c r="O9" s="344"/>
      <c r="P9" s="344"/>
      <c r="Q9" s="228"/>
      <c r="R9" s="229"/>
      <c r="S9" s="230"/>
      <c r="T9" s="230"/>
      <c r="U9" s="228"/>
      <c r="V9" s="230"/>
      <c r="W9" s="230"/>
      <c r="X9" s="230"/>
      <c r="Y9" s="230"/>
      <c r="Z9" s="230"/>
    </row>
    <row r="10" spans="1:26">
      <c r="A10" s="238"/>
      <c r="B10" s="239">
        <v>1</v>
      </c>
      <c r="C10" s="240">
        <v>0</v>
      </c>
      <c r="D10" s="241">
        <v>0</v>
      </c>
      <c r="E10" s="240">
        <v>190</v>
      </c>
      <c r="F10" s="358">
        <v>0</v>
      </c>
      <c r="G10" s="359"/>
      <c r="H10" s="359"/>
      <c r="I10" s="359"/>
      <c r="J10" s="359"/>
      <c r="K10" s="359"/>
      <c r="L10" s="350"/>
      <c r="M10" s="350"/>
      <c r="N10" s="350"/>
      <c r="O10" s="350"/>
      <c r="P10" s="350"/>
      <c r="Q10" s="242"/>
      <c r="R10" s="243"/>
      <c r="S10" s="244"/>
      <c r="T10" s="244"/>
      <c r="U10" s="242"/>
      <c r="V10" s="244"/>
      <c r="W10" s="244"/>
      <c r="X10" s="244"/>
      <c r="Y10" s="244"/>
      <c r="Z10" s="244"/>
    </row>
    <row r="11" ht="15.15" spans="1:26">
      <c r="A11" s="176"/>
      <c r="B11" s="231">
        <v>2</v>
      </c>
      <c r="C11" s="245">
        <v>0</v>
      </c>
      <c r="D11" s="246">
        <v>0</v>
      </c>
      <c r="E11" s="245">
        <v>225</v>
      </c>
      <c r="F11" s="360">
        <v>0</v>
      </c>
      <c r="G11" s="361"/>
      <c r="H11" s="361"/>
      <c r="I11" s="361"/>
      <c r="J11" s="361"/>
      <c r="K11" s="361"/>
      <c r="L11" s="374"/>
      <c r="M11" s="374"/>
      <c r="N11" s="374"/>
      <c r="O11" s="374"/>
      <c r="P11" s="374"/>
      <c r="Q11" s="247"/>
      <c r="R11" s="248"/>
      <c r="S11" s="249"/>
      <c r="T11" s="249"/>
      <c r="U11" s="247"/>
      <c r="V11" s="249"/>
      <c r="W11" s="249"/>
      <c r="X11" s="249"/>
      <c r="Y11" s="249"/>
      <c r="Z11" s="249"/>
    </row>
    <row r="12" ht="14" customHeight="1" spans="1:26">
      <c r="A12" s="250" t="s">
        <v>52</v>
      </c>
      <c r="B12" s="251">
        <v>0</v>
      </c>
      <c r="C12" s="207">
        <v>53</v>
      </c>
      <c r="D12" s="252">
        <v>27</v>
      </c>
      <c r="E12" s="207">
        <v>264</v>
      </c>
      <c r="F12" s="269">
        <f t="shared" ref="F12:F17" si="1">D12/E12</f>
        <v>0.102272727272727</v>
      </c>
      <c r="G12" s="362">
        <v>48</v>
      </c>
      <c r="H12" s="363">
        <v>36</v>
      </c>
      <c r="I12" s="363">
        <v>18</v>
      </c>
      <c r="J12" s="363">
        <v>23</v>
      </c>
      <c r="K12" s="363">
        <v>9</v>
      </c>
      <c r="L12" s="363">
        <v>4</v>
      </c>
      <c r="M12" s="363">
        <v>5</v>
      </c>
      <c r="N12" s="363">
        <v>3</v>
      </c>
      <c r="O12" s="344"/>
      <c r="P12" s="363">
        <v>3</v>
      </c>
      <c r="Q12" s="254">
        <f t="shared" ref="Q12:Q14" si="2">G12/$E$12</f>
        <v>0.181818181818182</v>
      </c>
      <c r="R12" s="254">
        <f t="shared" ref="R12:Z12" si="3">H12/$E$12</f>
        <v>0.136363636363636</v>
      </c>
      <c r="S12" s="254">
        <f t="shared" si="3"/>
        <v>0.0681818181818182</v>
      </c>
      <c r="T12" s="254">
        <f t="shared" si="3"/>
        <v>0.0871212121212121</v>
      </c>
      <c r="U12" s="254">
        <f t="shared" si="3"/>
        <v>0.0340909090909091</v>
      </c>
      <c r="V12" s="254">
        <f t="shared" si="3"/>
        <v>0.0151515151515152</v>
      </c>
      <c r="W12" s="254">
        <f t="shared" si="3"/>
        <v>0.0189393939393939</v>
      </c>
      <c r="X12" s="254">
        <f t="shared" si="3"/>
        <v>0.0113636363636364</v>
      </c>
      <c r="Y12" s="315"/>
      <c r="Z12" s="255">
        <f t="shared" si="3"/>
        <v>0.0113636363636364</v>
      </c>
    </row>
    <row r="13" ht="15.15" spans="1:26">
      <c r="A13" s="256"/>
      <c r="B13" s="251">
        <v>1</v>
      </c>
      <c r="C13" s="213">
        <v>45</v>
      </c>
      <c r="D13" s="257">
        <v>25</v>
      </c>
      <c r="E13" s="213">
        <v>269</v>
      </c>
      <c r="F13" s="259">
        <f t="shared" si="1"/>
        <v>0.0929368029739777</v>
      </c>
      <c r="G13" s="364">
        <v>58</v>
      </c>
      <c r="H13" s="365">
        <v>34</v>
      </c>
      <c r="I13" s="365">
        <v>19</v>
      </c>
      <c r="J13" s="365">
        <v>8</v>
      </c>
      <c r="K13" s="365">
        <v>6</v>
      </c>
      <c r="L13" s="365">
        <v>4</v>
      </c>
      <c r="M13" s="365">
        <v>1</v>
      </c>
      <c r="N13" s="372"/>
      <c r="O13" s="372"/>
      <c r="P13" s="372"/>
      <c r="Q13" s="259">
        <f>G13/$E$13</f>
        <v>0.215613382899628</v>
      </c>
      <c r="R13" s="259">
        <f>H13/$E$13</f>
        <v>0.12639405204461</v>
      </c>
      <c r="S13" s="258">
        <f>I13/$E$13</f>
        <v>0.0706319702602231</v>
      </c>
      <c r="T13" s="258">
        <f>J13/$E$13</f>
        <v>0.0297397769516729</v>
      </c>
      <c r="U13" s="323">
        <f>K13/$E$13</f>
        <v>0.0223048327137546</v>
      </c>
      <c r="V13" s="324">
        <f>L13/$E$13</f>
        <v>0.0148698884758364</v>
      </c>
      <c r="W13" s="258">
        <f>M13/$E$13</f>
        <v>0.00371747211895911</v>
      </c>
      <c r="X13" s="325"/>
      <c r="Y13" s="325"/>
      <c r="Z13" s="325"/>
    </row>
    <row r="14" ht="15.15" spans="1:26">
      <c r="A14" s="260"/>
      <c r="B14" s="261">
        <v>2</v>
      </c>
      <c r="C14" s="262">
        <v>41</v>
      </c>
      <c r="D14" s="263">
        <v>32</v>
      </c>
      <c r="E14" s="262">
        <v>254</v>
      </c>
      <c r="F14" s="265">
        <f t="shared" si="1"/>
        <v>0.125984251968504</v>
      </c>
      <c r="G14" s="366">
        <v>67</v>
      </c>
      <c r="H14" s="367">
        <v>45</v>
      </c>
      <c r="I14" s="367">
        <v>29</v>
      </c>
      <c r="J14" s="367">
        <v>20</v>
      </c>
      <c r="K14" s="367">
        <v>7</v>
      </c>
      <c r="L14" s="367">
        <v>5</v>
      </c>
      <c r="M14" s="367">
        <v>3</v>
      </c>
      <c r="N14" s="367">
        <v>1</v>
      </c>
      <c r="O14" s="373"/>
      <c r="P14" s="373"/>
      <c r="Q14" s="265">
        <f>G14/$E$14</f>
        <v>0.263779527559055</v>
      </c>
      <c r="R14" s="265">
        <f>H14/$E$14</f>
        <v>0.177165354330709</v>
      </c>
      <c r="S14" s="266">
        <f>I14/$E$14</f>
        <v>0.114173228346457</v>
      </c>
      <c r="T14" s="266">
        <f>J14/$E$14</f>
        <v>0.078740157480315</v>
      </c>
      <c r="U14" s="326">
        <f>K14/$E$14</f>
        <v>0.0275590551181102</v>
      </c>
      <c r="V14" s="327">
        <f>L14/$E$14</f>
        <v>0.0196850393700787</v>
      </c>
      <c r="W14" s="266">
        <f>M14/$E$14</f>
        <v>0.0118110236220472</v>
      </c>
      <c r="X14" s="327">
        <f>N14/$E$14</f>
        <v>0.00393700787401575</v>
      </c>
      <c r="Y14" s="328"/>
      <c r="Z14" s="330"/>
    </row>
    <row r="15" spans="1:26">
      <c r="A15" s="267" t="s">
        <v>53</v>
      </c>
      <c r="B15" s="268">
        <v>0</v>
      </c>
      <c r="C15" s="207">
        <v>410</v>
      </c>
      <c r="D15" s="252">
        <v>173</v>
      </c>
      <c r="E15" s="207">
        <v>390</v>
      </c>
      <c r="F15" s="269">
        <f t="shared" si="1"/>
        <v>0.443589743589744</v>
      </c>
      <c r="G15" s="362">
        <v>78</v>
      </c>
      <c r="H15" s="363">
        <v>39</v>
      </c>
      <c r="I15" s="363">
        <v>22</v>
      </c>
      <c r="J15" s="363">
        <v>12</v>
      </c>
      <c r="K15" s="363">
        <v>9</v>
      </c>
      <c r="L15" s="363">
        <v>4</v>
      </c>
      <c r="M15" s="363">
        <v>6</v>
      </c>
      <c r="N15" s="363">
        <v>1</v>
      </c>
      <c r="O15" s="363">
        <v>1</v>
      </c>
      <c r="P15" s="363">
        <v>1</v>
      </c>
      <c r="Q15" s="269">
        <f>G15/$E$15</f>
        <v>0.2</v>
      </c>
      <c r="R15" s="269">
        <f>H15/$E$15</f>
        <v>0.1</v>
      </c>
      <c r="S15" s="209">
        <f>I15/$E$15</f>
        <v>0.0564102564102564</v>
      </c>
      <c r="T15" s="209">
        <f>J15/$E$15</f>
        <v>0.0307692307692308</v>
      </c>
      <c r="U15" s="321">
        <f>K15/$E$15</f>
        <v>0.0230769230769231</v>
      </c>
      <c r="V15" s="255">
        <f>L15/$E$15</f>
        <v>0.0102564102564103</v>
      </c>
      <c r="W15" s="209">
        <f>M15/$E$15</f>
        <v>0.0153846153846154</v>
      </c>
      <c r="X15" s="255">
        <f>N15/$E$15</f>
        <v>0.00256410256410256</v>
      </c>
      <c r="Y15" s="255">
        <f>O15/$E$15</f>
        <v>0.00256410256410256</v>
      </c>
      <c r="Z15" s="255">
        <f>P15/$E$15</f>
        <v>0.00256410256410256</v>
      </c>
    </row>
    <row r="16" spans="1:26">
      <c r="A16" s="270"/>
      <c r="B16" s="271">
        <v>1</v>
      </c>
      <c r="C16" s="213">
        <v>243</v>
      </c>
      <c r="D16" s="257">
        <v>128</v>
      </c>
      <c r="E16" s="213">
        <v>530</v>
      </c>
      <c r="F16" s="259">
        <f t="shared" si="1"/>
        <v>0.241509433962264</v>
      </c>
      <c r="G16" s="364">
        <v>69</v>
      </c>
      <c r="H16" s="365">
        <v>28</v>
      </c>
      <c r="I16" s="365">
        <v>17</v>
      </c>
      <c r="J16" s="365">
        <v>6</v>
      </c>
      <c r="K16" s="365">
        <v>5</v>
      </c>
      <c r="L16" s="365">
        <v>3</v>
      </c>
      <c r="M16" s="372"/>
      <c r="N16" s="372"/>
      <c r="O16" s="372"/>
      <c r="P16" s="372"/>
      <c r="Q16" s="259">
        <f>G16/$E$16</f>
        <v>0.130188679245283</v>
      </c>
      <c r="R16" s="259">
        <f>H16/$E$16</f>
        <v>0.0528301886792453</v>
      </c>
      <c r="S16" s="258">
        <f>I16/$E$16</f>
        <v>0.0320754716981132</v>
      </c>
      <c r="T16" s="258">
        <f>J16/$E$16</f>
        <v>0.0113207547169811</v>
      </c>
      <c r="U16" s="323">
        <f>K16/$E$16</f>
        <v>0.00943396226415094</v>
      </c>
      <c r="V16" s="324">
        <f>L16/$E$16</f>
        <v>0.00566037735849057</v>
      </c>
      <c r="W16" s="317"/>
      <c r="X16" s="325"/>
      <c r="Y16" s="325"/>
      <c r="Z16" s="325"/>
    </row>
    <row r="17" ht="15.15" spans="1:26">
      <c r="A17" s="272"/>
      <c r="B17" s="273">
        <v>2</v>
      </c>
      <c r="C17" s="274">
        <v>234</v>
      </c>
      <c r="D17" s="275">
        <v>152</v>
      </c>
      <c r="E17" s="274">
        <v>569</v>
      </c>
      <c r="F17" s="276">
        <f t="shared" si="1"/>
        <v>0.26713532513181</v>
      </c>
      <c r="G17" s="366">
        <v>101</v>
      </c>
      <c r="H17" s="367">
        <v>31</v>
      </c>
      <c r="I17" s="367">
        <v>13</v>
      </c>
      <c r="J17" s="367">
        <v>5</v>
      </c>
      <c r="K17" s="373"/>
      <c r="L17" s="367">
        <v>1</v>
      </c>
      <c r="M17" s="367">
        <v>1</v>
      </c>
      <c r="N17" s="373"/>
      <c r="O17" s="373"/>
      <c r="P17" s="373"/>
      <c r="Q17" s="276">
        <f>G17/$E$17</f>
        <v>0.177504393673111</v>
      </c>
      <c r="R17" s="276">
        <f>H17/$E$17</f>
        <v>0.054481546572935</v>
      </c>
      <c r="S17" s="277">
        <f>I17/$E$17</f>
        <v>0.0228471001757469</v>
      </c>
      <c r="T17" s="277">
        <f>J17/$E$17</f>
        <v>0.00878734622144113</v>
      </c>
      <c r="U17" s="375">
        <f>K17/$E$17</f>
        <v>0</v>
      </c>
      <c r="V17" s="277">
        <f>L17/$E$17</f>
        <v>0.00175746924428822</v>
      </c>
      <c r="W17" s="277">
        <f>M17/$E$17</f>
        <v>0.00175746924428822</v>
      </c>
      <c r="X17" s="330"/>
      <c r="Y17" s="330"/>
      <c r="Z17" s="328"/>
    </row>
    <row r="18" ht="14" customHeight="1" spans="1:26">
      <c r="A18" s="47">
        <v>7</v>
      </c>
      <c r="B18" s="278">
        <v>1</v>
      </c>
      <c r="C18" s="368">
        <v>699</v>
      </c>
      <c r="D18" s="369">
        <v>211</v>
      </c>
      <c r="E18" s="368">
        <v>255</v>
      </c>
      <c r="F18" s="289">
        <f t="shared" ref="F18:F22" si="4">D18/E18</f>
        <v>0.827450980392157</v>
      </c>
      <c r="G18" s="370">
        <v>44</v>
      </c>
      <c r="H18" s="370">
        <v>47</v>
      </c>
      <c r="I18" s="370">
        <v>49</v>
      </c>
      <c r="J18" s="370">
        <v>35</v>
      </c>
      <c r="K18" s="370">
        <v>16</v>
      </c>
      <c r="L18" s="370">
        <v>12</v>
      </c>
      <c r="M18" s="370">
        <v>5</v>
      </c>
      <c r="N18" s="370">
        <v>5</v>
      </c>
      <c r="O18" s="370">
        <v>1</v>
      </c>
      <c r="P18" s="370">
        <v>2</v>
      </c>
      <c r="Q18" s="288">
        <f>G18/$E$18</f>
        <v>0.172549019607843</v>
      </c>
      <c r="R18" s="288">
        <f>H18/$E$18</f>
        <v>0.184313725490196</v>
      </c>
      <c r="S18" s="289">
        <f>I18/$E$18</f>
        <v>0.192156862745098</v>
      </c>
      <c r="T18" s="289">
        <f>J18/$E$18</f>
        <v>0.137254901960784</v>
      </c>
      <c r="U18" s="287">
        <f>K18/$E$18</f>
        <v>0.0627450980392157</v>
      </c>
      <c r="V18" s="286">
        <f>L18/$E$18</f>
        <v>0.0470588235294118</v>
      </c>
      <c r="W18" s="286">
        <f>M18/$E$18</f>
        <v>0.0196078431372549</v>
      </c>
      <c r="X18" s="286">
        <f>N18/$E$18</f>
        <v>0.0196078431372549</v>
      </c>
      <c r="Y18" s="385">
        <f>O18/$E$18</f>
        <v>0.00392156862745098</v>
      </c>
      <c r="Z18" s="332">
        <f>P18/$E$18</f>
        <v>0.00784313725490196</v>
      </c>
    </row>
    <row r="19" spans="1:26">
      <c r="A19" s="204" t="s">
        <v>54</v>
      </c>
      <c r="B19" s="283">
        <v>0</v>
      </c>
      <c r="C19" s="199">
        <v>321</v>
      </c>
      <c r="D19" s="200">
        <v>163</v>
      </c>
      <c r="E19" s="199">
        <v>378</v>
      </c>
      <c r="F19" s="332">
        <f t="shared" si="4"/>
        <v>0.431216931216931</v>
      </c>
      <c r="G19" s="363">
        <v>82</v>
      </c>
      <c r="H19" s="363">
        <v>37</v>
      </c>
      <c r="I19" s="363">
        <v>25</v>
      </c>
      <c r="J19" s="363">
        <v>12</v>
      </c>
      <c r="K19" s="363">
        <v>2</v>
      </c>
      <c r="L19" s="363">
        <v>2</v>
      </c>
      <c r="M19" s="363">
        <v>1</v>
      </c>
      <c r="N19" s="344"/>
      <c r="O19" s="363">
        <v>2</v>
      </c>
      <c r="P19" s="344"/>
      <c r="Q19" s="376">
        <f>G19/$E$19</f>
        <v>0.216931216931217</v>
      </c>
      <c r="R19" s="269">
        <f>H19/$E$19</f>
        <v>0.0978835978835979</v>
      </c>
      <c r="S19" s="209">
        <f>I19/$E$19</f>
        <v>0.0661375661375661</v>
      </c>
      <c r="T19" s="209">
        <f>J19/$E$19</f>
        <v>0.0317460317460317</v>
      </c>
      <c r="U19" s="376">
        <f>K19/$E$19</f>
        <v>0.00529100529100529</v>
      </c>
      <c r="V19" s="254">
        <f>L19/$E$19</f>
        <v>0.00529100529100529</v>
      </c>
      <c r="W19" s="255">
        <f>M19/$E$19</f>
        <v>0.00264550264550265</v>
      </c>
      <c r="X19" s="255">
        <f>N19/$E$19</f>
        <v>0</v>
      </c>
      <c r="Y19" s="322"/>
      <c r="Z19" s="334"/>
    </row>
    <row r="20" ht="15.15" spans="1:26">
      <c r="A20" s="122"/>
      <c r="B20" s="290">
        <v>1</v>
      </c>
      <c r="C20" s="220">
        <v>866</v>
      </c>
      <c r="D20" s="232">
        <v>248</v>
      </c>
      <c r="E20" s="220">
        <v>345</v>
      </c>
      <c r="F20" s="291">
        <f t="shared" si="4"/>
        <v>0.718840579710145</v>
      </c>
      <c r="G20" s="356">
        <v>59</v>
      </c>
      <c r="H20" s="356">
        <v>44</v>
      </c>
      <c r="I20" s="356">
        <v>45</v>
      </c>
      <c r="J20" s="356">
        <v>40</v>
      </c>
      <c r="K20" s="365">
        <v>23</v>
      </c>
      <c r="L20" s="367">
        <v>15</v>
      </c>
      <c r="M20" s="365">
        <v>6</v>
      </c>
      <c r="N20" s="365">
        <v>3</v>
      </c>
      <c r="O20" s="365">
        <v>4</v>
      </c>
      <c r="P20" s="365">
        <v>9</v>
      </c>
      <c r="Q20" s="292">
        <f>G20/$E$20</f>
        <v>0.171014492753623</v>
      </c>
      <c r="R20" s="259">
        <f>H20/$E$20</f>
        <v>0.127536231884058</v>
      </c>
      <c r="S20" s="258">
        <f>I20/$E$20</f>
        <v>0.130434782608696</v>
      </c>
      <c r="T20" s="258">
        <f>J20/$E$20</f>
        <v>0.115942028985507</v>
      </c>
      <c r="U20" s="292">
        <f>K20/$E$20</f>
        <v>0.0666666666666667</v>
      </c>
      <c r="V20" s="276">
        <f>L20/$E$20</f>
        <v>0.0434782608695652</v>
      </c>
      <c r="W20" s="264">
        <f>M20/$E$20</f>
        <v>0.0173913043478261</v>
      </c>
      <c r="X20" s="264">
        <f>N20/$E$20</f>
        <v>0.00869565217391304</v>
      </c>
      <c r="Y20" s="264">
        <f>O20/$E$20</f>
        <v>0.0115942028985507</v>
      </c>
      <c r="Z20" s="335">
        <f>P20/$E$20</f>
        <v>0.0260869565217391</v>
      </c>
    </row>
    <row r="21" ht="15.15" spans="1:26">
      <c r="A21" s="224" t="s">
        <v>55</v>
      </c>
      <c r="B21" s="225">
        <v>0</v>
      </c>
      <c r="C21" s="236">
        <v>750</v>
      </c>
      <c r="D21" s="237">
        <v>169</v>
      </c>
      <c r="E21" s="236">
        <v>304</v>
      </c>
      <c r="F21" s="293">
        <f t="shared" si="4"/>
        <v>0.555921052631579</v>
      </c>
      <c r="G21" s="357">
        <v>32</v>
      </c>
      <c r="H21" s="357">
        <v>34</v>
      </c>
      <c r="I21" s="357">
        <v>16</v>
      </c>
      <c r="J21" s="357">
        <v>30</v>
      </c>
      <c r="K21" s="357">
        <v>130</v>
      </c>
      <c r="L21" s="363">
        <v>8</v>
      </c>
      <c r="M21" s="363">
        <v>8</v>
      </c>
      <c r="N21" s="363">
        <v>6</v>
      </c>
      <c r="O21" s="363">
        <v>4</v>
      </c>
      <c r="P21" s="363">
        <v>18</v>
      </c>
      <c r="Q21" s="294">
        <f>G21/$E$21</f>
        <v>0.105263157894737</v>
      </c>
      <c r="R21" s="295">
        <f>H21/$E$21</f>
        <v>0.111842105263158</v>
      </c>
      <c r="S21" s="293">
        <f>I21/$E$21</f>
        <v>0.0526315789473684</v>
      </c>
      <c r="T21" s="293">
        <f>J21/$E$21</f>
        <v>0.0986842105263158</v>
      </c>
      <c r="U21" s="294">
        <f>K21/$E$21</f>
        <v>0.427631578947368</v>
      </c>
      <c r="V21" s="377">
        <f>L21/$E$21</f>
        <v>0.0263157894736842</v>
      </c>
      <c r="W21" s="378">
        <f>M21/$E$21</f>
        <v>0.0263157894736842</v>
      </c>
      <c r="X21" s="378">
        <f>N21/$E$21</f>
        <v>0.0197368421052632</v>
      </c>
      <c r="Y21" s="378">
        <f>O21/$E$21</f>
        <v>0.0131578947368421</v>
      </c>
      <c r="Z21" s="378">
        <f>P21/$E$21</f>
        <v>0.0592105263157895</v>
      </c>
    </row>
    <row r="22" ht="15.15" spans="1:26">
      <c r="A22" s="176"/>
      <c r="B22" s="231">
        <v>1</v>
      </c>
      <c r="C22" s="220">
        <v>878</v>
      </c>
      <c r="D22" s="232">
        <v>257</v>
      </c>
      <c r="E22" s="220">
        <v>476</v>
      </c>
      <c r="F22" s="291">
        <f t="shared" si="4"/>
        <v>0.539915966386555</v>
      </c>
      <c r="G22" s="356">
        <v>58</v>
      </c>
      <c r="H22" s="356">
        <v>49</v>
      </c>
      <c r="I22" s="356">
        <v>46</v>
      </c>
      <c r="J22" s="356">
        <v>33</v>
      </c>
      <c r="K22" s="356">
        <v>27</v>
      </c>
      <c r="L22" s="367">
        <v>21</v>
      </c>
      <c r="M22" s="367">
        <v>9</v>
      </c>
      <c r="N22" s="367">
        <v>8</v>
      </c>
      <c r="O22" s="367">
        <v>2</v>
      </c>
      <c r="P22" s="367">
        <v>4</v>
      </c>
      <c r="Q22" s="379">
        <f>G22/$E22</f>
        <v>0.121848739495798</v>
      </c>
      <c r="R22" s="380">
        <f>H22/$E22</f>
        <v>0.102941176470588</v>
      </c>
      <c r="S22" s="381">
        <f>I22/$E22</f>
        <v>0.0966386554621849</v>
      </c>
      <c r="T22" s="381">
        <f>J22/$E22</f>
        <v>0.069327731092437</v>
      </c>
      <c r="U22" s="382">
        <f>K22/$E22</f>
        <v>0.0567226890756303</v>
      </c>
      <c r="V22" s="383">
        <f>L22/$E22</f>
        <v>0.0441176470588235</v>
      </c>
      <c r="W22" s="381">
        <f>M22/$E22</f>
        <v>0.0189075630252101</v>
      </c>
      <c r="X22" s="381">
        <f>N22/$E22</f>
        <v>0.0168067226890756</v>
      </c>
      <c r="Y22" s="381">
        <f>O22/$E22</f>
        <v>0.00420168067226891</v>
      </c>
      <c r="Z22" s="381">
        <f>P22/$E22</f>
        <v>0.00840336134453781</v>
      </c>
    </row>
    <row r="23" spans="16:26">
      <c r="P23">
        <v>1</v>
      </c>
      <c r="Q23" s="298"/>
      <c r="R23" s="299"/>
      <c r="S23" s="299"/>
      <c r="T23" s="299"/>
      <c r="U23" s="299"/>
      <c r="V23" s="299"/>
      <c r="W23" s="299"/>
      <c r="X23" s="299"/>
      <c r="Y23" s="299"/>
      <c r="Z23" s="337"/>
    </row>
    <row r="24" spans="16:27">
      <c r="P24">
        <v>2</v>
      </c>
      <c r="Q24" s="300">
        <f>AVERAGE(Q4:Q6)</f>
        <v>0.00857216359646458</v>
      </c>
      <c r="R24" s="301"/>
      <c r="S24" s="302">
        <f>S4</f>
        <v>0.00279329608938547</v>
      </c>
      <c r="T24" s="301"/>
      <c r="U24" s="301"/>
      <c r="V24" s="301"/>
      <c r="W24" s="301"/>
      <c r="X24" s="301"/>
      <c r="Y24" s="301"/>
      <c r="Z24" s="338"/>
      <c r="AA24">
        <f>Q24*1+R24*2+S24*3+T24*4+U24*5+V24*6+W24*7+X24*8+Y24*9+Z24*10</f>
        <v>0.016952051864621</v>
      </c>
    </row>
    <row r="25" spans="17:26">
      <c r="Q25" s="303"/>
      <c r="R25" s="301"/>
      <c r="S25" s="301"/>
      <c r="T25" s="301"/>
      <c r="U25" s="301"/>
      <c r="V25" s="301"/>
      <c r="W25" s="301"/>
      <c r="X25" s="301"/>
      <c r="Y25" s="301"/>
      <c r="Z25" s="338"/>
    </row>
    <row r="26" spans="1:26">
      <c r="A26" s="304" t="s">
        <v>27</v>
      </c>
      <c r="B26" s="305"/>
      <c r="C26" s="306" t="s">
        <v>56</v>
      </c>
      <c r="D26" s="306" t="s">
        <v>29</v>
      </c>
      <c r="P26">
        <v>3</v>
      </c>
      <c r="Q26" s="303"/>
      <c r="R26" s="301"/>
      <c r="S26" s="301"/>
      <c r="T26" s="301"/>
      <c r="U26" s="301"/>
      <c r="V26" s="301"/>
      <c r="W26" s="301"/>
      <c r="X26" s="301"/>
      <c r="Y26" s="301"/>
      <c r="Z26" s="338"/>
    </row>
    <row r="27" spans="1:27">
      <c r="A27" s="304">
        <v>1</v>
      </c>
      <c r="B27" s="305"/>
      <c r="C27" s="307"/>
      <c r="D27" s="305"/>
      <c r="Q27" s="300">
        <f t="shared" ref="Q27:X27" si="5">AVERAGE(Q12:Q14)</f>
        <v>0.220403697425622</v>
      </c>
      <c r="R27" s="302">
        <f t="shared" si="5"/>
        <v>0.146641014246318</v>
      </c>
      <c r="S27" s="302">
        <f t="shared" si="5"/>
        <v>0.0843290055961661</v>
      </c>
      <c r="T27" s="302">
        <f t="shared" si="5"/>
        <v>0.0652003821844</v>
      </c>
      <c r="U27" s="302">
        <f t="shared" si="5"/>
        <v>0.0279849323075913</v>
      </c>
      <c r="V27" s="302">
        <f t="shared" si="5"/>
        <v>0.0165688143324768</v>
      </c>
      <c r="W27" s="302">
        <f t="shared" si="5"/>
        <v>0.0114892965601334</v>
      </c>
      <c r="X27" s="302">
        <f t="shared" si="5"/>
        <v>0.00765032211882608</v>
      </c>
      <c r="Y27" s="339"/>
      <c r="Z27" s="340">
        <f>AVERAGE(Z12:Z14)</f>
        <v>0.0113636363636364</v>
      </c>
      <c r="AA27">
        <f>Q27*1+R27*2+S27*3+T27*4+U27*5+V27*6+W27*7+X27*8+Y27*9+Z27*10</f>
        <v>1.52207583548508</v>
      </c>
    </row>
    <row r="28" spans="1:27">
      <c r="A28" s="304">
        <v>2</v>
      </c>
      <c r="B28" s="305"/>
      <c r="C28" s="16">
        <f>AVERAGE(F4:F6)</f>
        <v>0.00950326229292641</v>
      </c>
      <c r="D28" s="304">
        <v>0.016952051864621</v>
      </c>
      <c r="P28">
        <v>4</v>
      </c>
      <c r="Q28" s="300">
        <f>AVERAGE(Q15:Q17)</f>
        <v>0.169231024306131</v>
      </c>
      <c r="R28" s="300">
        <f t="shared" ref="R28:Z28" si="6">AVERAGE(R15:R17)</f>
        <v>0.0691039117507268</v>
      </c>
      <c r="S28" s="300">
        <f t="shared" si="6"/>
        <v>0.0371109427613722</v>
      </c>
      <c r="T28" s="300">
        <f t="shared" si="6"/>
        <v>0.0169591105692177</v>
      </c>
      <c r="U28" s="300">
        <f t="shared" si="6"/>
        <v>0.010836961780358</v>
      </c>
      <c r="V28" s="300">
        <f t="shared" si="6"/>
        <v>0.00589141895306302</v>
      </c>
      <c r="W28" s="300">
        <f t="shared" si="6"/>
        <v>0.00857104231445181</v>
      </c>
      <c r="X28" s="300">
        <f t="shared" si="6"/>
        <v>0.00256410256410256</v>
      </c>
      <c r="Y28" s="300">
        <f t="shared" si="6"/>
        <v>0.00256410256410256</v>
      </c>
      <c r="Z28" s="341">
        <f t="shared" si="6"/>
        <v>0.00256410256410256</v>
      </c>
      <c r="AA28">
        <f t="shared" ref="AA25:AA31" si="7">Q28*1+R28*2+S28*3+T28*4+U28*5+V28*6+W28*7+X28*8+Y28*9+Z28*10</f>
        <v>0.705369506420672</v>
      </c>
    </row>
    <row r="29" spans="1:27">
      <c r="A29" s="304">
        <v>3</v>
      </c>
      <c r="B29" s="305"/>
      <c r="C29" s="307"/>
      <c r="D29" s="305"/>
      <c r="P29">
        <v>7</v>
      </c>
      <c r="Q29" s="300">
        <v>0.172549019607843</v>
      </c>
      <c r="R29" s="302">
        <v>0.184313725490196</v>
      </c>
      <c r="S29" s="302">
        <v>0.192156862745098</v>
      </c>
      <c r="T29" s="302">
        <v>0.137254901960784</v>
      </c>
      <c r="U29" s="302">
        <v>0.0627450980392157</v>
      </c>
      <c r="V29" s="302">
        <v>0.0470588235294118</v>
      </c>
      <c r="W29" s="302">
        <v>0.0196078431372549</v>
      </c>
      <c r="X29" s="302">
        <v>0.0196078431372549</v>
      </c>
      <c r="Y29" s="302">
        <v>0.00392156862745098</v>
      </c>
      <c r="Z29" s="340">
        <v>0.00784313725490196</v>
      </c>
      <c r="AA29">
        <f t="shared" si="7"/>
        <v>2.67058823529412</v>
      </c>
    </row>
    <row r="30" spans="1:27">
      <c r="A30" s="304">
        <v>4</v>
      </c>
      <c r="B30" s="305"/>
      <c r="C30" s="16">
        <f>AVERAGE(F15:F17)</f>
        <v>0.317411500894606</v>
      </c>
      <c r="D30" s="304">
        <v>0.705369506420672</v>
      </c>
      <c r="P30">
        <v>9</v>
      </c>
      <c r="Q30" s="300">
        <f t="shared" ref="Q30:Z30" si="8">AVERAGE(Q19:Q20)</f>
        <v>0.19397285484242</v>
      </c>
      <c r="R30" s="302">
        <f t="shared" si="8"/>
        <v>0.112709914883828</v>
      </c>
      <c r="S30" s="302">
        <f t="shared" si="8"/>
        <v>0.0982861743731309</v>
      </c>
      <c r="T30" s="302">
        <f t="shared" si="8"/>
        <v>0.0738440303657695</v>
      </c>
      <c r="U30" s="302">
        <f t="shared" si="8"/>
        <v>0.035978835978836</v>
      </c>
      <c r="V30" s="302">
        <f t="shared" si="8"/>
        <v>0.0243846330802853</v>
      </c>
      <c r="W30" s="302">
        <f t="shared" si="8"/>
        <v>0.0100184034966644</v>
      </c>
      <c r="X30" s="302">
        <f t="shared" si="8"/>
        <v>0.00434782608695652</v>
      </c>
      <c r="Y30" s="302">
        <f t="shared" si="8"/>
        <v>0.0115942028985507</v>
      </c>
      <c r="Z30" s="340">
        <f t="shared" si="8"/>
        <v>0.0260869565217391</v>
      </c>
      <c r="AA30">
        <f t="shared" si="7"/>
        <v>1.80595813204509</v>
      </c>
    </row>
    <row r="31" ht="15.15" spans="1:27">
      <c r="A31" s="304">
        <v>5</v>
      </c>
      <c r="B31" s="305"/>
      <c r="C31" s="307"/>
      <c r="D31" s="305"/>
      <c r="P31">
        <v>11</v>
      </c>
      <c r="Q31" s="308">
        <f t="shared" ref="Q31:Z31" si="9">AVERAGE(Q21:Q22)</f>
        <v>0.113555948695268</v>
      </c>
      <c r="R31" s="309">
        <f t="shared" si="9"/>
        <v>0.107391640866873</v>
      </c>
      <c r="S31" s="309">
        <f t="shared" si="9"/>
        <v>0.0746351172047766</v>
      </c>
      <c r="T31" s="309">
        <f t="shared" si="9"/>
        <v>0.0840059708093764</v>
      </c>
      <c r="U31" s="309">
        <f t="shared" si="9"/>
        <v>0.242177134011499</v>
      </c>
      <c r="V31" s="309">
        <f t="shared" si="9"/>
        <v>0.0352167182662539</v>
      </c>
      <c r="W31" s="309">
        <f t="shared" si="9"/>
        <v>0.0226116762494471</v>
      </c>
      <c r="X31" s="309">
        <f t="shared" si="9"/>
        <v>0.0182717823971694</v>
      </c>
      <c r="Y31" s="309">
        <f t="shared" si="9"/>
        <v>0.00867978770455551</v>
      </c>
      <c r="Z31" s="342">
        <f t="shared" si="9"/>
        <v>0.0338069438301636</v>
      </c>
      <c r="AA31">
        <f t="shared" si="7"/>
        <v>3.03109796550199</v>
      </c>
    </row>
    <row r="32" spans="1:26">
      <c r="A32" s="304">
        <v>6</v>
      </c>
      <c r="B32" s="305"/>
      <c r="C32" s="307"/>
      <c r="D32" s="305"/>
      <c r="Q32" s="384"/>
      <c r="R32" s="384"/>
      <c r="S32" s="384"/>
      <c r="T32" s="384"/>
      <c r="U32" s="384"/>
      <c r="V32" s="384"/>
      <c r="W32" s="384"/>
      <c r="X32" s="384"/>
      <c r="Y32" s="384"/>
      <c r="Z32" s="384"/>
    </row>
    <row r="33" spans="1:26">
      <c r="A33" s="304">
        <v>7</v>
      </c>
      <c r="B33" s="305"/>
      <c r="C33" s="16">
        <f>F18</f>
        <v>0.827450980392157</v>
      </c>
      <c r="D33" s="304">
        <v>2.67058823529412</v>
      </c>
      <c r="Q33" s="384"/>
      <c r="R33" s="384"/>
      <c r="S33" s="384"/>
      <c r="T33" s="384"/>
      <c r="U33" s="384"/>
      <c r="V33" s="384"/>
      <c r="W33" s="384"/>
      <c r="X33" s="384"/>
      <c r="Y33" s="384"/>
      <c r="Z33" s="384"/>
    </row>
    <row r="34" spans="1:4">
      <c r="A34" s="304">
        <v>8</v>
      </c>
      <c r="B34" s="305"/>
      <c r="C34" s="307"/>
      <c r="D34" s="305"/>
    </row>
    <row r="35" spans="1:4">
      <c r="A35" s="304">
        <v>9</v>
      </c>
      <c r="B35" s="305"/>
      <c r="C35" s="16">
        <f>AVERAGE(F19:F20)</f>
        <v>0.575028755463538</v>
      </c>
      <c r="D35" s="304">
        <v>1.80595813204509</v>
      </c>
    </row>
    <row r="36" spans="1:4">
      <c r="A36" s="304">
        <v>10</v>
      </c>
      <c r="B36" s="305"/>
      <c r="C36" s="307"/>
      <c r="D36" s="305"/>
    </row>
    <row r="37" spans="1:4">
      <c r="A37" s="304">
        <v>11</v>
      </c>
      <c r="B37" s="305"/>
      <c r="C37" s="16">
        <f>AVERAGE(F21:F22)</f>
        <v>0.547918509509067</v>
      </c>
      <c r="D37" s="304">
        <v>3.03109796550199</v>
      </c>
    </row>
  </sheetData>
  <mergeCells count="9">
    <mergeCell ref="G1:P1"/>
    <mergeCell ref="Q1:Z1"/>
    <mergeCell ref="A4:A6"/>
    <mergeCell ref="A7:A8"/>
    <mergeCell ref="A9:A11"/>
    <mergeCell ref="A12:A14"/>
    <mergeCell ref="A15:A17"/>
    <mergeCell ref="A19:A20"/>
    <mergeCell ref="A21:A22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opLeftCell="A19" workbookViewId="0">
      <selection activeCell="D40" sqref="D40"/>
    </sheetView>
  </sheetViews>
  <sheetFormatPr defaultColWidth="8.88888888888889" defaultRowHeight="14.4"/>
  <cols>
    <col min="1" max="1" width="14.2222222222222" customWidth="1"/>
    <col min="2" max="2" width="2.66666666666667" customWidth="1"/>
    <col min="3" max="3" width="12.8888888888889" customWidth="1"/>
    <col min="4" max="4" width="23.8888888888889" customWidth="1"/>
    <col min="5" max="15" width="12.8888888888889"/>
  </cols>
  <sheetData>
    <row r="1" ht="15.15" spans="6:15">
      <c r="F1" s="195" t="s">
        <v>1</v>
      </c>
      <c r="G1" s="196"/>
      <c r="H1" s="196"/>
      <c r="I1" s="196"/>
      <c r="J1" s="196"/>
      <c r="K1" s="196"/>
      <c r="L1" s="196"/>
      <c r="M1" s="196"/>
      <c r="N1" s="196"/>
      <c r="O1" s="311"/>
    </row>
    <row r="2" ht="15.15" spans="1:15">
      <c r="A2" s="27" t="s">
        <v>27</v>
      </c>
      <c r="B2" s="28"/>
      <c r="C2" s="28" t="s">
        <v>57</v>
      </c>
      <c r="D2" s="28" t="s">
        <v>58</v>
      </c>
      <c r="E2" s="197" t="s">
        <v>59</v>
      </c>
      <c r="F2" s="197">
        <v>1</v>
      </c>
      <c r="G2" s="197">
        <v>2</v>
      </c>
      <c r="H2" s="197">
        <v>3</v>
      </c>
      <c r="I2" s="197">
        <v>4</v>
      </c>
      <c r="J2" s="197">
        <v>5</v>
      </c>
      <c r="K2" s="312">
        <v>6</v>
      </c>
      <c r="L2" s="197">
        <v>7</v>
      </c>
      <c r="M2" s="313">
        <v>8</v>
      </c>
      <c r="N2" s="197">
        <v>9</v>
      </c>
      <c r="O2" s="197" t="s">
        <v>6</v>
      </c>
    </row>
    <row r="3" ht="14" customHeight="1" spans="1:15">
      <c r="A3" s="47" t="s">
        <v>48</v>
      </c>
      <c r="B3" s="198">
        <v>0</v>
      </c>
      <c r="C3" s="199">
        <v>0</v>
      </c>
      <c r="D3" s="200">
        <v>38702.2770118777</v>
      </c>
      <c r="E3" s="199">
        <f t="shared" ref="E3:E22" si="0">C3/D3</f>
        <v>0</v>
      </c>
      <c r="F3" s="201"/>
      <c r="G3" s="202"/>
      <c r="H3" s="203"/>
      <c r="I3" s="203"/>
      <c r="J3" s="202"/>
      <c r="K3" s="203"/>
      <c r="L3" s="203"/>
      <c r="M3" s="203"/>
      <c r="N3" s="314"/>
      <c r="O3" s="203"/>
    </row>
    <row r="4" spans="1:15">
      <c r="A4" s="204" t="s">
        <v>60</v>
      </c>
      <c r="B4" s="205">
        <v>0</v>
      </c>
      <c r="C4" s="206">
        <v>1.29244671162027</v>
      </c>
      <c r="D4" s="207">
        <v>429.668938329267</v>
      </c>
      <c r="E4" s="208">
        <f t="shared" si="0"/>
        <v>0.00300800592345782</v>
      </c>
      <c r="F4" s="208">
        <v>0.00253143883717132</v>
      </c>
      <c r="G4" s="202"/>
      <c r="H4" s="209">
        <v>0.00363131474954609</v>
      </c>
      <c r="I4" s="201"/>
      <c r="J4" s="202"/>
      <c r="K4" s="315"/>
      <c r="L4" s="315"/>
      <c r="M4" s="315"/>
      <c r="N4" s="315"/>
      <c r="O4" s="201"/>
    </row>
    <row r="5" spans="1:15">
      <c r="A5" s="210"/>
      <c r="B5" s="211">
        <v>2</v>
      </c>
      <c r="C5" s="212">
        <v>0.536862480211495</v>
      </c>
      <c r="D5" s="213">
        <v>770.89475399258</v>
      </c>
      <c r="E5" s="214">
        <f t="shared" si="0"/>
        <v>0.000696414753675522</v>
      </c>
      <c r="F5" s="215">
        <v>0.000696414753675522</v>
      </c>
      <c r="G5" s="216"/>
      <c r="H5" s="217"/>
      <c r="I5" s="217"/>
      <c r="J5" s="216"/>
      <c r="K5" s="316"/>
      <c r="L5" s="316"/>
      <c r="M5" s="316"/>
      <c r="N5" s="316"/>
      <c r="O5" s="317"/>
    </row>
    <row r="6" ht="15.15" spans="1:15">
      <c r="A6" s="122"/>
      <c r="B6" s="218">
        <v>3</v>
      </c>
      <c r="C6" s="219">
        <v>0.835119413662325</v>
      </c>
      <c r="D6" s="220">
        <v>1342.67317921339</v>
      </c>
      <c r="E6" s="221">
        <f t="shared" si="0"/>
        <v>0.000621982643722416</v>
      </c>
      <c r="F6" s="214">
        <v>0.000621982643722418</v>
      </c>
      <c r="G6" s="222"/>
      <c r="H6" s="223"/>
      <c r="I6" s="223"/>
      <c r="J6" s="318"/>
      <c r="K6" s="319"/>
      <c r="L6" s="319"/>
      <c r="M6" s="319"/>
      <c r="N6" s="319"/>
      <c r="O6" s="223"/>
    </row>
    <row r="7" spans="1:15">
      <c r="A7" s="224" t="s">
        <v>61</v>
      </c>
      <c r="B7" s="225">
        <v>2</v>
      </c>
      <c r="C7" s="226">
        <v>0</v>
      </c>
      <c r="D7" s="227">
        <v>20908.4473163612</v>
      </c>
      <c r="E7" s="226">
        <f t="shared" si="0"/>
        <v>0</v>
      </c>
      <c r="F7" s="228"/>
      <c r="G7" s="229"/>
      <c r="H7" s="230"/>
      <c r="I7" s="230"/>
      <c r="J7" s="228"/>
      <c r="K7" s="320"/>
      <c r="L7" s="320"/>
      <c r="M7" s="320"/>
      <c r="N7" s="320"/>
      <c r="O7" s="320"/>
    </row>
    <row r="8" ht="15.15" spans="1:15">
      <c r="A8" s="176"/>
      <c r="B8" s="231">
        <v>3</v>
      </c>
      <c r="C8" s="220">
        <v>0</v>
      </c>
      <c r="D8" s="232">
        <v>22263.5876353929</v>
      </c>
      <c r="E8" s="220">
        <f t="shared" si="0"/>
        <v>0</v>
      </c>
      <c r="F8" s="233"/>
      <c r="G8" s="234"/>
      <c r="H8" s="235"/>
      <c r="I8" s="235"/>
      <c r="J8" s="233"/>
      <c r="K8" s="235"/>
      <c r="L8" s="235"/>
      <c r="M8" s="235"/>
      <c r="N8" s="235"/>
      <c r="O8" s="235"/>
    </row>
    <row r="9" spans="1:15">
      <c r="A9" s="224" t="s">
        <v>62</v>
      </c>
      <c r="B9" s="225">
        <v>0</v>
      </c>
      <c r="C9" s="236">
        <v>0</v>
      </c>
      <c r="D9" s="237">
        <v>30653.7341275248</v>
      </c>
      <c r="E9" s="236">
        <f t="shared" si="0"/>
        <v>0</v>
      </c>
      <c r="F9" s="228"/>
      <c r="G9" s="229"/>
      <c r="H9" s="230"/>
      <c r="I9" s="230"/>
      <c r="J9" s="228"/>
      <c r="K9" s="230"/>
      <c r="L9" s="230"/>
      <c r="M9" s="230"/>
      <c r="N9" s="230"/>
      <c r="O9" s="230"/>
    </row>
    <row r="10" spans="1:15">
      <c r="A10" s="238"/>
      <c r="B10" s="239">
        <v>1</v>
      </c>
      <c r="C10" s="240">
        <v>0</v>
      </c>
      <c r="D10" s="241">
        <v>43984.9441657721</v>
      </c>
      <c r="E10" s="240">
        <f t="shared" si="0"/>
        <v>0</v>
      </c>
      <c r="F10" s="242"/>
      <c r="G10" s="243"/>
      <c r="H10" s="244"/>
      <c r="I10" s="244"/>
      <c r="J10" s="242"/>
      <c r="K10" s="244"/>
      <c r="L10" s="244"/>
      <c r="M10" s="244"/>
      <c r="N10" s="244"/>
      <c r="O10" s="244"/>
    </row>
    <row r="11" ht="15.15" spans="1:15">
      <c r="A11" s="176"/>
      <c r="B11" s="231">
        <v>2</v>
      </c>
      <c r="C11" s="245">
        <v>0</v>
      </c>
      <c r="D11" s="246">
        <v>36216.2060525873</v>
      </c>
      <c r="E11" s="245">
        <f t="shared" si="0"/>
        <v>0</v>
      </c>
      <c r="F11" s="247"/>
      <c r="G11" s="248"/>
      <c r="H11" s="249"/>
      <c r="I11" s="249"/>
      <c r="J11" s="247"/>
      <c r="K11" s="249"/>
      <c r="L11" s="249"/>
      <c r="M11" s="249"/>
      <c r="N11" s="249"/>
      <c r="O11" s="249"/>
    </row>
    <row r="12" ht="14" customHeight="1" spans="1:15">
      <c r="A12" s="250" t="s">
        <v>63</v>
      </c>
      <c r="B12" s="251">
        <v>0</v>
      </c>
      <c r="C12" s="207">
        <v>126.9779184678</v>
      </c>
      <c r="D12" s="252">
        <v>9855.56631811724</v>
      </c>
      <c r="E12" s="253">
        <f t="shared" si="0"/>
        <v>0.0128838784468813</v>
      </c>
      <c r="F12" s="254">
        <v>0.00456357751135685</v>
      </c>
      <c r="G12" s="254">
        <v>0.0104945112190871</v>
      </c>
      <c r="H12" s="255">
        <v>0.0162778608096692</v>
      </c>
      <c r="I12" s="255">
        <v>0.0168203072812291</v>
      </c>
      <c r="J12" s="321">
        <v>0.0188376492782063</v>
      </c>
      <c r="K12" s="255">
        <v>0.0443686006825938</v>
      </c>
      <c r="L12" s="255">
        <v>0.0142966145937914</v>
      </c>
      <c r="M12" s="255">
        <v>0.0280528052805279</v>
      </c>
      <c r="N12" s="322"/>
      <c r="O12" s="255">
        <v>0.0142537458649543</v>
      </c>
    </row>
    <row r="13" ht="15.15" spans="1:15">
      <c r="A13" s="256"/>
      <c r="B13" s="251">
        <v>1</v>
      </c>
      <c r="C13" s="213">
        <v>90.7098753601793</v>
      </c>
      <c r="D13" s="257">
        <v>8440.24172667433</v>
      </c>
      <c r="E13" s="258">
        <f t="shared" si="0"/>
        <v>0.0107473077546467</v>
      </c>
      <c r="F13" s="259">
        <v>0.00651380149040559</v>
      </c>
      <c r="G13" s="259">
        <v>0.0130336111086194</v>
      </c>
      <c r="H13" s="258">
        <v>0.0082360204389917</v>
      </c>
      <c r="I13" s="258">
        <v>0.0224087826929286</v>
      </c>
      <c r="J13" s="323">
        <v>0.0190528260311306</v>
      </c>
      <c r="K13" s="324">
        <v>0.0177730015706373</v>
      </c>
      <c r="L13" s="258">
        <v>0.00990952175786298</v>
      </c>
      <c r="M13" s="325"/>
      <c r="N13" s="325"/>
      <c r="O13" s="325"/>
    </row>
    <row r="14" ht="15.15" spans="1:15">
      <c r="A14" s="260"/>
      <c r="B14" s="261">
        <v>2</v>
      </c>
      <c r="C14" s="262">
        <v>134.155968666184</v>
      </c>
      <c r="D14" s="263">
        <v>11245.5135053368</v>
      </c>
      <c r="E14" s="264">
        <f t="shared" si="0"/>
        <v>0.011929732564237</v>
      </c>
      <c r="F14" s="265">
        <v>0.00542678174522992</v>
      </c>
      <c r="G14" s="265">
        <v>0.00770055883677199</v>
      </c>
      <c r="H14" s="266">
        <v>0.0140200739566825</v>
      </c>
      <c r="I14" s="266">
        <v>0.0220709053944913</v>
      </c>
      <c r="J14" s="326">
        <v>0.0253518995005298</v>
      </c>
      <c r="K14" s="327">
        <v>0.0242397956724977</v>
      </c>
      <c r="L14" s="266">
        <v>0.0184074494335476</v>
      </c>
      <c r="M14" s="327">
        <v>0.0311775315640299</v>
      </c>
      <c r="N14" s="328"/>
      <c r="O14" s="328"/>
    </row>
    <row r="15" spans="1:15">
      <c r="A15" s="267" t="s">
        <v>64</v>
      </c>
      <c r="B15" s="268">
        <v>0</v>
      </c>
      <c r="C15" s="207">
        <v>129.006065615266</v>
      </c>
      <c r="D15" s="252">
        <v>29366.4969703421</v>
      </c>
      <c r="E15" s="209">
        <f t="shared" si="0"/>
        <v>0.00439296746035293</v>
      </c>
      <c r="F15" s="269">
        <v>0.00178188488594267</v>
      </c>
      <c r="G15" s="269">
        <v>0.00416601057248903</v>
      </c>
      <c r="H15" s="209">
        <v>0.00323143798990551</v>
      </c>
      <c r="I15" s="209">
        <v>0.00378765720971044</v>
      </c>
      <c r="J15" s="321">
        <v>0.0284857896851685</v>
      </c>
      <c r="K15" s="255">
        <v>0.00516211011177954</v>
      </c>
      <c r="L15" s="209">
        <v>0.00303602250009313</v>
      </c>
      <c r="M15" s="255">
        <v>0.00232907588279489</v>
      </c>
      <c r="N15" s="255">
        <v>0.000353119219774677</v>
      </c>
      <c r="O15" s="255">
        <v>0.00396072283191682</v>
      </c>
    </row>
    <row r="16" spans="1:15">
      <c r="A16" s="270"/>
      <c r="B16" s="271">
        <v>1</v>
      </c>
      <c r="C16" s="213">
        <v>54.8991595505162</v>
      </c>
      <c r="D16" s="257">
        <v>12412.7675792766</v>
      </c>
      <c r="E16" s="258">
        <f t="shared" si="0"/>
        <v>0.00442279767182393</v>
      </c>
      <c r="F16" s="259">
        <v>0.00241581859785281</v>
      </c>
      <c r="G16" s="259">
        <v>0.0058782274883266</v>
      </c>
      <c r="H16" s="258">
        <v>0.00613644930267621</v>
      </c>
      <c r="I16" s="258">
        <v>0.0071225913228514</v>
      </c>
      <c r="J16" s="323">
        <v>0.00533977594484796</v>
      </c>
      <c r="K16" s="324">
        <v>0.0154105243730823</v>
      </c>
      <c r="L16" s="317"/>
      <c r="M16" s="325"/>
      <c r="N16" s="325"/>
      <c r="O16" s="325"/>
    </row>
    <row r="17" ht="15.15" spans="1:15">
      <c r="A17" s="272"/>
      <c r="B17" s="273">
        <v>2</v>
      </c>
      <c r="C17" s="274">
        <v>46.905873734034</v>
      </c>
      <c r="D17" s="275">
        <v>18266.0168166921</v>
      </c>
      <c r="E17" s="264">
        <f t="shared" si="0"/>
        <v>0.00256793115897987</v>
      </c>
      <c r="F17" s="276">
        <v>0.00284230149370649</v>
      </c>
      <c r="G17" s="276">
        <v>0.00198836900653942</v>
      </c>
      <c r="H17" s="277">
        <v>0.00313804057868346</v>
      </c>
      <c r="I17" s="277">
        <v>0.00320117664871412</v>
      </c>
      <c r="J17" s="329"/>
      <c r="K17" s="277">
        <v>0.00444021566761813</v>
      </c>
      <c r="L17" s="277">
        <v>0.00074937185006686</v>
      </c>
      <c r="M17" s="330"/>
      <c r="N17" s="330"/>
      <c r="O17" s="330"/>
    </row>
    <row r="18" ht="14" customHeight="1" spans="1:15">
      <c r="A18" s="47">
        <v>7</v>
      </c>
      <c r="B18" s="278">
        <v>1</v>
      </c>
      <c r="C18" s="279">
        <v>292.351446168504</v>
      </c>
      <c r="D18" s="280">
        <v>14537.2218905535</v>
      </c>
      <c r="E18" s="281">
        <f t="shared" si="0"/>
        <v>0.0201105443921495</v>
      </c>
      <c r="F18" s="282">
        <v>0.00479542694989018</v>
      </c>
      <c r="G18" s="282">
        <v>0.0141328863782151</v>
      </c>
      <c r="H18" s="281">
        <v>0.0178650847411239</v>
      </c>
      <c r="I18" s="281">
        <v>0.0194777965100855</v>
      </c>
      <c r="J18" s="331">
        <v>0.0559156015685245</v>
      </c>
      <c r="K18" s="332">
        <v>0.0321339889965431</v>
      </c>
      <c r="L18" s="332">
        <v>0.029090324654452</v>
      </c>
      <c r="M18" s="332">
        <v>0.0457499746115569</v>
      </c>
      <c r="N18" s="333">
        <v>0.0457616707616708</v>
      </c>
      <c r="O18" s="332">
        <v>0.025212425128848</v>
      </c>
    </row>
    <row r="19" spans="1:15">
      <c r="A19" s="204">
        <v>9</v>
      </c>
      <c r="B19" s="283">
        <v>0</v>
      </c>
      <c r="C19" s="284">
        <v>96.9931547582101</v>
      </c>
      <c r="D19" s="285">
        <v>13258.7137196232</v>
      </c>
      <c r="E19" s="286">
        <f t="shared" si="0"/>
        <v>0.00731542718315562</v>
      </c>
      <c r="F19" s="287">
        <v>0.00365551609919131</v>
      </c>
      <c r="G19" s="288">
        <v>0.0100373339861681</v>
      </c>
      <c r="H19" s="289">
        <v>0.00938081796889076</v>
      </c>
      <c r="I19" s="289">
        <v>0.0117076461046782</v>
      </c>
      <c r="J19" s="287">
        <v>0.0240031274433151</v>
      </c>
      <c r="K19" s="254">
        <v>0.00827153451226469</v>
      </c>
      <c r="L19" s="255">
        <v>0.0249832701316083</v>
      </c>
      <c r="M19" s="322"/>
      <c r="N19" s="255">
        <v>0.0142025405786874</v>
      </c>
      <c r="O19" s="334"/>
    </row>
    <row r="20" ht="15.15" spans="1:15">
      <c r="A20" s="122"/>
      <c r="B20" s="290">
        <v>1</v>
      </c>
      <c r="C20" s="220">
        <v>353.136209205783</v>
      </c>
      <c r="D20" s="232">
        <v>21033.1584821348</v>
      </c>
      <c r="E20" s="291">
        <f t="shared" si="0"/>
        <v>0.0167894997560985</v>
      </c>
      <c r="F20" s="292">
        <v>0.00425850653704325</v>
      </c>
      <c r="G20" s="259">
        <v>0.00747660089398168</v>
      </c>
      <c r="H20" s="258">
        <v>0.0144293808775105</v>
      </c>
      <c r="I20" s="258">
        <v>0.0156350565290782</v>
      </c>
      <c r="J20" s="292">
        <v>0.0231182795698925</v>
      </c>
      <c r="K20" s="265">
        <v>0.0277185148432977</v>
      </c>
      <c r="L20" s="264">
        <v>0.0167721591298585</v>
      </c>
      <c r="M20" s="264">
        <v>0.129226075586825</v>
      </c>
      <c r="N20" s="264">
        <v>0.00891892898372622</v>
      </c>
      <c r="O20" s="335">
        <v>0.0180730677575066</v>
      </c>
    </row>
    <row r="21" spans="1:15">
      <c r="A21" s="224">
        <v>11</v>
      </c>
      <c r="B21" s="225">
        <v>0</v>
      </c>
      <c r="C21" s="236">
        <v>263.679012966098</v>
      </c>
      <c r="D21" s="237">
        <v>31270.3240000136</v>
      </c>
      <c r="E21" s="293">
        <f t="shared" si="0"/>
        <v>0.00843224435301609</v>
      </c>
      <c r="F21" s="294">
        <v>0.00132792129243837</v>
      </c>
      <c r="G21" s="295">
        <v>0.00386847195357834</v>
      </c>
      <c r="H21" s="293">
        <v>0.0295408625374486</v>
      </c>
      <c r="I21" s="293">
        <v>0.0129669064748201</v>
      </c>
      <c r="J21" s="294">
        <v>0.00481327277315165</v>
      </c>
      <c r="K21" s="293">
        <v>0.00893519918620955</v>
      </c>
      <c r="L21" s="336">
        <v>0.0093873711441226</v>
      </c>
      <c r="M21" s="293">
        <v>0.00731085985482971</v>
      </c>
      <c r="N21" s="293">
        <v>0.00766209472005744</v>
      </c>
      <c r="O21" s="293">
        <v>0.00916386272621245</v>
      </c>
    </row>
    <row r="22" ht="15.15" spans="1:15">
      <c r="A22" s="176"/>
      <c r="B22" s="231">
        <v>1</v>
      </c>
      <c r="C22" s="220">
        <v>271.036017324551</v>
      </c>
      <c r="D22" s="232">
        <v>22115.1882411715</v>
      </c>
      <c r="E22" s="291">
        <f t="shared" si="0"/>
        <v>0.0122556504773478</v>
      </c>
      <c r="F22" s="296">
        <v>0.00481789579167086</v>
      </c>
      <c r="G22" s="297">
        <v>0.0132734551497298</v>
      </c>
      <c r="H22" s="291">
        <v>0.0123808838267784</v>
      </c>
      <c r="I22" s="291">
        <v>0.0182087973669463</v>
      </c>
      <c r="J22" s="296">
        <v>0.0180115411897778</v>
      </c>
      <c r="K22" s="291">
        <v>0.0132139234395257</v>
      </c>
      <c r="L22" s="221">
        <v>0.0186264426922638</v>
      </c>
      <c r="M22" s="291">
        <v>0.0106928017944535</v>
      </c>
      <c r="N22" s="291">
        <v>0.00802916876769714</v>
      </c>
      <c r="O22" s="291">
        <v>0.0120951785699887</v>
      </c>
    </row>
    <row r="23" spans="5:15">
      <c r="E23">
        <v>1</v>
      </c>
      <c r="F23" s="298"/>
      <c r="G23" s="299"/>
      <c r="H23" s="299"/>
      <c r="I23" s="299"/>
      <c r="J23" s="299"/>
      <c r="K23" s="299"/>
      <c r="L23" s="299"/>
      <c r="M23" s="299"/>
      <c r="N23" s="299"/>
      <c r="O23" s="337"/>
    </row>
    <row r="24" spans="5:16">
      <c r="E24">
        <v>2</v>
      </c>
      <c r="F24" s="300">
        <f>AVERAGE(F4:F6)</f>
        <v>0.00128327874485642</v>
      </c>
      <c r="G24" s="301"/>
      <c r="H24" s="302">
        <f>H4</f>
        <v>0.00363131474954609</v>
      </c>
      <c r="I24" s="301"/>
      <c r="J24" s="301"/>
      <c r="K24" s="301"/>
      <c r="L24" s="301"/>
      <c r="M24" s="301"/>
      <c r="N24" s="301"/>
      <c r="O24" s="338"/>
      <c r="P24">
        <f t="shared" ref="P24:P31" si="1">F24*1+G24*2+H24*3+I24*4+J24*5+K24*6+L24*7+M24*8+N24*9+O24*10</f>
        <v>0.0121772229934947</v>
      </c>
    </row>
    <row r="25" spans="6:15">
      <c r="F25" s="303"/>
      <c r="G25" s="301"/>
      <c r="H25" s="301"/>
      <c r="I25" s="301"/>
      <c r="J25" s="301"/>
      <c r="K25" s="301"/>
      <c r="L25" s="301"/>
      <c r="M25" s="301"/>
      <c r="N25" s="301"/>
      <c r="O25" s="338"/>
    </row>
    <row r="26" spans="1:15">
      <c r="A26" s="304" t="s">
        <v>27</v>
      </c>
      <c r="B26" s="305"/>
      <c r="C26" s="306" t="s">
        <v>65</v>
      </c>
      <c r="D26" s="306" t="s">
        <v>66</v>
      </c>
      <c r="E26">
        <v>3</v>
      </c>
      <c r="F26" s="303"/>
      <c r="G26" s="301"/>
      <c r="H26" s="301"/>
      <c r="I26" s="301"/>
      <c r="J26" s="301"/>
      <c r="K26" s="301"/>
      <c r="L26" s="301"/>
      <c r="M26" s="301"/>
      <c r="N26" s="301"/>
      <c r="O26" s="338"/>
    </row>
    <row r="27" spans="1:16">
      <c r="A27" s="304">
        <v>1</v>
      </c>
      <c r="B27" s="305"/>
      <c r="C27" s="307"/>
      <c r="D27" s="305"/>
      <c r="F27" s="300">
        <f t="shared" ref="F27:M27" si="2">AVERAGE(F12:F14)</f>
        <v>0.00550138691566412</v>
      </c>
      <c r="G27" s="302">
        <f t="shared" si="2"/>
        <v>0.0104095603881595</v>
      </c>
      <c r="H27" s="302">
        <f t="shared" si="2"/>
        <v>0.0128446517351145</v>
      </c>
      <c r="I27" s="302">
        <f t="shared" si="2"/>
        <v>0.0204333317895497</v>
      </c>
      <c r="J27" s="302">
        <f t="shared" si="2"/>
        <v>0.0210807916032889</v>
      </c>
      <c r="K27" s="302">
        <f t="shared" si="2"/>
        <v>0.0287937993085763</v>
      </c>
      <c r="L27" s="302">
        <f t="shared" si="2"/>
        <v>0.0142045285950673</v>
      </c>
      <c r="M27" s="302">
        <f t="shared" si="2"/>
        <v>0.0296151684222789</v>
      </c>
      <c r="N27" s="339"/>
      <c r="O27" s="340">
        <f>AVERAGE(O12:O14)</f>
        <v>0.0142537458649543</v>
      </c>
      <c r="P27">
        <f t="shared" si="1"/>
        <v>0.903645050116673</v>
      </c>
    </row>
    <row r="28" spans="1:16">
      <c r="A28" s="304">
        <v>2</v>
      </c>
      <c r="B28" s="305"/>
      <c r="C28" s="16">
        <f>AVERAGE(E4:E6)</f>
        <v>0.00144213444028525</v>
      </c>
      <c r="D28" s="304">
        <v>0.0121772229934947</v>
      </c>
      <c r="E28">
        <v>4</v>
      </c>
      <c r="F28" s="300">
        <f t="shared" ref="F28:O28" si="3">AVERAGE(F15:F17)</f>
        <v>0.00234666832583399</v>
      </c>
      <c r="G28" s="300">
        <f t="shared" si="3"/>
        <v>0.00401086902245168</v>
      </c>
      <c r="H28" s="300">
        <f t="shared" si="3"/>
        <v>0.00416864262375506</v>
      </c>
      <c r="I28" s="300">
        <f t="shared" si="3"/>
        <v>0.00470380839375865</v>
      </c>
      <c r="J28" s="300">
        <f t="shared" si="3"/>
        <v>0.0169127828150082</v>
      </c>
      <c r="K28" s="300">
        <f t="shared" si="3"/>
        <v>0.00833761671749333</v>
      </c>
      <c r="L28" s="300">
        <f t="shared" si="3"/>
        <v>0.00189269717507999</v>
      </c>
      <c r="M28" s="300">
        <f t="shared" si="3"/>
        <v>0.00232907588279489</v>
      </c>
      <c r="N28" s="300">
        <f t="shared" si="3"/>
        <v>0.000353119219774677</v>
      </c>
      <c r="O28" s="341">
        <f t="shared" si="3"/>
        <v>0.00396072283191682</v>
      </c>
      <c r="P28">
        <f t="shared" si="1"/>
        <v>0.250945970782098</v>
      </c>
    </row>
    <row r="29" spans="1:16">
      <c r="A29" s="304">
        <v>3</v>
      </c>
      <c r="B29" s="305"/>
      <c r="C29" s="307"/>
      <c r="D29" s="305"/>
      <c r="E29">
        <v>7</v>
      </c>
      <c r="F29" s="300">
        <f>F18</f>
        <v>0.00479542694989018</v>
      </c>
      <c r="G29" s="300">
        <f t="shared" ref="G29:O29" si="4">G18</f>
        <v>0.0141328863782151</v>
      </c>
      <c r="H29" s="300">
        <f t="shared" si="4"/>
        <v>0.0178650847411239</v>
      </c>
      <c r="I29" s="300">
        <f t="shared" si="4"/>
        <v>0.0194777965100855</v>
      </c>
      <c r="J29" s="300">
        <f t="shared" si="4"/>
        <v>0.0559156015685245</v>
      </c>
      <c r="K29" s="300">
        <f t="shared" si="4"/>
        <v>0.0321339889965431</v>
      </c>
      <c r="L29" s="300">
        <f t="shared" si="4"/>
        <v>0.029090324654452</v>
      </c>
      <c r="M29" s="300">
        <f t="shared" si="4"/>
        <v>0.0457499746115569</v>
      </c>
      <c r="N29" s="300">
        <f t="shared" si="4"/>
        <v>0.0457616707616708</v>
      </c>
      <c r="O29" s="300">
        <f t="shared" si="4"/>
        <v>0.025212425128848</v>
      </c>
      <c r="P29">
        <f t="shared" si="1"/>
        <v>1.87056093940905</v>
      </c>
    </row>
    <row r="30" spans="1:16">
      <c r="A30" s="304">
        <v>4</v>
      </c>
      <c r="B30" s="305"/>
      <c r="C30" s="16">
        <f>AVERAGE(E15:E17)</f>
        <v>0.00379456543038558</v>
      </c>
      <c r="D30" s="304">
        <v>0.250945970782098</v>
      </c>
      <c r="E30">
        <v>9</v>
      </c>
      <c r="F30" s="300">
        <f t="shared" ref="F30:O30" si="5">AVERAGE(F19:F20)</f>
        <v>0.00395701131811728</v>
      </c>
      <c r="G30" s="302">
        <f t="shared" si="5"/>
        <v>0.00875696744007487</v>
      </c>
      <c r="H30" s="302">
        <f t="shared" si="5"/>
        <v>0.0119050994232006</v>
      </c>
      <c r="I30" s="302">
        <f t="shared" si="5"/>
        <v>0.0136713513168782</v>
      </c>
      <c r="J30" s="302">
        <f t="shared" si="5"/>
        <v>0.0235607035066038</v>
      </c>
      <c r="K30" s="302">
        <f t="shared" si="5"/>
        <v>0.0179950246777812</v>
      </c>
      <c r="L30" s="302">
        <f t="shared" si="5"/>
        <v>0.0208777146307334</v>
      </c>
      <c r="M30" s="302">
        <f t="shared" si="5"/>
        <v>0.129226075586825</v>
      </c>
      <c r="N30" s="302">
        <f t="shared" si="5"/>
        <v>0.0115607347812068</v>
      </c>
      <c r="O30" s="340">
        <f t="shared" si="5"/>
        <v>0.0180730677575066</v>
      </c>
      <c r="P30">
        <f t="shared" si="1"/>
        <v>1.80237521305075</v>
      </c>
    </row>
    <row r="31" ht="15.15" spans="1:16">
      <c r="A31" s="304">
        <v>5</v>
      </c>
      <c r="B31" s="305"/>
      <c r="C31" s="307"/>
      <c r="D31" s="305"/>
      <c r="E31">
        <v>11</v>
      </c>
      <c r="F31" s="308">
        <f t="shared" ref="F31:O31" si="6">AVERAGE(F21:F22)</f>
        <v>0.00307290854205462</v>
      </c>
      <c r="G31" s="309">
        <f t="shared" si="6"/>
        <v>0.00857096355165406</v>
      </c>
      <c r="H31" s="309">
        <f t="shared" si="6"/>
        <v>0.0209608731821135</v>
      </c>
      <c r="I31" s="309">
        <f t="shared" si="6"/>
        <v>0.0155878519208832</v>
      </c>
      <c r="J31" s="309">
        <f t="shared" si="6"/>
        <v>0.0114124069814647</v>
      </c>
      <c r="K31" s="309">
        <f t="shared" si="6"/>
        <v>0.0110745613128676</v>
      </c>
      <c r="L31" s="309">
        <f t="shared" si="6"/>
        <v>0.0140069069181932</v>
      </c>
      <c r="M31" s="309">
        <f t="shared" si="6"/>
        <v>0.0090018308246416</v>
      </c>
      <c r="N31" s="309">
        <f t="shared" si="6"/>
        <v>0.00784563174387729</v>
      </c>
      <c r="O31" s="342">
        <f t="shared" si="6"/>
        <v>0.0106295206481006</v>
      </c>
      <c r="P31">
        <f t="shared" si="1"/>
        <v>0.615927152860152</v>
      </c>
    </row>
    <row r="32" spans="1:4">
      <c r="A32" s="304">
        <v>6</v>
      </c>
      <c r="B32" s="305"/>
      <c r="C32" s="307"/>
      <c r="D32" s="305"/>
    </row>
    <row r="33" spans="1:4">
      <c r="A33" s="304">
        <v>7</v>
      </c>
      <c r="B33" s="305"/>
      <c r="C33" s="16">
        <f>E18</f>
        <v>0.0201105443921495</v>
      </c>
      <c r="D33" s="304">
        <v>1.87056093940905</v>
      </c>
    </row>
    <row r="34" spans="1:4">
      <c r="A34" s="304">
        <v>8</v>
      </c>
      <c r="B34" s="305"/>
      <c r="C34" s="307"/>
      <c r="D34" s="305"/>
    </row>
    <row r="35" spans="1:4">
      <c r="A35" s="304">
        <v>9</v>
      </c>
      <c r="B35" s="305"/>
      <c r="C35" s="24">
        <f>AVERAGE(E19:E20)</f>
        <v>0.0120524634696271</v>
      </c>
      <c r="D35" s="310">
        <v>1.80237521305075</v>
      </c>
    </row>
    <row r="36" spans="1:4">
      <c r="A36" s="304">
        <v>10</v>
      </c>
      <c r="B36" s="305"/>
      <c r="C36" s="307"/>
      <c r="D36" s="305"/>
    </row>
    <row r="37" spans="1:4">
      <c r="A37" s="304">
        <v>11</v>
      </c>
      <c r="B37" s="305"/>
      <c r="C37" s="16">
        <f>AVERAGE(E21:E22)</f>
        <v>0.010343947415182</v>
      </c>
      <c r="D37" s="304">
        <v>0.615927152860152</v>
      </c>
    </row>
  </sheetData>
  <mergeCells count="8">
    <mergeCell ref="F1:O1"/>
    <mergeCell ref="A4:A6"/>
    <mergeCell ref="A7:A8"/>
    <mergeCell ref="A9:A11"/>
    <mergeCell ref="A12:A14"/>
    <mergeCell ref="A15:A17"/>
    <mergeCell ref="A19:A20"/>
    <mergeCell ref="A21:A22"/>
  </mergeCell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K22" sqref="K22"/>
    </sheetView>
  </sheetViews>
  <sheetFormatPr defaultColWidth="8.88888888888889" defaultRowHeight="14.4"/>
  <cols>
    <col min="1" max="1" width="5.11111111111111" customWidth="1"/>
    <col min="2" max="2" width="3.88888888888889" customWidth="1"/>
  </cols>
  <sheetData>
    <row r="1" ht="15.15" spans="1:15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  <c r="O1" s="187"/>
    </row>
    <row r="2" ht="15.15" spans="1:15">
      <c r="A2" s="29">
        <v>1</v>
      </c>
      <c r="B2" s="93">
        <v>1</v>
      </c>
      <c r="C2" s="30">
        <v>0</v>
      </c>
      <c r="D2" s="30">
        <v>0</v>
      </c>
      <c r="E2" s="30">
        <v>353</v>
      </c>
      <c r="F2" s="31">
        <f t="shared" ref="F2:F15" si="0">C2/E2</f>
        <v>0</v>
      </c>
      <c r="G2" s="94">
        <f t="shared" ref="G2:G6" si="1">AVERAGE(F2:F3)</f>
        <v>0</v>
      </c>
      <c r="H2" s="31">
        <f t="shared" ref="H2:H15" si="2">D2/E2</f>
        <v>0</v>
      </c>
      <c r="I2" s="94">
        <f t="shared" ref="I2:I6" si="3">AVERAGE(H2:H3)</f>
        <v>0</v>
      </c>
      <c r="J2" s="32">
        <v>19070.2699517082</v>
      </c>
      <c r="K2" s="30">
        <v>0</v>
      </c>
      <c r="L2" s="60">
        <f t="shared" ref="L2:L15" si="4">K2/J2</f>
        <v>0</v>
      </c>
      <c r="M2" s="143">
        <f t="shared" ref="M2:M6" si="5">AVERAGE(L2:L3)</f>
        <v>0</v>
      </c>
      <c r="O2" s="187"/>
    </row>
    <row r="3" ht="15.15" spans="1:15">
      <c r="A3" s="95"/>
      <c r="B3" s="96">
        <v>0</v>
      </c>
      <c r="C3" s="97">
        <v>0</v>
      </c>
      <c r="D3" s="97">
        <v>0</v>
      </c>
      <c r="E3" s="97">
        <v>370</v>
      </c>
      <c r="F3" s="31">
        <f t="shared" si="0"/>
        <v>0</v>
      </c>
      <c r="G3" s="98"/>
      <c r="H3" s="90">
        <f t="shared" si="2"/>
        <v>0</v>
      </c>
      <c r="I3" s="98"/>
      <c r="J3" s="144">
        <v>19398.1935081396</v>
      </c>
      <c r="K3" s="97">
        <v>0</v>
      </c>
      <c r="L3" s="92">
        <f t="shared" si="4"/>
        <v>0</v>
      </c>
      <c r="M3" s="143"/>
      <c r="O3" s="187"/>
    </row>
    <row r="4" ht="15.15" spans="1:15">
      <c r="A4" s="99" t="s">
        <v>75</v>
      </c>
      <c r="B4" s="166">
        <v>1</v>
      </c>
      <c r="C4" s="167">
        <v>0</v>
      </c>
      <c r="D4" s="167">
        <v>0</v>
      </c>
      <c r="E4" s="167">
        <v>497</v>
      </c>
      <c r="F4" s="35">
        <f t="shared" si="0"/>
        <v>0</v>
      </c>
      <c r="G4" s="103">
        <f t="shared" si="1"/>
        <v>0.00165837479270315</v>
      </c>
      <c r="H4" s="35">
        <f t="shared" si="2"/>
        <v>0</v>
      </c>
      <c r="I4" s="103">
        <f t="shared" si="3"/>
        <v>0.00165837479270315</v>
      </c>
      <c r="J4" s="167">
        <v>47437.7652653546</v>
      </c>
      <c r="K4" s="167">
        <v>0</v>
      </c>
      <c r="L4" s="61">
        <f t="shared" si="4"/>
        <v>0</v>
      </c>
      <c r="M4" s="146">
        <f t="shared" si="5"/>
        <v>2.22170556970365e-5</v>
      </c>
      <c r="O4" s="187"/>
    </row>
    <row r="5" ht="15.15" spans="1:15">
      <c r="A5" s="104"/>
      <c r="B5" s="105">
        <v>0</v>
      </c>
      <c r="C5" s="34">
        <v>2</v>
      </c>
      <c r="D5" s="34">
        <v>2</v>
      </c>
      <c r="E5" s="34">
        <v>603</v>
      </c>
      <c r="F5" s="35">
        <f t="shared" si="0"/>
        <v>0.0033167495854063</v>
      </c>
      <c r="G5" s="106"/>
      <c r="H5" s="35">
        <f t="shared" si="2"/>
        <v>0.0033167495854063</v>
      </c>
      <c r="I5" s="106"/>
      <c r="J5" s="34">
        <v>44301.4544235502</v>
      </c>
      <c r="K5" s="36">
        <v>1.96849576077548</v>
      </c>
      <c r="L5" s="61">
        <f t="shared" si="4"/>
        <v>4.44341113940731e-5</v>
      </c>
      <c r="M5" s="146"/>
      <c r="O5" s="187"/>
    </row>
    <row r="6" spans="1:15">
      <c r="A6" s="37" t="s">
        <v>76</v>
      </c>
      <c r="B6" s="107">
        <v>1</v>
      </c>
      <c r="C6" s="38">
        <v>2</v>
      </c>
      <c r="D6" s="38">
        <v>2</v>
      </c>
      <c r="E6" s="38">
        <v>417</v>
      </c>
      <c r="F6" s="39">
        <f t="shared" si="0"/>
        <v>0.00479616306954436</v>
      </c>
      <c r="G6" s="108">
        <f t="shared" si="1"/>
        <v>0.00239808153477218</v>
      </c>
      <c r="H6" s="40">
        <f t="shared" si="2"/>
        <v>0.00479616306954436</v>
      </c>
      <c r="I6" s="147">
        <f t="shared" si="3"/>
        <v>0.00239808153477218</v>
      </c>
      <c r="J6" s="38">
        <v>28908.314669175</v>
      </c>
      <c r="K6" s="38">
        <v>1.43163328056399</v>
      </c>
      <c r="L6" s="62">
        <f t="shared" si="4"/>
        <v>4.95232356831422e-5</v>
      </c>
      <c r="M6" s="148">
        <f t="shared" si="5"/>
        <v>2.47616178415711e-5</v>
      </c>
      <c r="O6" s="187"/>
    </row>
    <row r="7" ht="15.15" spans="1:15">
      <c r="A7" s="109"/>
      <c r="B7" s="110">
        <v>0</v>
      </c>
      <c r="C7" s="111">
        <v>0</v>
      </c>
      <c r="D7" s="111">
        <v>0</v>
      </c>
      <c r="E7" s="111">
        <v>396</v>
      </c>
      <c r="F7" s="39">
        <f t="shared" si="0"/>
        <v>0</v>
      </c>
      <c r="G7" s="108"/>
      <c r="H7" s="112">
        <f t="shared" si="2"/>
        <v>0</v>
      </c>
      <c r="I7" s="149"/>
      <c r="J7" s="111">
        <v>27289.3362668128</v>
      </c>
      <c r="K7" s="111">
        <v>0</v>
      </c>
      <c r="L7" s="150">
        <f t="shared" si="4"/>
        <v>0</v>
      </c>
      <c r="M7" s="148"/>
      <c r="O7" s="187"/>
    </row>
    <row r="8" ht="15.15" spans="1:15">
      <c r="A8" s="41">
        <v>5</v>
      </c>
      <c r="B8" s="113">
        <v>2</v>
      </c>
      <c r="C8" s="42">
        <v>282</v>
      </c>
      <c r="D8" s="42">
        <v>179</v>
      </c>
      <c r="E8" s="42">
        <v>505</v>
      </c>
      <c r="F8" s="43">
        <f t="shared" si="0"/>
        <v>0.558415841584158</v>
      </c>
      <c r="G8" s="114">
        <f>AVERAGE(F8:F10)</f>
        <v>0.5977951777932</v>
      </c>
      <c r="H8" s="43">
        <f t="shared" si="2"/>
        <v>0.354455445544554</v>
      </c>
      <c r="I8" s="114">
        <f>AVERAGE(H8:H10)</f>
        <v>0.367111660367778</v>
      </c>
      <c r="J8" s="42">
        <v>26274.7457143953</v>
      </c>
      <c r="K8" s="42">
        <v>237.710775960312</v>
      </c>
      <c r="L8" s="63">
        <f t="shared" si="4"/>
        <v>0.00904711994339401</v>
      </c>
      <c r="M8" s="151">
        <f>AVERAGE(L8:L10)</f>
        <v>0.00987701165519414</v>
      </c>
      <c r="O8" s="187"/>
    </row>
    <row r="9" ht="15.15" spans="1:15">
      <c r="A9" s="169"/>
      <c r="B9" s="113">
        <v>1</v>
      </c>
      <c r="C9" s="113">
        <v>302</v>
      </c>
      <c r="D9" s="113">
        <v>192</v>
      </c>
      <c r="E9" s="113">
        <v>530</v>
      </c>
      <c r="F9" s="43">
        <f t="shared" si="0"/>
        <v>0.569811320754717</v>
      </c>
      <c r="G9" s="170"/>
      <c r="H9" s="43">
        <f t="shared" si="2"/>
        <v>0.362264150943396</v>
      </c>
      <c r="I9" s="170"/>
      <c r="J9" s="42">
        <v>27044.8451165653</v>
      </c>
      <c r="K9" s="42">
        <v>257.29631459025</v>
      </c>
      <c r="L9" s="63">
        <f t="shared" si="4"/>
        <v>0.00951369155494453</v>
      </c>
      <c r="M9" s="151"/>
      <c r="O9" s="187"/>
    </row>
    <row r="10" ht="15.15" spans="1:15">
      <c r="A10" s="115"/>
      <c r="B10" s="116">
        <v>0</v>
      </c>
      <c r="C10" s="117">
        <v>294</v>
      </c>
      <c r="D10" s="117">
        <v>170</v>
      </c>
      <c r="E10" s="117">
        <v>442</v>
      </c>
      <c r="F10" s="43">
        <f t="shared" si="0"/>
        <v>0.665158371040724</v>
      </c>
      <c r="G10" s="118"/>
      <c r="H10" s="119">
        <f t="shared" si="2"/>
        <v>0.384615384615385</v>
      </c>
      <c r="I10" s="152"/>
      <c r="J10" s="117">
        <v>23423.608268561</v>
      </c>
      <c r="K10" s="117">
        <v>259.304577942152</v>
      </c>
      <c r="L10" s="153">
        <f t="shared" si="4"/>
        <v>0.0110702234672439</v>
      </c>
      <c r="M10" s="151"/>
      <c r="O10" s="187"/>
    </row>
    <row r="11" ht="15.15" spans="1:13">
      <c r="A11" s="44">
        <v>6</v>
      </c>
      <c r="B11" s="120">
        <v>1</v>
      </c>
      <c r="C11" s="45">
        <v>653</v>
      </c>
      <c r="D11" s="45">
        <v>185</v>
      </c>
      <c r="E11" s="45">
        <v>485</v>
      </c>
      <c r="F11" s="46">
        <f t="shared" si="0"/>
        <v>1.34639175257732</v>
      </c>
      <c r="G11" s="121">
        <f>AVERAGE(F11:F12)</f>
        <v>1.32498159057437</v>
      </c>
      <c r="H11" s="46">
        <f t="shared" si="2"/>
        <v>0.381443298969072</v>
      </c>
      <c r="I11" s="121">
        <f>AVERAGE(H11:H12)</f>
        <v>0.377328792341679</v>
      </c>
      <c r="J11" s="45">
        <v>27340.0001779083</v>
      </c>
      <c r="K11" s="45">
        <v>131.431888673999</v>
      </c>
      <c r="L11" s="64">
        <f t="shared" si="4"/>
        <v>0.0048073111857622</v>
      </c>
      <c r="M11" s="154">
        <f>AVERAGE(L11:L12)</f>
        <v>0.00459078099508083</v>
      </c>
    </row>
    <row r="12" ht="15.15" spans="1:13">
      <c r="A12" s="122"/>
      <c r="B12" s="123">
        <v>0</v>
      </c>
      <c r="C12" s="124">
        <v>730</v>
      </c>
      <c r="D12" s="124">
        <v>209</v>
      </c>
      <c r="E12" s="124">
        <v>560</v>
      </c>
      <c r="F12" s="46">
        <f t="shared" si="0"/>
        <v>1.30357142857143</v>
      </c>
      <c r="G12" s="125"/>
      <c r="H12" s="126">
        <f t="shared" si="2"/>
        <v>0.373214285714286</v>
      </c>
      <c r="I12" s="155"/>
      <c r="J12" s="124">
        <v>34037.7970620491</v>
      </c>
      <c r="K12" s="124">
        <v>148.889861178654</v>
      </c>
      <c r="L12" s="156">
        <f t="shared" si="4"/>
        <v>0.00437425080439946</v>
      </c>
      <c r="M12" s="154"/>
    </row>
    <row r="13" ht="15.15" spans="1:13">
      <c r="A13" s="171">
        <v>7</v>
      </c>
      <c r="B13" s="172">
        <v>1</v>
      </c>
      <c r="C13" s="173">
        <v>932</v>
      </c>
      <c r="D13" s="173">
        <v>289</v>
      </c>
      <c r="E13" s="173">
        <v>580</v>
      </c>
      <c r="F13" s="174">
        <f t="shared" si="0"/>
        <v>1.60689655172414</v>
      </c>
      <c r="G13" s="175">
        <f>AVERAGE(F13:F14)</f>
        <v>1.29378644011328</v>
      </c>
      <c r="H13" s="174">
        <f t="shared" si="2"/>
        <v>0.498275862068966</v>
      </c>
      <c r="I13" s="175">
        <f>AVERAGE(H13:H14)</f>
        <v>0.598574323949137</v>
      </c>
      <c r="J13" s="173">
        <v>34517.8714221315</v>
      </c>
      <c r="K13" s="173">
        <v>242.204513757638</v>
      </c>
      <c r="L13" s="188">
        <f t="shared" si="4"/>
        <v>0.00701678590767176</v>
      </c>
      <c r="M13" s="189">
        <f>AVERAGE(L13:L14)</f>
        <v>0.00681019545960961</v>
      </c>
    </row>
    <row r="14" ht="15.15" spans="1:13">
      <c r="A14" s="176"/>
      <c r="B14" s="177">
        <v>0</v>
      </c>
      <c r="C14" s="178">
        <v>609</v>
      </c>
      <c r="D14" s="178">
        <v>434</v>
      </c>
      <c r="E14" s="178">
        <v>621</v>
      </c>
      <c r="F14" s="174">
        <f t="shared" si="0"/>
        <v>0.980676328502415</v>
      </c>
      <c r="G14" s="179"/>
      <c r="H14" s="180">
        <f t="shared" si="2"/>
        <v>0.698872785829308</v>
      </c>
      <c r="I14" s="190"/>
      <c r="J14" s="178">
        <v>35497.2875401974</v>
      </c>
      <c r="K14" s="178">
        <v>234.410065896789</v>
      </c>
      <c r="L14" s="191">
        <f t="shared" si="4"/>
        <v>0.00660360501154747</v>
      </c>
      <c r="M14" s="189"/>
    </row>
    <row r="15" ht="15.15" spans="1:13">
      <c r="A15" s="47">
        <v>9</v>
      </c>
      <c r="B15" s="48">
        <v>1</v>
      </c>
      <c r="C15" s="181">
        <v>1039</v>
      </c>
      <c r="D15" s="181">
        <v>270</v>
      </c>
      <c r="E15" s="181">
        <v>363</v>
      </c>
      <c r="F15" s="31">
        <f t="shared" si="0"/>
        <v>2.86225895316804</v>
      </c>
      <c r="G15" s="94">
        <f>F15</f>
        <v>2.86225895316804</v>
      </c>
      <c r="H15" s="31">
        <f t="shared" si="2"/>
        <v>0.743801652892562</v>
      </c>
      <c r="I15" s="94">
        <f>H15</f>
        <v>0.743801652892562</v>
      </c>
      <c r="J15" s="181">
        <v>53297.9373775921</v>
      </c>
      <c r="K15" s="181">
        <v>209.495670055864</v>
      </c>
      <c r="L15" s="60">
        <f t="shared" si="4"/>
        <v>0.00393065248607429</v>
      </c>
      <c r="M15" s="143">
        <f>L15</f>
        <v>0.00393065248607429</v>
      </c>
    </row>
    <row r="16" ht="15.15" spans="1:13">
      <c r="A16" s="128"/>
      <c r="B16" s="182"/>
      <c r="C16" s="183"/>
      <c r="D16" s="183"/>
      <c r="E16" s="183"/>
      <c r="F16" s="184"/>
      <c r="G16" s="98"/>
      <c r="H16" s="185"/>
      <c r="I16" s="192"/>
      <c r="J16" s="193"/>
      <c r="K16" s="193"/>
      <c r="L16" s="194"/>
      <c r="M16" s="143"/>
    </row>
    <row r="17" ht="15.15" spans="1:13">
      <c r="A17" s="130">
        <v>12</v>
      </c>
      <c r="B17" s="131">
        <v>1</v>
      </c>
      <c r="C17" s="52">
        <v>1034</v>
      </c>
      <c r="D17" s="52">
        <v>399</v>
      </c>
      <c r="E17" s="52">
        <v>586</v>
      </c>
      <c r="F17" s="53">
        <f>C17/E17</f>
        <v>1.76450511945392</v>
      </c>
      <c r="G17" s="132">
        <f>AVERAGE(F17:F18)</f>
        <v>1.83441862470891</v>
      </c>
      <c r="H17" s="53">
        <f>D17/E17</f>
        <v>0.680887372013652</v>
      </c>
      <c r="I17" s="132">
        <f>AVERAGE(H17:H18)</f>
        <v>0.68340397481549</v>
      </c>
      <c r="J17" s="52">
        <v>41170.870114868</v>
      </c>
      <c r="K17" s="52">
        <v>659.823871975489</v>
      </c>
      <c r="L17" s="66">
        <f>K17/J17</f>
        <v>0.0160264738183711</v>
      </c>
      <c r="M17" s="157">
        <f>AVERAGE(L17:L18)</f>
        <v>0.0155629231489454</v>
      </c>
    </row>
    <row r="18" ht="15.15" spans="1:13">
      <c r="A18" s="133"/>
      <c r="B18" s="134">
        <v>0</v>
      </c>
      <c r="C18" s="135">
        <v>1055</v>
      </c>
      <c r="D18" s="135">
        <v>380</v>
      </c>
      <c r="E18" s="135">
        <v>554</v>
      </c>
      <c r="F18" s="53">
        <f>C18/E18</f>
        <v>1.9043321299639</v>
      </c>
      <c r="G18" s="136"/>
      <c r="H18" s="137">
        <f>D18/E18</f>
        <v>0.685920577617328</v>
      </c>
      <c r="I18" s="158"/>
      <c r="J18" s="135">
        <v>43980.5697307482</v>
      </c>
      <c r="K18" s="135">
        <v>664.079004226055</v>
      </c>
      <c r="L18" s="159">
        <f>K18/J18</f>
        <v>0.0150993724795197</v>
      </c>
      <c r="M18" s="157"/>
    </row>
    <row r="20" spans="3:4">
      <c r="C20">
        <v>449</v>
      </c>
      <c r="D20" s="186">
        <v>448</v>
      </c>
    </row>
    <row r="21" spans="3:4">
      <c r="C21">
        <v>436</v>
      </c>
      <c r="D21" s="186">
        <v>435</v>
      </c>
    </row>
  </sheetData>
  <mergeCells count="32">
    <mergeCell ref="A2:A3"/>
    <mergeCell ref="A4:A5"/>
    <mergeCell ref="A6:A7"/>
    <mergeCell ref="A8:A10"/>
    <mergeCell ref="A11:A12"/>
    <mergeCell ref="A13:A14"/>
    <mergeCell ref="A15:A16"/>
    <mergeCell ref="A17:A18"/>
    <mergeCell ref="G2:G3"/>
    <mergeCell ref="G4:G5"/>
    <mergeCell ref="G6:G7"/>
    <mergeCell ref="G8:G10"/>
    <mergeCell ref="G11:G12"/>
    <mergeCell ref="G13:G14"/>
    <mergeCell ref="G15:G16"/>
    <mergeCell ref="G17:G18"/>
    <mergeCell ref="I2:I3"/>
    <mergeCell ref="I4:I5"/>
    <mergeCell ref="I6:I7"/>
    <mergeCell ref="I8:I10"/>
    <mergeCell ref="I11:I12"/>
    <mergeCell ref="I13:I14"/>
    <mergeCell ref="I15:I16"/>
    <mergeCell ref="I17:I18"/>
    <mergeCell ref="M2:M3"/>
    <mergeCell ref="M4:M5"/>
    <mergeCell ref="M6:M7"/>
    <mergeCell ref="M8:M10"/>
    <mergeCell ref="M11:M12"/>
    <mergeCell ref="M13:M14"/>
    <mergeCell ref="M15:M16"/>
    <mergeCell ref="M17:M1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F26" sqref="F26"/>
    </sheetView>
  </sheetViews>
  <sheetFormatPr defaultColWidth="8.88888888888889" defaultRowHeight="14.4"/>
  <cols>
    <col min="10" max="11" width="12.8888888888889"/>
  </cols>
  <sheetData>
    <row r="1" ht="15.15" spans="1:13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</row>
    <row r="2" ht="15.15" spans="1:13">
      <c r="A2" s="29">
        <v>1</v>
      </c>
      <c r="B2" s="93">
        <v>1</v>
      </c>
      <c r="C2" s="30">
        <v>10</v>
      </c>
      <c r="D2" s="30">
        <v>8</v>
      </c>
      <c r="E2" s="30">
        <v>535</v>
      </c>
      <c r="F2" s="31">
        <f>C2/E2</f>
        <v>0.0186915887850467</v>
      </c>
      <c r="G2" s="94">
        <f t="shared" ref="G2:G6" si="0">AVERAGE(F2:F3)</f>
        <v>0.0120484970952261</v>
      </c>
      <c r="H2" s="31">
        <f>D2/E2</f>
        <v>0.0149532710280374</v>
      </c>
      <c r="I2" s="94">
        <f t="shared" ref="I2:I6" si="1">AVERAGE(H2:H3)</f>
        <v>0.0101793382167214</v>
      </c>
      <c r="J2" s="32">
        <v>22758.4754231701</v>
      </c>
      <c r="K2" s="30">
        <v>44.6391210398076</v>
      </c>
      <c r="L2" s="60">
        <f>K2/J2</f>
        <v>0.00196142844411982</v>
      </c>
      <c r="M2" s="143">
        <f t="shared" ref="M2:M6" si="2">AVERAGE(L2:L3)</f>
        <v>0.00106979504096525</v>
      </c>
    </row>
    <row r="3" ht="15.15" spans="1:13">
      <c r="A3" s="95"/>
      <c r="B3" s="96">
        <v>0</v>
      </c>
      <c r="C3" s="97">
        <v>3</v>
      </c>
      <c r="D3" s="97">
        <v>3</v>
      </c>
      <c r="E3" s="97">
        <v>555</v>
      </c>
      <c r="F3" s="31">
        <f>C3/E3</f>
        <v>0.00540540540540541</v>
      </c>
      <c r="G3" s="98"/>
      <c r="H3" s="90">
        <f>D3/E3</f>
        <v>0.00540540540540541</v>
      </c>
      <c r="I3" s="98"/>
      <c r="J3" s="144">
        <v>22432.6794328639</v>
      </c>
      <c r="K3" s="97">
        <v>3.99664290824113</v>
      </c>
      <c r="L3" s="92">
        <f>K3/J3</f>
        <v>0.000178161637810686</v>
      </c>
      <c r="M3" s="143"/>
    </row>
    <row r="4" ht="15.15" spans="1:13">
      <c r="A4" s="99">
        <v>2</v>
      </c>
      <c r="B4" s="100">
        <v>1</v>
      </c>
      <c r="C4" s="101" t="s">
        <v>77</v>
      </c>
      <c r="D4" s="101" t="s">
        <v>77</v>
      </c>
      <c r="E4" s="101" t="s">
        <v>77</v>
      </c>
      <c r="F4" s="102" t="s">
        <v>77</v>
      </c>
      <c r="G4" s="103">
        <f>F5</f>
        <v>0.0197628458498024</v>
      </c>
      <c r="H4" s="102" t="s">
        <v>77</v>
      </c>
      <c r="I4" s="103">
        <f>H5</f>
        <v>0.0118577075098814</v>
      </c>
      <c r="J4" s="101" t="s">
        <v>77</v>
      </c>
      <c r="K4" s="101" t="s">
        <v>77</v>
      </c>
      <c r="L4" s="145" t="s">
        <v>77</v>
      </c>
      <c r="M4" s="146">
        <f>L5</f>
        <v>0.00121463422790079</v>
      </c>
    </row>
    <row r="5" ht="15.15" spans="1:13">
      <c r="A5" s="104"/>
      <c r="B5" s="105">
        <v>0</v>
      </c>
      <c r="C5" s="34">
        <v>5</v>
      </c>
      <c r="D5" s="34">
        <v>3</v>
      </c>
      <c r="E5" s="34">
        <v>253</v>
      </c>
      <c r="F5" s="35">
        <f t="shared" ref="F5:F15" si="3">C5/E5</f>
        <v>0.0197628458498024</v>
      </c>
      <c r="G5" s="106"/>
      <c r="H5" s="35">
        <f t="shared" ref="H5:H15" si="4">D5/E5</f>
        <v>0.0118577075098814</v>
      </c>
      <c r="I5" s="106"/>
      <c r="J5" s="34">
        <v>20217.1871636</v>
      </c>
      <c r="K5" s="36">
        <v>24.5564875207851</v>
      </c>
      <c r="L5" s="61">
        <f t="shared" ref="L5:L15" si="5">K5/J5</f>
        <v>0.00121463422790079</v>
      </c>
      <c r="M5" s="146"/>
    </row>
    <row r="6" spans="1:13">
      <c r="A6" s="37">
        <v>3</v>
      </c>
      <c r="B6" s="107">
        <v>1</v>
      </c>
      <c r="C6" s="38">
        <v>13</v>
      </c>
      <c r="D6" s="38">
        <v>13</v>
      </c>
      <c r="E6" s="38">
        <v>392</v>
      </c>
      <c r="F6" s="39">
        <f t="shared" si="3"/>
        <v>0.0331632653061225</v>
      </c>
      <c r="G6" s="108">
        <f t="shared" si="0"/>
        <v>0.033823011963406</v>
      </c>
      <c r="H6" s="40">
        <f t="shared" si="4"/>
        <v>0.0331632653061225</v>
      </c>
      <c r="I6" s="147">
        <f t="shared" si="1"/>
        <v>0.0298442321225572</v>
      </c>
      <c r="J6" s="38">
        <v>31406.6936979192</v>
      </c>
      <c r="K6" s="38">
        <v>114.968105947514</v>
      </c>
      <c r="L6" s="62">
        <f t="shared" si="5"/>
        <v>0.00366062429408579</v>
      </c>
      <c r="M6" s="148">
        <f t="shared" si="2"/>
        <v>0.00388079076421803</v>
      </c>
    </row>
    <row r="7" ht="15.15" spans="1:13">
      <c r="A7" s="109"/>
      <c r="B7" s="110">
        <v>0</v>
      </c>
      <c r="C7" s="111">
        <v>13</v>
      </c>
      <c r="D7" s="111">
        <v>10</v>
      </c>
      <c r="E7" s="111">
        <v>377</v>
      </c>
      <c r="F7" s="39">
        <f t="shared" si="3"/>
        <v>0.0344827586206897</v>
      </c>
      <c r="G7" s="108"/>
      <c r="H7" s="112">
        <f t="shared" si="4"/>
        <v>0.026525198938992</v>
      </c>
      <c r="I7" s="149"/>
      <c r="J7" s="111">
        <v>28873.2595375967</v>
      </c>
      <c r="K7" s="111">
        <v>118.40800257998</v>
      </c>
      <c r="L7" s="150">
        <f t="shared" si="5"/>
        <v>0.00410095723435027</v>
      </c>
      <c r="M7" s="148"/>
    </row>
    <row r="8" ht="15.15" spans="1:13">
      <c r="A8" s="41">
        <v>4</v>
      </c>
      <c r="B8" s="113">
        <v>1</v>
      </c>
      <c r="C8" s="42">
        <v>237</v>
      </c>
      <c r="D8" s="42">
        <v>114</v>
      </c>
      <c r="E8" s="42">
        <v>323</v>
      </c>
      <c r="F8" s="43">
        <f t="shared" si="3"/>
        <v>0.73374613003096</v>
      </c>
      <c r="G8" s="114">
        <f>AVERAGE(F8:F9)</f>
        <v>0.588392052357252</v>
      </c>
      <c r="H8" s="43">
        <f t="shared" si="4"/>
        <v>0.352941176470588</v>
      </c>
      <c r="I8" s="114">
        <f t="shared" ref="I8:I12" si="6">AVERAGE(H8:H9)</f>
        <v>0.312546537602383</v>
      </c>
      <c r="J8" s="42">
        <v>17988.2335647397</v>
      </c>
      <c r="K8" s="42">
        <v>267.854610034409</v>
      </c>
      <c r="L8" s="63">
        <f t="shared" si="5"/>
        <v>0.0148905454818784</v>
      </c>
      <c r="M8" s="151">
        <f>AVERAGE(L8:L9)</f>
        <v>0.0101379779577156</v>
      </c>
    </row>
    <row r="9" ht="15.15" spans="1:13">
      <c r="A9" s="115"/>
      <c r="B9" s="116">
        <v>0</v>
      </c>
      <c r="C9" s="117">
        <v>140</v>
      </c>
      <c r="D9" s="117">
        <v>86</v>
      </c>
      <c r="E9" s="117">
        <v>316</v>
      </c>
      <c r="F9" s="43">
        <f t="shared" si="3"/>
        <v>0.443037974683544</v>
      </c>
      <c r="G9" s="118"/>
      <c r="H9" s="119">
        <f t="shared" si="4"/>
        <v>0.272151898734177</v>
      </c>
      <c r="I9" s="152"/>
      <c r="J9" s="117">
        <v>23759.0478997154</v>
      </c>
      <c r="K9" s="117">
        <v>127.952224450406</v>
      </c>
      <c r="L9" s="153">
        <f t="shared" si="5"/>
        <v>0.00538541043355271</v>
      </c>
      <c r="M9" s="151"/>
    </row>
    <row r="10" ht="15.15" spans="1:13">
      <c r="A10" s="44">
        <v>5</v>
      </c>
      <c r="B10" s="120">
        <v>1</v>
      </c>
      <c r="C10" s="45">
        <v>296</v>
      </c>
      <c r="D10" s="45">
        <v>69</v>
      </c>
      <c r="E10" s="45">
        <v>233</v>
      </c>
      <c r="F10" s="46">
        <f t="shared" si="3"/>
        <v>1.27038626609442</v>
      </c>
      <c r="G10" s="121">
        <f>AVERAGE(F10:F11)</f>
        <v>1.17365467150875</v>
      </c>
      <c r="H10" s="46">
        <f t="shared" si="4"/>
        <v>0.296137339055794</v>
      </c>
      <c r="I10" s="121">
        <f t="shared" si="6"/>
        <v>0.278105299564527</v>
      </c>
      <c r="J10" s="45">
        <v>23652.6894772468</v>
      </c>
      <c r="K10" s="45">
        <v>855.440652728108</v>
      </c>
      <c r="L10" s="64">
        <f t="shared" si="5"/>
        <v>0.0361667392433752</v>
      </c>
      <c r="M10" s="154">
        <f>AVERAGE(L10:L11)</f>
        <v>0.0278958952500193</v>
      </c>
    </row>
    <row r="11" ht="15.15" spans="1:13">
      <c r="A11" s="122"/>
      <c r="B11" s="123">
        <v>0</v>
      </c>
      <c r="C11" s="124">
        <v>294</v>
      </c>
      <c r="D11" s="124">
        <v>71</v>
      </c>
      <c r="E11" s="124">
        <v>273</v>
      </c>
      <c r="F11" s="46">
        <f t="shared" si="3"/>
        <v>1.07692307692308</v>
      </c>
      <c r="G11" s="125"/>
      <c r="H11" s="126">
        <f t="shared" si="4"/>
        <v>0.26007326007326</v>
      </c>
      <c r="I11" s="155"/>
      <c r="J11" s="124">
        <v>23857.4528039586</v>
      </c>
      <c r="K11" s="124">
        <v>468.203734131114</v>
      </c>
      <c r="L11" s="156">
        <f t="shared" si="5"/>
        <v>0.0196250512566634</v>
      </c>
      <c r="M11" s="154"/>
    </row>
    <row r="12" ht="15.15" spans="1:13">
      <c r="A12" s="47">
        <v>10</v>
      </c>
      <c r="B12" s="48">
        <v>1</v>
      </c>
      <c r="C12" s="48">
        <v>398</v>
      </c>
      <c r="D12" s="48">
        <v>183</v>
      </c>
      <c r="E12" s="48">
        <v>268</v>
      </c>
      <c r="F12" s="49">
        <f t="shared" si="3"/>
        <v>1.48507462686567</v>
      </c>
      <c r="G12" s="127">
        <f>AVERAGE(F12:F13)</f>
        <v>1.32274209158983</v>
      </c>
      <c r="H12" s="49">
        <f t="shared" si="4"/>
        <v>0.682835820895522</v>
      </c>
      <c r="I12" s="127">
        <f t="shared" si="6"/>
        <v>0.617868422393154</v>
      </c>
      <c r="J12" s="48">
        <v>24321.2025678835</v>
      </c>
      <c r="K12" s="48">
        <v>327.744602271336</v>
      </c>
      <c r="L12" s="49">
        <f t="shared" si="5"/>
        <v>0.0134756742129243</v>
      </c>
      <c r="M12" s="127">
        <f>AVERAGE(L12:L13)</f>
        <v>0.0125080456129047</v>
      </c>
    </row>
    <row r="13" ht="15.15" spans="1:13">
      <c r="A13" s="128"/>
      <c r="B13" s="48">
        <v>0</v>
      </c>
      <c r="C13" s="48">
        <v>340</v>
      </c>
      <c r="D13" s="48">
        <v>162</v>
      </c>
      <c r="E13" s="48">
        <v>293</v>
      </c>
      <c r="F13" s="49">
        <f t="shared" si="3"/>
        <v>1.16040955631399</v>
      </c>
      <c r="G13" s="129"/>
      <c r="H13" s="49">
        <f t="shared" si="4"/>
        <v>0.552901023890785</v>
      </c>
      <c r="I13" s="129"/>
      <c r="J13" s="48">
        <v>22565.7417927741</v>
      </c>
      <c r="K13" s="48">
        <v>260.418070493702</v>
      </c>
      <c r="L13" s="49">
        <f t="shared" si="5"/>
        <v>0.0115404170128851</v>
      </c>
      <c r="M13" s="129"/>
    </row>
    <row r="14" ht="15.15" spans="1:13">
      <c r="A14" s="130">
        <v>11</v>
      </c>
      <c r="B14" s="131">
        <v>1</v>
      </c>
      <c r="C14" s="52">
        <v>551</v>
      </c>
      <c r="D14" s="52">
        <v>117</v>
      </c>
      <c r="E14" s="52">
        <v>173</v>
      </c>
      <c r="F14" s="53">
        <f t="shared" si="3"/>
        <v>3.1849710982659</v>
      </c>
      <c r="G14" s="132">
        <f>AVERAGE(F14:F15)</f>
        <v>3.21167159564458</v>
      </c>
      <c r="H14" s="53">
        <f t="shared" si="4"/>
        <v>0.676300578034682</v>
      </c>
      <c r="I14" s="132">
        <f>AVERAGE(H14:H15)</f>
        <v>0.637568893668504</v>
      </c>
      <c r="J14" s="52">
        <v>14684.481280496</v>
      </c>
      <c r="K14" s="52">
        <v>162.848285664154</v>
      </c>
      <c r="L14" s="66">
        <f t="shared" si="5"/>
        <v>0.0110898221430845</v>
      </c>
      <c r="M14" s="157">
        <f>AVERAGE(L14:L15)</f>
        <v>0.0117152107183748</v>
      </c>
    </row>
    <row r="15" ht="15.15" spans="1:13">
      <c r="A15" s="133"/>
      <c r="B15" s="134">
        <v>0</v>
      </c>
      <c r="C15" s="135">
        <v>557</v>
      </c>
      <c r="D15" s="135">
        <v>103</v>
      </c>
      <c r="E15" s="135">
        <v>172</v>
      </c>
      <c r="F15" s="53">
        <f t="shared" si="3"/>
        <v>3.23837209302326</v>
      </c>
      <c r="G15" s="136"/>
      <c r="H15" s="137">
        <f t="shared" si="4"/>
        <v>0.598837209302326</v>
      </c>
      <c r="I15" s="158"/>
      <c r="J15" s="135">
        <v>12757.8806769726</v>
      </c>
      <c r="K15" s="135">
        <v>157.439893270912</v>
      </c>
      <c r="L15" s="159">
        <f t="shared" si="5"/>
        <v>0.0123405992936651</v>
      </c>
      <c r="M15" s="157"/>
    </row>
    <row r="16" spans="1:13">
      <c r="A16" s="37">
        <v>12</v>
      </c>
      <c r="B16" s="107">
        <v>1</v>
      </c>
      <c r="C16" s="54">
        <v>279</v>
      </c>
      <c r="D16" s="54">
        <v>114</v>
      </c>
      <c r="E16" s="54">
        <v>230</v>
      </c>
      <c r="F16" s="55">
        <f t="shared" ref="F16:F19" si="7">C16/E16</f>
        <v>1.21304347826087</v>
      </c>
      <c r="G16" s="138">
        <f>AVERAGE(F16:F17)</f>
        <v>1.29559736938254</v>
      </c>
      <c r="H16" s="56">
        <f t="shared" ref="H16:H19" si="8">D16/E16</f>
        <v>0.495652173913044</v>
      </c>
      <c r="I16" s="160">
        <f>AVERAGE(H16:H17)</f>
        <v>0.508330288637194</v>
      </c>
      <c r="J16" s="54">
        <v>16936.4404308231</v>
      </c>
      <c r="K16" s="54">
        <v>212.379841986296</v>
      </c>
      <c r="L16" s="62">
        <f t="shared" ref="L16:L19" si="9">K16/J16</f>
        <v>0.0125398157218313</v>
      </c>
      <c r="M16" s="157">
        <f>AVERAGE(L16:L17)</f>
        <v>0.0114604615987768</v>
      </c>
    </row>
    <row r="17" ht="15.15" spans="1:13">
      <c r="A17" s="109"/>
      <c r="B17" s="110">
        <v>0</v>
      </c>
      <c r="C17" s="139">
        <v>328</v>
      </c>
      <c r="D17" s="139">
        <v>124</v>
      </c>
      <c r="E17" s="139">
        <v>238</v>
      </c>
      <c r="F17" s="55">
        <f t="shared" si="7"/>
        <v>1.3781512605042</v>
      </c>
      <c r="G17" s="138"/>
      <c r="H17" s="140">
        <f t="shared" si="8"/>
        <v>0.521008403361345</v>
      </c>
      <c r="I17" s="161"/>
      <c r="J17" s="139">
        <v>17907.7837278902</v>
      </c>
      <c r="K17" s="139">
        <v>185.90262753122</v>
      </c>
      <c r="L17" s="150">
        <f t="shared" si="9"/>
        <v>0.0103811074757223</v>
      </c>
      <c r="M17" s="157"/>
    </row>
    <row r="18" ht="15.15" spans="1:13">
      <c r="A18" s="41">
        <v>13</v>
      </c>
      <c r="B18" s="100">
        <v>1</v>
      </c>
      <c r="C18" s="101" t="s">
        <v>77</v>
      </c>
      <c r="D18" s="101" t="s">
        <v>77</v>
      </c>
      <c r="E18" s="101" t="s">
        <v>77</v>
      </c>
      <c r="F18" s="102" t="s">
        <v>77</v>
      </c>
      <c r="G18" s="114">
        <f>AVERAGE(F18:F19)</f>
        <v>1.30459770114943</v>
      </c>
      <c r="H18" s="102" t="s">
        <v>77</v>
      </c>
      <c r="I18" s="114">
        <f>AVERAGE(H18:H19)</f>
        <v>0.551724137931034</v>
      </c>
      <c r="J18" s="102" t="s">
        <v>77</v>
      </c>
      <c r="K18" s="102" t="s">
        <v>77</v>
      </c>
      <c r="L18" s="102" t="s">
        <v>77</v>
      </c>
      <c r="M18" s="151">
        <f>AVERAGE(L18:L19)</f>
        <v>0.0135375401603294</v>
      </c>
    </row>
    <row r="19" ht="15.15" spans="1:13">
      <c r="A19" s="141"/>
      <c r="B19" s="116">
        <v>0</v>
      </c>
      <c r="C19" s="117">
        <v>227</v>
      </c>
      <c r="D19" s="117">
        <v>96</v>
      </c>
      <c r="E19" s="117">
        <v>174</v>
      </c>
      <c r="F19" s="43">
        <f t="shared" si="7"/>
        <v>1.30459770114943</v>
      </c>
      <c r="G19" s="118"/>
      <c r="H19" s="119">
        <f t="shared" si="8"/>
        <v>0.551724137931034</v>
      </c>
      <c r="I19" s="152"/>
      <c r="J19" s="117">
        <v>11474.1828354002</v>
      </c>
      <c r="K19" s="117">
        <v>155.332210941192</v>
      </c>
      <c r="L19" s="153">
        <f t="shared" si="9"/>
        <v>0.0135375401603294</v>
      </c>
      <c r="M19" s="151"/>
    </row>
  </sheetData>
  <mergeCells count="3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M2:M3"/>
    <mergeCell ref="M4:M5"/>
    <mergeCell ref="M6:M7"/>
    <mergeCell ref="M8:M9"/>
    <mergeCell ref="M10:M11"/>
    <mergeCell ref="M12:M13"/>
    <mergeCell ref="M14:M15"/>
    <mergeCell ref="M16:M17"/>
    <mergeCell ref="M18:M1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J11" sqref="J11"/>
    </sheetView>
  </sheetViews>
  <sheetFormatPr defaultColWidth="8.88888888888889" defaultRowHeight="14.4"/>
  <sheetData>
    <row r="1" ht="15.15" spans="1:13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</row>
    <row r="2" ht="15.15" spans="1:13">
      <c r="A2" s="29">
        <v>1</v>
      </c>
      <c r="B2" s="93">
        <v>1</v>
      </c>
      <c r="C2" s="30">
        <v>5</v>
      </c>
      <c r="D2" s="30">
        <v>5</v>
      </c>
      <c r="E2" s="30">
        <v>405</v>
      </c>
      <c r="F2" s="31">
        <f>C2/E2</f>
        <v>0.0123456790123457</v>
      </c>
      <c r="G2" s="94">
        <f>AVERAGE(F2:F4)</f>
        <v>0.0110857777158947</v>
      </c>
      <c r="H2" s="31">
        <f>D2/E2</f>
        <v>0.0123456790123457</v>
      </c>
      <c r="I2" s="94">
        <f>AVERAGE(H2:H4)</f>
        <v>0.0103417300968471</v>
      </c>
      <c r="J2" s="32">
        <v>18085.9624199338</v>
      </c>
      <c r="K2" s="30">
        <v>1.55093605394432</v>
      </c>
      <c r="L2" s="60">
        <f t="shared" ref="L2:L6" si="0">K2/J2</f>
        <v>8.57535815862873e-5</v>
      </c>
      <c r="M2" s="143">
        <f>AVERAGE(L2:L4)</f>
        <v>6.51541366896201e-5</v>
      </c>
    </row>
    <row r="3" ht="15.15" spans="1:13">
      <c r="A3" s="162"/>
      <c r="B3" s="163"/>
      <c r="C3" s="164">
        <v>3</v>
      </c>
      <c r="D3" s="164">
        <v>3</v>
      </c>
      <c r="E3" s="164">
        <v>399</v>
      </c>
      <c r="F3" s="31">
        <f>C3/E3</f>
        <v>0.0075187969924812</v>
      </c>
      <c r="G3" s="165"/>
      <c r="H3" s="31">
        <f>D3/E3</f>
        <v>0.0075187969924812</v>
      </c>
      <c r="I3" s="165"/>
      <c r="J3" s="168">
        <v>17369.7878713316</v>
      </c>
      <c r="K3" s="164">
        <v>0.536862480211495</v>
      </c>
      <c r="L3" s="60">
        <f t="shared" si="0"/>
        <v>3.09078317011328e-5</v>
      </c>
      <c r="M3" s="143"/>
    </row>
    <row r="4" ht="15.15" spans="1:13">
      <c r="A4" s="95"/>
      <c r="B4" s="96">
        <v>0</v>
      </c>
      <c r="C4" s="97">
        <v>6</v>
      </c>
      <c r="D4" s="97">
        <v>5</v>
      </c>
      <c r="E4" s="97">
        <v>448</v>
      </c>
      <c r="F4" s="31">
        <f t="shared" ref="F4:F18" si="1">C4/E4</f>
        <v>0.0133928571428571</v>
      </c>
      <c r="G4" s="98"/>
      <c r="H4" s="90">
        <f t="shared" ref="H4:H18" si="2">D4/E4</f>
        <v>0.0111607142857143</v>
      </c>
      <c r="I4" s="98"/>
      <c r="J4" s="144">
        <v>19429.3514157874</v>
      </c>
      <c r="K4" s="97">
        <v>1.53105225838093</v>
      </c>
      <c r="L4" s="92">
        <f t="shared" si="0"/>
        <v>7.880099678144e-5</v>
      </c>
      <c r="M4" s="143"/>
    </row>
    <row r="5" ht="15.15" spans="1:13">
      <c r="A5" s="99">
        <v>2</v>
      </c>
      <c r="B5" s="166">
        <v>1</v>
      </c>
      <c r="C5" s="167">
        <v>30</v>
      </c>
      <c r="D5" s="167">
        <v>27</v>
      </c>
      <c r="E5" s="167">
        <v>412</v>
      </c>
      <c r="F5" s="35">
        <f t="shared" si="1"/>
        <v>0.0728155339805825</v>
      </c>
      <c r="G5" s="103">
        <f>AVERAGE(F5:F6)</f>
        <v>0.0539753345578588</v>
      </c>
      <c r="H5" s="35">
        <f t="shared" si="2"/>
        <v>0.0655339805825243</v>
      </c>
      <c r="I5" s="103">
        <f>AVERAGE(H5:H6)</f>
        <v>0.0489832065074784</v>
      </c>
      <c r="J5" s="167">
        <v>20466.7685655117</v>
      </c>
      <c r="K5" s="167">
        <v>12.7057453650054</v>
      </c>
      <c r="L5" s="61">
        <f t="shared" si="0"/>
        <v>0.000620798799983291</v>
      </c>
      <c r="M5" s="146">
        <f>AVERAGE(L5:L6)</f>
        <v>0.000490975437551461</v>
      </c>
    </row>
    <row r="6" ht="15.15" spans="1:13">
      <c r="A6" s="104"/>
      <c r="B6" s="105">
        <v>0</v>
      </c>
      <c r="C6" s="34">
        <v>13</v>
      </c>
      <c r="D6" s="34">
        <v>12</v>
      </c>
      <c r="E6" s="34">
        <v>370</v>
      </c>
      <c r="F6" s="35">
        <f t="shared" si="1"/>
        <v>0.0351351351351351</v>
      </c>
      <c r="G6" s="106"/>
      <c r="H6" s="35">
        <f t="shared" si="2"/>
        <v>0.0324324324324324</v>
      </c>
      <c r="I6" s="106"/>
      <c r="J6" s="34">
        <v>19820.3662555415</v>
      </c>
      <c r="K6" s="36">
        <v>7.15816640281993</v>
      </c>
      <c r="L6" s="61">
        <f t="shared" si="0"/>
        <v>0.000361152075119631</v>
      </c>
      <c r="M6" s="146"/>
    </row>
    <row r="7" spans="1:13">
      <c r="A7" s="37">
        <v>3</v>
      </c>
      <c r="B7" s="107">
        <v>1</v>
      </c>
      <c r="C7" s="38">
        <v>21</v>
      </c>
      <c r="D7" s="38">
        <v>18</v>
      </c>
      <c r="E7" s="38">
        <v>281</v>
      </c>
      <c r="F7" s="39">
        <f t="shared" si="1"/>
        <v>0.0747330960854092</v>
      </c>
      <c r="G7" s="108">
        <f t="shared" ref="G7:G11" si="3">AVERAGE(F7:F8)</f>
        <v>0.0624630731392297</v>
      </c>
      <c r="H7" s="40">
        <f t="shared" si="2"/>
        <v>0.0640569395017794</v>
      </c>
      <c r="I7" s="147">
        <f t="shared" ref="I7:I11" si="4">AVERAGE(H7:H8)</f>
        <v>0.0532639909864109</v>
      </c>
      <c r="J7" s="38">
        <v>11520.7705684052</v>
      </c>
      <c r="K7" s="38">
        <v>11.8109745646529</v>
      </c>
      <c r="L7" s="62">
        <f t="shared" ref="L4:L18" si="5">K7/J7</f>
        <v>0.0010251896341937</v>
      </c>
      <c r="M7" s="148">
        <f t="shared" ref="M7:M11" si="6">AVERAGE(L7:L8)</f>
        <v>0.000704372155269088</v>
      </c>
    </row>
    <row r="8" ht="15.15" spans="1:13">
      <c r="A8" s="109"/>
      <c r="B8" s="110">
        <v>0</v>
      </c>
      <c r="C8" s="111">
        <v>13</v>
      </c>
      <c r="D8" s="111">
        <v>11</v>
      </c>
      <c r="E8" s="111">
        <v>259</v>
      </c>
      <c r="F8" s="39">
        <f t="shared" si="1"/>
        <v>0.0501930501930502</v>
      </c>
      <c r="G8" s="108"/>
      <c r="H8" s="112">
        <f t="shared" si="2"/>
        <v>0.0424710424710425</v>
      </c>
      <c r="I8" s="149"/>
      <c r="J8" s="111">
        <v>9538.71405905552</v>
      </c>
      <c r="K8" s="111">
        <v>3.65861838366352</v>
      </c>
      <c r="L8" s="150">
        <f t="shared" si="5"/>
        <v>0.000383554676344474</v>
      </c>
      <c r="M8" s="148"/>
    </row>
    <row r="9" ht="15.15" spans="1:13">
      <c r="A9" s="41">
        <v>4</v>
      </c>
      <c r="B9" s="113">
        <v>1</v>
      </c>
      <c r="C9" s="42"/>
      <c r="D9" s="42"/>
      <c r="E9" s="42"/>
      <c r="F9" s="43" t="e">
        <f t="shared" si="1"/>
        <v>#DIV/0!</v>
      </c>
      <c r="G9" s="114" t="e">
        <f t="shared" si="3"/>
        <v>#DIV/0!</v>
      </c>
      <c r="H9" s="43" t="e">
        <f t="shared" si="2"/>
        <v>#DIV/0!</v>
      </c>
      <c r="I9" s="114" t="e">
        <f t="shared" si="4"/>
        <v>#DIV/0!</v>
      </c>
      <c r="J9" s="42"/>
      <c r="K9" s="42"/>
      <c r="L9" s="63" t="e">
        <f t="shared" si="5"/>
        <v>#DIV/0!</v>
      </c>
      <c r="M9" s="151" t="e">
        <f t="shared" si="6"/>
        <v>#DIV/0!</v>
      </c>
    </row>
    <row r="10" ht="15.15" spans="1:13">
      <c r="A10" s="115"/>
      <c r="B10" s="116">
        <v>0</v>
      </c>
      <c r="C10" s="117"/>
      <c r="D10" s="117"/>
      <c r="E10" s="117"/>
      <c r="F10" s="43" t="e">
        <f t="shared" si="1"/>
        <v>#DIV/0!</v>
      </c>
      <c r="G10" s="118"/>
      <c r="H10" s="119" t="e">
        <f t="shared" si="2"/>
        <v>#DIV/0!</v>
      </c>
      <c r="I10" s="152"/>
      <c r="J10" s="117"/>
      <c r="K10" s="117"/>
      <c r="L10" s="153" t="e">
        <f t="shared" si="5"/>
        <v>#DIV/0!</v>
      </c>
      <c r="M10" s="151"/>
    </row>
    <row r="11" ht="15.15" spans="1:13">
      <c r="A11" s="44">
        <v>5</v>
      </c>
      <c r="B11" s="120">
        <v>1</v>
      </c>
      <c r="C11" s="45"/>
      <c r="D11" s="45"/>
      <c r="E11" s="45"/>
      <c r="F11" s="46" t="e">
        <f t="shared" si="1"/>
        <v>#DIV/0!</v>
      </c>
      <c r="G11" s="121" t="e">
        <f t="shared" si="3"/>
        <v>#DIV/0!</v>
      </c>
      <c r="H11" s="46" t="e">
        <f t="shared" si="2"/>
        <v>#DIV/0!</v>
      </c>
      <c r="I11" s="121" t="e">
        <f t="shared" si="4"/>
        <v>#DIV/0!</v>
      </c>
      <c r="J11" s="45"/>
      <c r="K11" s="45"/>
      <c r="L11" s="64" t="e">
        <f t="shared" si="5"/>
        <v>#DIV/0!</v>
      </c>
      <c r="M11" s="154" t="e">
        <f t="shared" si="6"/>
        <v>#DIV/0!</v>
      </c>
    </row>
    <row r="12" ht="15.15" spans="1:13">
      <c r="A12" s="122"/>
      <c r="B12" s="123">
        <v>0</v>
      </c>
      <c r="C12" s="124"/>
      <c r="D12" s="124"/>
      <c r="E12" s="124"/>
      <c r="F12" s="46" t="e">
        <f t="shared" si="1"/>
        <v>#DIV/0!</v>
      </c>
      <c r="G12" s="125"/>
      <c r="H12" s="126" t="e">
        <f t="shared" si="2"/>
        <v>#DIV/0!</v>
      </c>
      <c r="I12" s="155"/>
      <c r="J12" s="124"/>
      <c r="K12" s="124"/>
      <c r="L12" s="156" t="e">
        <f t="shared" si="5"/>
        <v>#DIV/0!</v>
      </c>
      <c r="M12" s="154"/>
    </row>
    <row r="13" ht="15.15" spans="1:13">
      <c r="A13" s="47">
        <v>10</v>
      </c>
      <c r="B13" s="48">
        <v>1</v>
      </c>
      <c r="C13" s="48"/>
      <c r="D13" s="48"/>
      <c r="E13" s="48"/>
      <c r="F13" s="49" t="e">
        <f t="shared" si="1"/>
        <v>#DIV/0!</v>
      </c>
      <c r="G13" s="127" t="e">
        <f t="shared" ref="G13:G17" si="7">AVERAGE(F13:F14)</f>
        <v>#DIV/0!</v>
      </c>
      <c r="H13" s="49" t="e">
        <f t="shared" si="2"/>
        <v>#DIV/0!</v>
      </c>
      <c r="I13" s="127" t="e">
        <f t="shared" ref="I13:I17" si="8">AVERAGE(H13:H14)</f>
        <v>#DIV/0!</v>
      </c>
      <c r="J13" s="48"/>
      <c r="K13" s="48"/>
      <c r="L13" s="49" t="e">
        <f t="shared" si="5"/>
        <v>#DIV/0!</v>
      </c>
      <c r="M13" s="127" t="e">
        <f t="shared" ref="M13:M17" si="9">AVERAGE(L13:L14)</f>
        <v>#DIV/0!</v>
      </c>
    </row>
    <row r="14" ht="15.15" spans="1:13">
      <c r="A14" s="128"/>
      <c r="B14" s="48">
        <v>0</v>
      </c>
      <c r="C14" s="48"/>
      <c r="D14" s="48"/>
      <c r="E14" s="48"/>
      <c r="F14" s="49" t="e">
        <f t="shared" si="1"/>
        <v>#DIV/0!</v>
      </c>
      <c r="G14" s="129"/>
      <c r="H14" s="49" t="e">
        <f t="shared" si="2"/>
        <v>#DIV/0!</v>
      </c>
      <c r="I14" s="129"/>
      <c r="J14" s="48"/>
      <c r="K14" s="48"/>
      <c r="L14" s="49" t="e">
        <f t="shared" si="5"/>
        <v>#DIV/0!</v>
      </c>
      <c r="M14" s="129"/>
    </row>
    <row r="15" ht="15.15" spans="1:13">
      <c r="A15" s="130">
        <v>11</v>
      </c>
      <c r="B15" s="131">
        <v>1</v>
      </c>
      <c r="C15" s="52"/>
      <c r="D15" s="52"/>
      <c r="E15" s="52"/>
      <c r="F15" s="53" t="e">
        <f t="shared" si="1"/>
        <v>#DIV/0!</v>
      </c>
      <c r="G15" s="132" t="e">
        <f t="shared" si="7"/>
        <v>#DIV/0!</v>
      </c>
      <c r="H15" s="53" t="e">
        <f t="shared" si="2"/>
        <v>#DIV/0!</v>
      </c>
      <c r="I15" s="132" t="e">
        <f t="shared" si="8"/>
        <v>#DIV/0!</v>
      </c>
      <c r="J15" s="52"/>
      <c r="K15" s="52"/>
      <c r="L15" s="66" t="e">
        <f t="shared" si="5"/>
        <v>#DIV/0!</v>
      </c>
      <c r="M15" s="157" t="e">
        <f t="shared" si="9"/>
        <v>#DIV/0!</v>
      </c>
    </row>
    <row r="16" ht="15.15" spans="1:13">
      <c r="A16" s="133"/>
      <c r="B16" s="134">
        <v>0</v>
      </c>
      <c r="C16" s="135"/>
      <c r="D16" s="135"/>
      <c r="E16" s="135"/>
      <c r="F16" s="53" t="e">
        <f t="shared" si="1"/>
        <v>#DIV/0!</v>
      </c>
      <c r="G16" s="136"/>
      <c r="H16" s="137" t="e">
        <f t="shared" si="2"/>
        <v>#DIV/0!</v>
      </c>
      <c r="I16" s="158"/>
      <c r="J16" s="135"/>
      <c r="K16" s="135"/>
      <c r="L16" s="159" t="e">
        <f t="shared" si="5"/>
        <v>#DIV/0!</v>
      </c>
      <c r="M16" s="157"/>
    </row>
    <row r="17" spans="1:13">
      <c r="A17" s="37">
        <v>12</v>
      </c>
      <c r="B17" s="107">
        <v>1</v>
      </c>
      <c r="C17" s="54"/>
      <c r="D17" s="54"/>
      <c r="E17" s="54"/>
      <c r="F17" s="55" t="e">
        <f t="shared" si="1"/>
        <v>#DIV/0!</v>
      </c>
      <c r="G17" s="138" t="e">
        <f t="shared" si="7"/>
        <v>#DIV/0!</v>
      </c>
      <c r="H17" s="56" t="e">
        <f t="shared" si="2"/>
        <v>#DIV/0!</v>
      </c>
      <c r="I17" s="160" t="e">
        <f t="shared" si="8"/>
        <v>#DIV/0!</v>
      </c>
      <c r="J17" s="54"/>
      <c r="K17" s="54"/>
      <c r="L17" s="62" t="e">
        <f t="shared" si="5"/>
        <v>#DIV/0!</v>
      </c>
      <c r="M17" s="157" t="e">
        <f t="shared" si="9"/>
        <v>#DIV/0!</v>
      </c>
    </row>
    <row r="18" ht="15.15" spans="1:13">
      <c r="A18" s="109"/>
      <c r="B18" s="110">
        <v>0</v>
      </c>
      <c r="C18" s="139"/>
      <c r="D18" s="139"/>
      <c r="E18" s="139"/>
      <c r="F18" s="55" t="e">
        <f t="shared" si="1"/>
        <v>#DIV/0!</v>
      </c>
      <c r="G18" s="138"/>
      <c r="H18" s="140" t="e">
        <f t="shared" si="2"/>
        <v>#DIV/0!</v>
      </c>
      <c r="I18" s="161"/>
      <c r="J18" s="139"/>
      <c r="K18" s="139"/>
      <c r="L18" s="150" t="e">
        <f t="shared" si="5"/>
        <v>#DIV/0!</v>
      </c>
      <c r="M18" s="157"/>
    </row>
    <row r="19" ht="15.15" spans="1:13">
      <c r="A19" s="41">
        <v>13</v>
      </c>
      <c r="B19" s="113">
        <v>1</v>
      </c>
      <c r="C19" s="101"/>
      <c r="D19" s="101"/>
      <c r="E19" s="101"/>
      <c r="F19" s="102" t="s">
        <v>77</v>
      </c>
      <c r="G19" s="114" t="e">
        <f>AVERAGE(F19:F20)</f>
        <v>#DIV/0!</v>
      </c>
      <c r="H19" s="102" t="s">
        <v>77</v>
      </c>
      <c r="I19" s="114" t="e">
        <f>AVERAGE(H19:H20)</f>
        <v>#DIV/0!</v>
      </c>
      <c r="J19" s="102"/>
      <c r="K19" s="102"/>
      <c r="L19" s="102" t="s">
        <v>77</v>
      </c>
      <c r="M19" s="151" t="e">
        <f>AVERAGE(L19:L20)</f>
        <v>#DIV/0!</v>
      </c>
    </row>
    <row r="20" ht="15.15" spans="1:13">
      <c r="A20" s="141"/>
      <c r="B20" s="116">
        <v>0</v>
      </c>
      <c r="C20" s="117"/>
      <c r="D20" s="117"/>
      <c r="E20" s="117"/>
      <c r="F20" s="43" t="e">
        <f>C20/E20</f>
        <v>#DIV/0!</v>
      </c>
      <c r="G20" s="118"/>
      <c r="H20" s="119" t="e">
        <f>D20/E20</f>
        <v>#DIV/0!</v>
      </c>
      <c r="I20" s="152"/>
      <c r="J20" s="117"/>
      <c r="K20" s="117"/>
      <c r="L20" s="153" t="e">
        <f>K20/J20</f>
        <v>#DIV/0!</v>
      </c>
      <c r="M20" s="151"/>
    </row>
  </sheetData>
  <mergeCells count="36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I2:I4"/>
    <mergeCell ref="I5:I6"/>
    <mergeCell ref="I7:I8"/>
    <mergeCell ref="I9:I10"/>
    <mergeCell ref="I11:I12"/>
    <mergeCell ref="I13:I14"/>
    <mergeCell ref="I15:I16"/>
    <mergeCell ref="I17:I18"/>
    <mergeCell ref="I19:I20"/>
    <mergeCell ref="M2:M4"/>
    <mergeCell ref="M5:M6"/>
    <mergeCell ref="M7:M8"/>
    <mergeCell ref="M9:M10"/>
    <mergeCell ref="M11:M12"/>
    <mergeCell ref="M13:M14"/>
    <mergeCell ref="M15:M16"/>
    <mergeCell ref="M17:M18"/>
    <mergeCell ref="M19:M2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R20" sqref="R20"/>
    </sheetView>
  </sheetViews>
  <sheetFormatPr defaultColWidth="8.88888888888889" defaultRowHeight="14.4"/>
  <sheetData>
    <row r="1" ht="15.15" spans="1:13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</row>
    <row r="2" ht="15.15" spans="1:13">
      <c r="A2" s="29">
        <v>1</v>
      </c>
      <c r="B2" s="93">
        <v>1</v>
      </c>
      <c r="C2" s="30"/>
      <c r="D2" s="30"/>
      <c r="E2" s="30"/>
      <c r="F2" s="31" t="e">
        <f t="shared" ref="F2:F17" si="0">C2/E2</f>
        <v>#DIV/0!</v>
      </c>
      <c r="G2" s="94" t="e">
        <f>AVERAGE(F2:F3)</f>
        <v>#DIV/0!</v>
      </c>
      <c r="H2" s="31" t="e">
        <f t="shared" ref="H2:H17" si="1">D2/E2</f>
        <v>#DIV/0!</v>
      </c>
      <c r="I2" s="94" t="e">
        <f>AVERAGE(H2:H3)</f>
        <v>#DIV/0!</v>
      </c>
      <c r="J2" s="32"/>
      <c r="K2" s="30"/>
      <c r="L2" s="60" t="e">
        <f t="shared" ref="L2:L17" si="2">K2/J2</f>
        <v>#DIV/0!</v>
      </c>
      <c r="M2" s="143" t="e">
        <f>AVERAGE(L2:L3)</f>
        <v>#DIV/0!</v>
      </c>
    </row>
    <row r="3" ht="15.15" spans="1:13">
      <c r="A3" s="95"/>
      <c r="B3" s="96">
        <v>0</v>
      </c>
      <c r="C3" s="97"/>
      <c r="D3" s="97"/>
      <c r="E3" s="97"/>
      <c r="F3" s="31" t="e">
        <f t="shared" si="0"/>
        <v>#DIV/0!</v>
      </c>
      <c r="G3" s="98"/>
      <c r="H3" s="90" t="e">
        <f t="shared" si="1"/>
        <v>#DIV/0!</v>
      </c>
      <c r="I3" s="98"/>
      <c r="J3" s="144"/>
      <c r="K3" s="97"/>
      <c r="L3" s="92" t="e">
        <f t="shared" si="2"/>
        <v>#DIV/0!</v>
      </c>
      <c r="M3" s="143"/>
    </row>
    <row r="4" ht="15.15" spans="1:13">
      <c r="A4" s="99">
        <v>2</v>
      </c>
      <c r="B4" s="100">
        <v>1</v>
      </c>
      <c r="C4" s="101"/>
      <c r="D4" s="101"/>
      <c r="E4" s="101"/>
      <c r="F4" s="102" t="s">
        <v>77</v>
      </c>
      <c r="G4" s="103" t="e">
        <f>F5</f>
        <v>#DIV/0!</v>
      </c>
      <c r="H4" s="102" t="s">
        <v>77</v>
      </c>
      <c r="I4" s="103" t="e">
        <f>H5</f>
        <v>#DIV/0!</v>
      </c>
      <c r="J4" s="101"/>
      <c r="K4" s="101"/>
      <c r="L4" s="145" t="s">
        <v>77</v>
      </c>
      <c r="M4" s="146" t="e">
        <f>L5</f>
        <v>#DIV/0!</v>
      </c>
    </row>
    <row r="5" ht="15.15" spans="1:13">
      <c r="A5" s="104"/>
      <c r="B5" s="105">
        <v>0</v>
      </c>
      <c r="C5" s="34"/>
      <c r="D5" s="34"/>
      <c r="E5" s="34"/>
      <c r="F5" s="35" t="e">
        <f t="shared" si="0"/>
        <v>#DIV/0!</v>
      </c>
      <c r="G5" s="106"/>
      <c r="H5" s="35" t="e">
        <f t="shared" si="1"/>
        <v>#DIV/0!</v>
      </c>
      <c r="I5" s="106"/>
      <c r="J5" s="34"/>
      <c r="K5" s="36"/>
      <c r="L5" s="61" t="e">
        <f t="shared" si="2"/>
        <v>#DIV/0!</v>
      </c>
      <c r="M5" s="146"/>
    </row>
    <row r="6" spans="1:13">
      <c r="A6" s="37">
        <v>3</v>
      </c>
      <c r="B6" s="107">
        <v>1</v>
      </c>
      <c r="C6" s="38"/>
      <c r="D6" s="38"/>
      <c r="E6" s="38"/>
      <c r="F6" s="39" t="e">
        <f t="shared" si="0"/>
        <v>#DIV/0!</v>
      </c>
      <c r="G6" s="108" t="e">
        <f t="shared" ref="G6:G10" si="3">AVERAGE(F6:F7)</f>
        <v>#DIV/0!</v>
      </c>
      <c r="H6" s="40" t="e">
        <f t="shared" si="1"/>
        <v>#DIV/0!</v>
      </c>
      <c r="I6" s="147" t="e">
        <f t="shared" ref="I6:I10" si="4">AVERAGE(H6:H7)</f>
        <v>#DIV/0!</v>
      </c>
      <c r="J6" s="38"/>
      <c r="K6" s="38"/>
      <c r="L6" s="62" t="e">
        <f t="shared" si="2"/>
        <v>#DIV/0!</v>
      </c>
      <c r="M6" s="148" t="e">
        <f t="shared" ref="M6:M10" si="5">AVERAGE(L6:L7)</f>
        <v>#DIV/0!</v>
      </c>
    </row>
    <row r="7" ht="15.15" spans="1:13">
      <c r="A7" s="109"/>
      <c r="B7" s="110">
        <v>0</v>
      </c>
      <c r="C7" s="111"/>
      <c r="D7" s="111"/>
      <c r="E7" s="111"/>
      <c r="F7" s="39" t="e">
        <f t="shared" si="0"/>
        <v>#DIV/0!</v>
      </c>
      <c r="G7" s="108"/>
      <c r="H7" s="112" t="e">
        <f t="shared" si="1"/>
        <v>#DIV/0!</v>
      </c>
      <c r="I7" s="149"/>
      <c r="J7" s="111"/>
      <c r="K7" s="111"/>
      <c r="L7" s="150" t="e">
        <f t="shared" si="2"/>
        <v>#DIV/0!</v>
      </c>
      <c r="M7" s="148"/>
    </row>
    <row r="8" ht="15.15" spans="1:13">
      <c r="A8" s="41">
        <v>4</v>
      </c>
      <c r="B8" s="113">
        <v>1</v>
      </c>
      <c r="C8" s="42"/>
      <c r="D8" s="42"/>
      <c r="E8" s="42"/>
      <c r="F8" s="43" t="e">
        <f t="shared" si="0"/>
        <v>#DIV/0!</v>
      </c>
      <c r="G8" s="114" t="e">
        <f t="shared" si="3"/>
        <v>#DIV/0!</v>
      </c>
      <c r="H8" s="43" t="e">
        <f t="shared" si="1"/>
        <v>#DIV/0!</v>
      </c>
      <c r="I8" s="114" t="e">
        <f t="shared" si="4"/>
        <v>#DIV/0!</v>
      </c>
      <c r="J8" s="42"/>
      <c r="K8" s="42"/>
      <c r="L8" s="63" t="e">
        <f t="shared" si="2"/>
        <v>#DIV/0!</v>
      </c>
      <c r="M8" s="151" t="e">
        <f t="shared" si="5"/>
        <v>#DIV/0!</v>
      </c>
    </row>
    <row r="9" ht="15.15" spans="1:13">
      <c r="A9" s="115"/>
      <c r="B9" s="116">
        <v>0</v>
      </c>
      <c r="C9" s="117"/>
      <c r="D9" s="117"/>
      <c r="E9" s="117"/>
      <c r="F9" s="43" t="e">
        <f t="shared" si="0"/>
        <v>#DIV/0!</v>
      </c>
      <c r="G9" s="118"/>
      <c r="H9" s="119" t="e">
        <f t="shared" si="1"/>
        <v>#DIV/0!</v>
      </c>
      <c r="I9" s="152"/>
      <c r="J9" s="117"/>
      <c r="K9" s="117"/>
      <c r="L9" s="153" t="e">
        <f t="shared" si="2"/>
        <v>#DIV/0!</v>
      </c>
      <c r="M9" s="151"/>
    </row>
    <row r="10" ht="15.15" spans="1:13">
      <c r="A10" s="44">
        <v>5</v>
      </c>
      <c r="B10" s="120">
        <v>1</v>
      </c>
      <c r="C10" s="45"/>
      <c r="D10" s="45"/>
      <c r="E10" s="45"/>
      <c r="F10" s="46" t="e">
        <f t="shared" si="0"/>
        <v>#DIV/0!</v>
      </c>
      <c r="G10" s="121" t="e">
        <f t="shared" si="3"/>
        <v>#DIV/0!</v>
      </c>
      <c r="H10" s="46" t="e">
        <f t="shared" si="1"/>
        <v>#DIV/0!</v>
      </c>
      <c r="I10" s="121" t="e">
        <f t="shared" si="4"/>
        <v>#DIV/0!</v>
      </c>
      <c r="J10" s="45"/>
      <c r="K10" s="45"/>
      <c r="L10" s="64" t="e">
        <f t="shared" si="2"/>
        <v>#DIV/0!</v>
      </c>
      <c r="M10" s="154" t="e">
        <f t="shared" si="5"/>
        <v>#DIV/0!</v>
      </c>
    </row>
    <row r="11" ht="15.15" spans="1:13">
      <c r="A11" s="122"/>
      <c r="B11" s="123">
        <v>0</v>
      </c>
      <c r="C11" s="124"/>
      <c r="D11" s="124"/>
      <c r="E11" s="124"/>
      <c r="F11" s="46" t="e">
        <f t="shared" si="0"/>
        <v>#DIV/0!</v>
      </c>
      <c r="G11" s="125"/>
      <c r="H11" s="126" t="e">
        <f t="shared" si="1"/>
        <v>#DIV/0!</v>
      </c>
      <c r="I11" s="155"/>
      <c r="J11" s="124"/>
      <c r="K11" s="124"/>
      <c r="L11" s="156" t="e">
        <f t="shared" si="2"/>
        <v>#DIV/0!</v>
      </c>
      <c r="M11" s="154"/>
    </row>
    <row r="12" ht="15.15" spans="1:13">
      <c r="A12" s="47">
        <v>10</v>
      </c>
      <c r="B12" s="48">
        <v>1</v>
      </c>
      <c r="C12" s="48"/>
      <c r="D12" s="48"/>
      <c r="E12" s="48"/>
      <c r="F12" s="49" t="e">
        <f t="shared" si="0"/>
        <v>#DIV/0!</v>
      </c>
      <c r="G12" s="127" t="e">
        <f t="shared" ref="G12:G16" si="6">AVERAGE(F12:F13)</f>
        <v>#DIV/0!</v>
      </c>
      <c r="H12" s="49" t="e">
        <f t="shared" si="1"/>
        <v>#DIV/0!</v>
      </c>
      <c r="I12" s="127" t="e">
        <f t="shared" ref="I12:I16" si="7">AVERAGE(H12:H13)</f>
        <v>#DIV/0!</v>
      </c>
      <c r="J12" s="48"/>
      <c r="K12" s="48"/>
      <c r="L12" s="49" t="e">
        <f t="shared" si="2"/>
        <v>#DIV/0!</v>
      </c>
      <c r="M12" s="127" t="e">
        <f t="shared" ref="M12:M16" si="8">AVERAGE(L12:L13)</f>
        <v>#DIV/0!</v>
      </c>
    </row>
    <row r="13" ht="15.15" spans="1:13">
      <c r="A13" s="128"/>
      <c r="B13" s="48">
        <v>0</v>
      </c>
      <c r="C13" s="48"/>
      <c r="D13" s="48"/>
      <c r="E13" s="48"/>
      <c r="F13" s="49" t="e">
        <f t="shared" si="0"/>
        <v>#DIV/0!</v>
      </c>
      <c r="G13" s="129"/>
      <c r="H13" s="49" t="e">
        <f t="shared" si="1"/>
        <v>#DIV/0!</v>
      </c>
      <c r="I13" s="129"/>
      <c r="J13" s="48"/>
      <c r="K13" s="48"/>
      <c r="L13" s="49" t="e">
        <f t="shared" si="2"/>
        <v>#DIV/0!</v>
      </c>
      <c r="M13" s="129"/>
    </row>
    <row r="14" ht="15.15" spans="1:13">
      <c r="A14" s="130">
        <v>11</v>
      </c>
      <c r="B14" s="131">
        <v>1</v>
      </c>
      <c r="C14" s="52"/>
      <c r="D14" s="52"/>
      <c r="E14" s="52"/>
      <c r="F14" s="53" t="e">
        <f t="shared" si="0"/>
        <v>#DIV/0!</v>
      </c>
      <c r="G14" s="132" t="e">
        <f t="shared" si="6"/>
        <v>#DIV/0!</v>
      </c>
      <c r="H14" s="53" t="e">
        <f t="shared" si="1"/>
        <v>#DIV/0!</v>
      </c>
      <c r="I14" s="132" t="e">
        <f t="shared" si="7"/>
        <v>#DIV/0!</v>
      </c>
      <c r="J14" s="52"/>
      <c r="K14" s="52"/>
      <c r="L14" s="66" t="e">
        <f t="shared" si="2"/>
        <v>#DIV/0!</v>
      </c>
      <c r="M14" s="157" t="e">
        <f t="shared" si="8"/>
        <v>#DIV/0!</v>
      </c>
    </row>
    <row r="15" ht="15.15" spans="1:13">
      <c r="A15" s="133"/>
      <c r="B15" s="134">
        <v>0</v>
      </c>
      <c r="C15" s="135"/>
      <c r="D15" s="135"/>
      <c r="E15" s="135"/>
      <c r="F15" s="53" t="e">
        <f t="shared" si="0"/>
        <v>#DIV/0!</v>
      </c>
      <c r="G15" s="136"/>
      <c r="H15" s="137" t="e">
        <f t="shared" si="1"/>
        <v>#DIV/0!</v>
      </c>
      <c r="I15" s="158"/>
      <c r="J15" s="135"/>
      <c r="K15" s="135"/>
      <c r="L15" s="159" t="e">
        <f t="shared" si="2"/>
        <v>#DIV/0!</v>
      </c>
      <c r="M15" s="157"/>
    </row>
    <row r="16" spans="1:13">
      <c r="A16" s="37">
        <v>12</v>
      </c>
      <c r="B16" s="107">
        <v>1</v>
      </c>
      <c r="C16" s="54"/>
      <c r="D16" s="54"/>
      <c r="E16" s="54"/>
      <c r="F16" s="55" t="e">
        <f t="shared" si="0"/>
        <v>#DIV/0!</v>
      </c>
      <c r="G16" s="138" t="e">
        <f t="shared" si="6"/>
        <v>#DIV/0!</v>
      </c>
      <c r="H16" s="56" t="e">
        <f t="shared" si="1"/>
        <v>#DIV/0!</v>
      </c>
      <c r="I16" s="160" t="e">
        <f t="shared" si="7"/>
        <v>#DIV/0!</v>
      </c>
      <c r="J16" s="54"/>
      <c r="K16" s="54"/>
      <c r="L16" s="62" t="e">
        <f t="shared" si="2"/>
        <v>#DIV/0!</v>
      </c>
      <c r="M16" s="157" t="e">
        <f t="shared" si="8"/>
        <v>#DIV/0!</v>
      </c>
    </row>
    <row r="17" ht="15.15" spans="1:13">
      <c r="A17" s="109"/>
      <c r="B17" s="110">
        <v>0</v>
      </c>
      <c r="C17" s="139"/>
      <c r="D17" s="139"/>
      <c r="E17" s="139"/>
      <c r="F17" s="55" t="e">
        <f t="shared" si="0"/>
        <v>#DIV/0!</v>
      </c>
      <c r="G17" s="138"/>
      <c r="H17" s="140" t="e">
        <f t="shared" si="1"/>
        <v>#DIV/0!</v>
      </c>
      <c r="I17" s="161"/>
      <c r="J17" s="139"/>
      <c r="K17" s="139"/>
      <c r="L17" s="150" t="e">
        <f t="shared" si="2"/>
        <v>#DIV/0!</v>
      </c>
      <c r="M17" s="157"/>
    </row>
    <row r="18" ht="15.15" spans="1:13">
      <c r="A18" s="41">
        <v>13</v>
      </c>
      <c r="B18" s="113">
        <v>1</v>
      </c>
      <c r="C18" s="101"/>
      <c r="D18" s="101"/>
      <c r="E18" s="101"/>
      <c r="F18" s="102" t="s">
        <v>77</v>
      </c>
      <c r="G18" s="114" t="e">
        <f>AVERAGE(F18:F19)</f>
        <v>#DIV/0!</v>
      </c>
      <c r="H18" s="102" t="s">
        <v>77</v>
      </c>
      <c r="I18" s="114" t="e">
        <f>AVERAGE(H18:H19)</f>
        <v>#DIV/0!</v>
      </c>
      <c r="J18" s="102"/>
      <c r="K18" s="102"/>
      <c r="L18" s="102" t="s">
        <v>77</v>
      </c>
      <c r="M18" s="151" t="e">
        <f>AVERAGE(L18:L19)</f>
        <v>#DIV/0!</v>
      </c>
    </row>
    <row r="19" ht="15.15" spans="1:13">
      <c r="A19" s="141"/>
      <c r="B19" s="116">
        <v>0</v>
      </c>
      <c r="C19" s="117"/>
      <c r="D19" s="117"/>
      <c r="E19" s="117"/>
      <c r="F19" s="43" t="e">
        <f>C19/E19</f>
        <v>#DIV/0!</v>
      </c>
      <c r="G19" s="118"/>
      <c r="H19" s="119" t="e">
        <f>D19/E19</f>
        <v>#DIV/0!</v>
      </c>
      <c r="I19" s="152"/>
      <c r="J19" s="117"/>
      <c r="K19" s="117"/>
      <c r="L19" s="153" t="e">
        <f>K19/J19</f>
        <v>#DIV/0!</v>
      </c>
      <c r="M19" s="151"/>
    </row>
  </sheetData>
  <mergeCells count="3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M2:M3"/>
    <mergeCell ref="M4:M5"/>
    <mergeCell ref="M6:M7"/>
    <mergeCell ref="M8:M9"/>
    <mergeCell ref="M10:M11"/>
    <mergeCell ref="M12:M13"/>
    <mergeCell ref="M14:M15"/>
    <mergeCell ref="M16:M17"/>
    <mergeCell ref="M18:M1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J24" sqref="J24"/>
    </sheetView>
  </sheetViews>
  <sheetFormatPr defaultColWidth="8.88888888888889" defaultRowHeight="14.4"/>
  <sheetData>
    <row r="1" ht="15.15" spans="1:13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</row>
    <row r="2" ht="15.15" spans="1:13">
      <c r="A2" s="29">
        <v>1</v>
      </c>
      <c r="B2" s="93">
        <v>1</v>
      </c>
      <c r="C2" s="30"/>
      <c r="D2" s="30"/>
      <c r="E2" s="30"/>
      <c r="F2" s="31" t="e">
        <f t="shared" ref="F2:F17" si="0">C2/E2</f>
        <v>#DIV/0!</v>
      </c>
      <c r="G2" s="94" t="e">
        <f>AVERAGE(F2:F3)</f>
        <v>#DIV/0!</v>
      </c>
      <c r="H2" s="31" t="e">
        <f t="shared" ref="H2:H17" si="1">D2/E2</f>
        <v>#DIV/0!</v>
      </c>
      <c r="I2" s="94" t="e">
        <f>AVERAGE(H2:H3)</f>
        <v>#DIV/0!</v>
      </c>
      <c r="J2" s="32"/>
      <c r="K2" s="30"/>
      <c r="L2" s="60" t="e">
        <f t="shared" ref="L2:L17" si="2">K2/J2</f>
        <v>#DIV/0!</v>
      </c>
      <c r="M2" s="143" t="e">
        <f>AVERAGE(L2:L3)</f>
        <v>#DIV/0!</v>
      </c>
    </row>
    <row r="3" ht="15.15" spans="1:13">
      <c r="A3" s="95"/>
      <c r="B3" s="96">
        <v>0</v>
      </c>
      <c r="C3" s="97"/>
      <c r="D3" s="97"/>
      <c r="E3" s="97"/>
      <c r="F3" s="31" t="e">
        <f t="shared" si="0"/>
        <v>#DIV/0!</v>
      </c>
      <c r="G3" s="98"/>
      <c r="H3" s="90" t="e">
        <f t="shared" si="1"/>
        <v>#DIV/0!</v>
      </c>
      <c r="I3" s="98"/>
      <c r="J3" s="144"/>
      <c r="K3" s="97"/>
      <c r="L3" s="92" t="e">
        <f t="shared" si="2"/>
        <v>#DIV/0!</v>
      </c>
      <c r="M3" s="143"/>
    </row>
    <row r="4" ht="15.15" spans="1:13">
      <c r="A4" s="99">
        <v>2</v>
      </c>
      <c r="B4" s="100">
        <v>1</v>
      </c>
      <c r="C4" s="101"/>
      <c r="D4" s="101"/>
      <c r="E4" s="101"/>
      <c r="F4" s="102" t="s">
        <v>77</v>
      </c>
      <c r="G4" s="103" t="e">
        <f>F5</f>
        <v>#DIV/0!</v>
      </c>
      <c r="H4" s="102" t="s">
        <v>77</v>
      </c>
      <c r="I4" s="103" t="e">
        <f>H5</f>
        <v>#DIV/0!</v>
      </c>
      <c r="J4" s="101"/>
      <c r="K4" s="101"/>
      <c r="L4" s="145" t="s">
        <v>77</v>
      </c>
      <c r="M4" s="146" t="e">
        <f>L5</f>
        <v>#DIV/0!</v>
      </c>
    </row>
    <row r="5" ht="15.15" spans="1:13">
      <c r="A5" s="104"/>
      <c r="B5" s="105">
        <v>0</v>
      </c>
      <c r="C5" s="34"/>
      <c r="D5" s="34"/>
      <c r="E5" s="34"/>
      <c r="F5" s="35" t="e">
        <f t="shared" si="0"/>
        <v>#DIV/0!</v>
      </c>
      <c r="G5" s="106"/>
      <c r="H5" s="35" t="e">
        <f t="shared" si="1"/>
        <v>#DIV/0!</v>
      </c>
      <c r="I5" s="106"/>
      <c r="J5" s="34"/>
      <c r="K5" s="36"/>
      <c r="L5" s="61" t="e">
        <f t="shared" si="2"/>
        <v>#DIV/0!</v>
      </c>
      <c r="M5" s="146"/>
    </row>
    <row r="6" spans="1:13">
      <c r="A6" s="37">
        <v>3</v>
      </c>
      <c r="B6" s="107">
        <v>1</v>
      </c>
      <c r="C6" s="38"/>
      <c r="D6" s="38"/>
      <c r="E6" s="38"/>
      <c r="F6" s="39" t="e">
        <f t="shared" si="0"/>
        <v>#DIV/0!</v>
      </c>
      <c r="G6" s="108" t="e">
        <f t="shared" ref="G6:G10" si="3">AVERAGE(F6:F7)</f>
        <v>#DIV/0!</v>
      </c>
      <c r="H6" s="40" t="e">
        <f t="shared" si="1"/>
        <v>#DIV/0!</v>
      </c>
      <c r="I6" s="147" t="e">
        <f t="shared" ref="I6:I10" si="4">AVERAGE(H6:H7)</f>
        <v>#DIV/0!</v>
      </c>
      <c r="J6" s="38"/>
      <c r="K6" s="38"/>
      <c r="L6" s="62" t="e">
        <f t="shared" si="2"/>
        <v>#DIV/0!</v>
      </c>
      <c r="M6" s="148" t="e">
        <f t="shared" ref="M6:M10" si="5">AVERAGE(L6:L7)</f>
        <v>#DIV/0!</v>
      </c>
    </row>
    <row r="7" ht="15.15" spans="1:13">
      <c r="A7" s="109"/>
      <c r="B7" s="110">
        <v>0</v>
      </c>
      <c r="C7" s="111"/>
      <c r="D7" s="111"/>
      <c r="E7" s="111"/>
      <c r="F7" s="39" t="e">
        <f t="shared" si="0"/>
        <v>#DIV/0!</v>
      </c>
      <c r="G7" s="108"/>
      <c r="H7" s="112" t="e">
        <f t="shared" si="1"/>
        <v>#DIV/0!</v>
      </c>
      <c r="I7" s="149"/>
      <c r="J7" s="111"/>
      <c r="K7" s="111"/>
      <c r="L7" s="150" t="e">
        <f t="shared" si="2"/>
        <v>#DIV/0!</v>
      </c>
      <c r="M7" s="148"/>
    </row>
    <row r="8" ht="15.15" spans="1:13">
      <c r="A8" s="41">
        <v>4</v>
      </c>
      <c r="B8" s="113">
        <v>1</v>
      </c>
      <c r="C8" s="42"/>
      <c r="D8" s="42"/>
      <c r="E8" s="42"/>
      <c r="F8" s="43" t="e">
        <f t="shared" si="0"/>
        <v>#DIV/0!</v>
      </c>
      <c r="G8" s="114" t="e">
        <f t="shared" si="3"/>
        <v>#DIV/0!</v>
      </c>
      <c r="H8" s="43" t="e">
        <f t="shared" si="1"/>
        <v>#DIV/0!</v>
      </c>
      <c r="I8" s="114" t="e">
        <f t="shared" si="4"/>
        <v>#DIV/0!</v>
      </c>
      <c r="J8" s="42"/>
      <c r="K8" s="42"/>
      <c r="L8" s="63" t="e">
        <f t="shared" si="2"/>
        <v>#DIV/0!</v>
      </c>
      <c r="M8" s="151" t="e">
        <f t="shared" si="5"/>
        <v>#DIV/0!</v>
      </c>
    </row>
    <row r="9" ht="15.15" spans="1:13">
      <c r="A9" s="115"/>
      <c r="B9" s="116">
        <v>0</v>
      </c>
      <c r="C9" s="117"/>
      <c r="D9" s="117"/>
      <c r="E9" s="117"/>
      <c r="F9" s="43" t="e">
        <f t="shared" si="0"/>
        <v>#DIV/0!</v>
      </c>
      <c r="G9" s="118"/>
      <c r="H9" s="119" t="e">
        <f t="shared" si="1"/>
        <v>#DIV/0!</v>
      </c>
      <c r="I9" s="152"/>
      <c r="J9" s="117"/>
      <c r="K9" s="117"/>
      <c r="L9" s="153" t="e">
        <f t="shared" si="2"/>
        <v>#DIV/0!</v>
      </c>
      <c r="M9" s="151"/>
    </row>
    <row r="10" ht="15.15" spans="1:13">
      <c r="A10" s="44">
        <v>5</v>
      </c>
      <c r="B10" s="120">
        <v>1</v>
      </c>
      <c r="C10" s="45"/>
      <c r="D10" s="45"/>
      <c r="E10" s="45"/>
      <c r="F10" s="46" t="e">
        <f t="shared" si="0"/>
        <v>#DIV/0!</v>
      </c>
      <c r="G10" s="121" t="e">
        <f t="shared" si="3"/>
        <v>#DIV/0!</v>
      </c>
      <c r="H10" s="46" t="e">
        <f t="shared" si="1"/>
        <v>#DIV/0!</v>
      </c>
      <c r="I10" s="121" t="e">
        <f t="shared" si="4"/>
        <v>#DIV/0!</v>
      </c>
      <c r="J10" s="45"/>
      <c r="K10" s="45"/>
      <c r="L10" s="64" t="e">
        <f t="shared" si="2"/>
        <v>#DIV/0!</v>
      </c>
      <c r="M10" s="154" t="e">
        <f t="shared" si="5"/>
        <v>#DIV/0!</v>
      </c>
    </row>
    <row r="11" ht="15.15" spans="1:13">
      <c r="A11" s="122"/>
      <c r="B11" s="123">
        <v>0</v>
      </c>
      <c r="C11" s="124"/>
      <c r="D11" s="124"/>
      <c r="E11" s="124"/>
      <c r="F11" s="46" t="e">
        <f t="shared" si="0"/>
        <v>#DIV/0!</v>
      </c>
      <c r="G11" s="125"/>
      <c r="H11" s="126" t="e">
        <f t="shared" si="1"/>
        <v>#DIV/0!</v>
      </c>
      <c r="I11" s="155"/>
      <c r="J11" s="124"/>
      <c r="K11" s="124"/>
      <c r="L11" s="156" t="e">
        <f t="shared" si="2"/>
        <v>#DIV/0!</v>
      </c>
      <c r="M11" s="154"/>
    </row>
    <row r="12" ht="15.15" spans="1:13">
      <c r="A12" s="47">
        <v>10</v>
      </c>
      <c r="B12" s="48">
        <v>1</v>
      </c>
      <c r="C12" s="48"/>
      <c r="D12" s="48"/>
      <c r="E12" s="48"/>
      <c r="F12" s="49" t="e">
        <f t="shared" si="0"/>
        <v>#DIV/0!</v>
      </c>
      <c r="G12" s="127" t="e">
        <f t="shared" ref="G12:G16" si="6">AVERAGE(F12:F13)</f>
        <v>#DIV/0!</v>
      </c>
      <c r="H12" s="49" t="e">
        <f t="shared" si="1"/>
        <v>#DIV/0!</v>
      </c>
      <c r="I12" s="127" t="e">
        <f t="shared" ref="I12:I16" si="7">AVERAGE(H12:H13)</f>
        <v>#DIV/0!</v>
      </c>
      <c r="J12" s="48"/>
      <c r="K12" s="48"/>
      <c r="L12" s="49" t="e">
        <f t="shared" si="2"/>
        <v>#DIV/0!</v>
      </c>
      <c r="M12" s="127" t="e">
        <f t="shared" ref="M12:M16" si="8">AVERAGE(L12:L13)</f>
        <v>#DIV/0!</v>
      </c>
    </row>
    <row r="13" ht="15.15" spans="1:13">
      <c r="A13" s="128"/>
      <c r="B13" s="48">
        <v>0</v>
      </c>
      <c r="C13" s="48"/>
      <c r="D13" s="48"/>
      <c r="E13" s="48"/>
      <c r="F13" s="49" t="e">
        <f t="shared" si="0"/>
        <v>#DIV/0!</v>
      </c>
      <c r="G13" s="129"/>
      <c r="H13" s="49" t="e">
        <f t="shared" si="1"/>
        <v>#DIV/0!</v>
      </c>
      <c r="I13" s="129"/>
      <c r="J13" s="48"/>
      <c r="K13" s="48"/>
      <c r="L13" s="49" t="e">
        <f t="shared" si="2"/>
        <v>#DIV/0!</v>
      </c>
      <c r="M13" s="129"/>
    </row>
    <row r="14" ht="15.15" spans="1:13">
      <c r="A14" s="130">
        <v>11</v>
      </c>
      <c r="B14" s="131">
        <v>1</v>
      </c>
      <c r="C14" s="52"/>
      <c r="D14" s="52"/>
      <c r="E14" s="52"/>
      <c r="F14" s="53" t="e">
        <f t="shared" si="0"/>
        <v>#DIV/0!</v>
      </c>
      <c r="G14" s="132" t="e">
        <f t="shared" si="6"/>
        <v>#DIV/0!</v>
      </c>
      <c r="H14" s="53" t="e">
        <f t="shared" si="1"/>
        <v>#DIV/0!</v>
      </c>
      <c r="I14" s="132" t="e">
        <f t="shared" si="7"/>
        <v>#DIV/0!</v>
      </c>
      <c r="J14" s="52"/>
      <c r="K14" s="52"/>
      <c r="L14" s="66" t="e">
        <f t="shared" si="2"/>
        <v>#DIV/0!</v>
      </c>
      <c r="M14" s="157" t="e">
        <f t="shared" si="8"/>
        <v>#DIV/0!</v>
      </c>
    </row>
    <row r="15" ht="15.15" spans="1:13">
      <c r="A15" s="133"/>
      <c r="B15" s="134">
        <v>0</v>
      </c>
      <c r="C15" s="135"/>
      <c r="D15" s="135"/>
      <c r="E15" s="135"/>
      <c r="F15" s="53" t="e">
        <f t="shared" si="0"/>
        <v>#DIV/0!</v>
      </c>
      <c r="G15" s="136"/>
      <c r="H15" s="137" t="e">
        <f t="shared" si="1"/>
        <v>#DIV/0!</v>
      </c>
      <c r="I15" s="158"/>
      <c r="J15" s="135"/>
      <c r="K15" s="135"/>
      <c r="L15" s="159" t="e">
        <f t="shared" si="2"/>
        <v>#DIV/0!</v>
      </c>
      <c r="M15" s="157"/>
    </row>
    <row r="16" spans="1:13">
      <c r="A16" s="37">
        <v>12</v>
      </c>
      <c r="B16" s="107">
        <v>1</v>
      </c>
      <c r="C16" s="54"/>
      <c r="D16" s="54"/>
      <c r="E16" s="54"/>
      <c r="F16" s="55" t="e">
        <f t="shared" si="0"/>
        <v>#DIV/0!</v>
      </c>
      <c r="G16" s="138" t="e">
        <f t="shared" si="6"/>
        <v>#DIV/0!</v>
      </c>
      <c r="H16" s="56" t="e">
        <f t="shared" si="1"/>
        <v>#DIV/0!</v>
      </c>
      <c r="I16" s="160" t="e">
        <f t="shared" si="7"/>
        <v>#DIV/0!</v>
      </c>
      <c r="J16" s="54"/>
      <c r="K16" s="54"/>
      <c r="L16" s="62" t="e">
        <f t="shared" si="2"/>
        <v>#DIV/0!</v>
      </c>
      <c r="M16" s="157" t="e">
        <f t="shared" si="8"/>
        <v>#DIV/0!</v>
      </c>
    </row>
    <row r="17" ht="15.15" spans="1:13">
      <c r="A17" s="109"/>
      <c r="B17" s="110">
        <v>0</v>
      </c>
      <c r="C17" s="139"/>
      <c r="D17" s="139"/>
      <c r="E17" s="139"/>
      <c r="F17" s="55" t="e">
        <f t="shared" si="0"/>
        <v>#DIV/0!</v>
      </c>
      <c r="G17" s="138"/>
      <c r="H17" s="140" t="e">
        <f t="shared" si="1"/>
        <v>#DIV/0!</v>
      </c>
      <c r="I17" s="161"/>
      <c r="J17" s="139"/>
      <c r="K17" s="139"/>
      <c r="L17" s="150" t="e">
        <f t="shared" si="2"/>
        <v>#DIV/0!</v>
      </c>
      <c r="M17" s="157"/>
    </row>
    <row r="18" ht="15.15" spans="1:13">
      <c r="A18" s="41">
        <v>13</v>
      </c>
      <c r="B18" s="113">
        <v>1</v>
      </c>
      <c r="C18" s="101"/>
      <c r="D18" s="101"/>
      <c r="E18" s="101"/>
      <c r="F18" s="102" t="s">
        <v>77</v>
      </c>
      <c r="G18" s="114" t="e">
        <f>AVERAGE(F18:F19)</f>
        <v>#DIV/0!</v>
      </c>
      <c r="H18" s="102" t="s">
        <v>77</v>
      </c>
      <c r="I18" s="114" t="e">
        <f>AVERAGE(H18:H19)</f>
        <v>#DIV/0!</v>
      </c>
      <c r="J18" s="102"/>
      <c r="K18" s="102"/>
      <c r="L18" s="102" t="s">
        <v>77</v>
      </c>
      <c r="M18" s="151" t="e">
        <f>AVERAGE(L18:L19)</f>
        <v>#DIV/0!</v>
      </c>
    </row>
    <row r="19" ht="15.15" spans="1:13">
      <c r="A19" s="141"/>
      <c r="B19" s="116">
        <v>0</v>
      </c>
      <c r="C19" s="117"/>
      <c r="D19" s="117"/>
      <c r="E19" s="117"/>
      <c r="F19" s="43" t="e">
        <f>C19/E19</f>
        <v>#DIV/0!</v>
      </c>
      <c r="G19" s="118"/>
      <c r="H19" s="119" t="e">
        <f>D19/E19</f>
        <v>#DIV/0!</v>
      </c>
      <c r="I19" s="152"/>
      <c r="J19" s="117"/>
      <c r="K19" s="117"/>
      <c r="L19" s="153" t="e">
        <f>K19/J19</f>
        <v>#DIV/0!</v>
      </c>
      <c r="M19" s="151"/>
    </row>
  </sheetData>
  <mergeCells count="3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M2:M3"/>
    <mergeCell ref="M4:M5"/>
    <mergeCell ref="M6:M7"/>
    <mergeCell ref="M8:M9"/>
    <mergeCell ref="M10:M11"/>
    <mergeCell ref="M12:M13"/>
    <mergeCell ref="M14:M15"/>
    <mergeCell ref="M16:M17"/>
    <mergeCell ref="M18:M19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F26" sqref="F26"/>
    </sheetView>
  </sheetViews>
  <sheetFormatPr defaultColWidth="8.88888888888889" defaultRowHeight="14.4"/>
  <sheetData>
    <row r="1" ht="15.15" spans="1:13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</row>
    <row r="2" ht="15.15" spans="1:13">
      <c r="A2" s="29">
        <v>1</v>
      </c>
      <c r="B2" s="93">
        <v>1</v>
      </c>
      <c r="C2" s="30"/>
      <c r="D2" s="30"/>
      <c r="E2" s="30"/>
      <c r="F2" s="31" t="e">
        <f t="shared" ref="F2:F17" si="0">C2/E2</f>
        <v>#DIV/0!</v>
      </c>
      <c r="G2" s="94" t="e">
        <f>AVERAGE(F2:F3)</f>
        <v>#DIV/0!</v>
      </c>
      <c r="H2" s="31" t="e">
        <f t="shared" ref="H2:H17" si="1">D2/E2</f>
        <v>#DIV/0!</v>
      </c>
      <c r="I2" s="94" t="e">
        <f>AVERAGE(H2:H3)</f>
        <v>#DIV/0!</v>
      </c>
      <c r="J2" s="32"/>
      <c r="K2" s="30"/>
      <c r="L2" s="60" t="e">
        <f t="shared" ref="L2:L17" si="2">K2/J2</f>
        <v>#DIV/0!</v>
      </c>
      <c r="M2" s="143" t="e">
        <f>AVERAGE(L2:L3)</f>
        <v>#DIV/0!</v>
      </c>
    </row>
    <row r="3" ht="15.15" spans="1:13">
      <c r="A3" s="95"/>
      <c r="B3" s="96">
        <v>0</v>
      </c>
      <c r="C3" s="97"/>
      <c r="D3" s="97"/>
      <c r="E3" s="97"/>
      <c r="F3" s="31" t="e">
        <f t="shared" si="0"/>
        <v>#DIV/0!</v>
      </c>
      <c r="G3" s="98"/>
      <c r="H3" s="90" t="e">
        <f t="shared" si="1"/>
        <v>#DIV/0!</v>
      </c>
      <c r="I3" s="98"/>
      <c r="J3" s="144"/>
      <c r="K3" s="97"/>
      <c r="L3" s="92" t="e">
        <f t="shared" si="2"/>
        <v>#DIV/0!</v>
      </c>
      <c r="M3" s="143"/>
    </row>
    <row r="4" ht="15.15" spans="1:13">
      <c r="A4" s="99">
        <v>2</v>
      </c>
      <c r="B4" s="100">
        <v>1</v>
      </c>
      <c r="C4" s="101"/>
      <c r="D4" s="101"/>
      <c r="E4" s="101"/>
      <c r="F4" s="102" t="s">
        <v>77</v>
      </c>
      <c r="G4" s="103" t="e">
        <f>F5</f>
        <v>#DIV/0!</v>
      </c>
      <c r="H4" s="102" t="s">
        <v>77</v>
      </c>
      <c r="I4" s="103" t="e">
        <f>H5</f>
        <v>#DIV/0!</v>
      </c>
      <c r="J4" s="101"/>
      <c r="K4" s="101"/>
      <c r="L4" s="145" t="s">
        <v>77</v>
      </c>
      <c r="M4" s="146" t="e">
        <f>L5</f>
        <v>#DIV/0!</v>
      </c>
    </row>
    <row r="5" ht="15.15" spans="1:13">
      <c r="A5" s="104"/>
      <c r="B5" s="105">
        <v>0</v>
      </c>
      <c r="C5" s="34"/>
      <c r="D5" s="34"/>
      <c r="E5" s="34"/>
      <c r="F5" s="35" t="e">
        <f t="shared" si="0"/>
        <v>#DIV/0!</v>
      </c>
      <c r="G5" s="106"/>
      <c r="H5" s="35" t="e">
        <f t="shared" si="1"/>
        <v>#DIV/0!</v>
      </c>
      <c r="I5" s="106"/>
      <c r="J5" s="34"/>
      <c r="K5" s="36"/>
      <c r="L5" s="61" t="e">
        <f t="shared" si="2"/>
        <v>#DIV/0!</v>
      </c>
      <c r="M5" s="146"/>
    </row>
    <row r="6" spans="1:13">
      <c r="A6" s="37">
        <v>3</v>
      </c>
      <c r="B6" s="107">
        <v>1</v>
      </c>
      <c r="C6" s="38"/>
      <c r="D6" s="38"/>
      <c r="E6" s="38"/>
      <c r="F6" s="39" t="e">
        <f t="shared" si="0"/>
        <v>#DIV/0!</v>
      </c>
      <c r="G6" s="108" t="e">
        <f t="shared" ref="G6:G10" si="3">AVERAGE(F6:F7)</f>
        <v>#DIV/0!</v>
      </c>
      <c r="H6" s="40" t="e">
        <f t="shared" si="1"/>
        <v>#DIV/0!</v>
      </c>
      <c r="I6" s="147" t="e">
        <f t="shared" ref="I6:I10" si="4">AVERAGE(H6:H7)</f>
        <v>#DIV/0!</v>
      </c>
      <c r="J6" s="38"/>
      <c r="K6" s="38"/>
      <c r="L6" s="62" t="e">
        <f t="shared" si="2"/>
        <v>#DIV/0!</v>
      </c>
      <c r="M6" s="148" t="e">
        <f t="shared" ref="M6:M10" si="5">AVERAGE(L6:L7)</f>
        <v>#DIV/0!</v>
      </c>
    </row>
    <row r="7" ht="15.15" spans="1:13">
      <c r="A7" s="109"/>
      <c r="B7" s="110">
        <v>0</v>
      </c>
      <c r="C7" s="111"/>
      <c r="D7" s="111"/>
      <c r="E7" s="111"/>
      <c r="F7" s="39" t="e">
        <f t="shared" si="0"/>
        <v>#DIV/0!</v>
      </c>
      <c r="G7" s="108"/>
      <c r="H7" s="112" t="e">
        <f t="shared" si="1"/>
        <v>#DIV/0!</v>
      </c>
      <c r="I7" s="149"/>
      <c r="J7" s="111"/>
      <c r="K7" s="111"/>
      <c r="L7" s="150" t="e">
        <f t="shared" si="2"/>
        <v>#DIV/0!</v>
      </c>
      <c r="M7" s="148"/>
    </row>
    <row r="8" ht="15.15" spans="1:13">
      <c r="A8" s="41">
        <v>4</v>
      </c>
      <c r="B8" s="113">
        <v>1</v>
      </c>
      <c r="C8" s="42"/>
      <c r="D8" s="42"/>
      <c r="E8" s="42"/>
      <c r="F8" s="43" t="e">
        <f t="shared" si="0"/>
        <v>#DIV/0!</v>
      </c>
      <c r="G8" s="114" t="e">
        <f t="shared" si="3"/>
        <v>#DIV/0!</v>
      </c>
      <c r="H8" s="43" t="e">
        <f t="shared" si="1"/>
        <v>#DIV/0!</v>
      </c>
      <c r="I8" s="114" t="e">
        <f t="shared" si="4"/>
        <v>#DIV/0!</v>
      </c>
      <c r="J8" s="42"/>
      <c r="K8" s="42"/>
      <c r="L8" s="63" t="e">
        <f t="shared" si="2"/>
        <v>#DIV/0!</v>
      </c>
      <c r="M8" s="151" t="e">
        <f t="shared" si="5"/>
        <v>#DIV/0!</v>
      </c>
    </row>
    <row r="9" ht="15.15" spans="1:13">
      <c r="A9" s="115"/>
      <c r="B9" s="116">
        <v>0</v>
      </c>
      <c r="C9" s="117"/>
      <c r="D9" s="117"/>
      <c r="E9" s="117"/>
      <c r="F9" s="43" t="e">
        <f t="shared" si="0"/>
        <v>#DIV/0!</v>
      </c>
      <c r="G9" s="118"/>
      <c r="H9" s="119" t="e">
        <f t="shared" si="1"/>
        <v>#DIV/0!</v>
      </c>
      <c r="I9" s="152"/>
      <c r="J9" s="117"/>
      <c r="K9" s="117"/>
      <c r="L9" s="153" t="e">
        <f t="shared" si="2"/>
        <v>#DIV/0!</v>
      </c>
      <c r="M9" s="151"/>
    </row>
    <row r="10" ht="15.15" spans="1:13">
      <c r="A10" s="44">
        <v>5</v>
      </c>
      <c r="B10" s="120">
        <v>1</v>
      </c>
      <c r="C10" s="45"/>
      <c r="D10" s="45"/>
      <c r="E10" s="45"/>
      <c r="F10" s="46" t="e">
        <f t="shared" si="0"/>
        <v>#DIV/0!</v>
      </c>
      <c r="G10" s="121" t="e">
        <f t="shared" si="3"/>
        <v>#DIV/0!</v>
      </c>
      <c r="H10" s="46" t="e">
        <f t="shared" si="1"/>
        <v>#DIV/0!</v>
      </c>
      <c r="I10" s="121" t="e">
        <f t="shared" si="4"/>
        <v>#DIV/0!</v>
      </c>
      <c r="J10" s="45"/>
      <c r="K10" s="45"/>
      <c r="L10" s="64" t="e">
        <f t="shared" si="2"/>
        <v>#DIV/0!</v>
      </c>
      <c r="M10" s="154" t="e">
        <f t="shared" si="5"/>
        <v>#DIV/0!</v>
      </c>
    </row>
    <row r="11" ht="15.15" spans="1:13">
      <c r="A11" s="122"/>
      <c r="B11" s="123">
        <v>0</v>
      </c>
      <c r="C11" s="124"/>
      <c r="D11" s="124"/>
      <c r="E11" s="124"/>
      <c r="F11" s="46" t="e">
        <f t="shared" si="0"/>
        <v>#DIV/0!</v>
      </c>
      <c r="G11" s="125"/>
      <c r="H11" s="126" t="e">
        <f t="shared" si="1"/>
        <v>#DIV/0!</v>
      </c>
      <c r="I11" s="155"/>
      <c r="J11" s="124"/>
      <c r="K11" s="124"/>
      <c r="L11" s="156" t="e">
        <f t="shared" si="2"/>
        <v>#DIV/0!</v>
      </c>
      <c r="M11" s="154"/>
    </row>
    <row r="12" ht="15.15" spans="1:13">
      <c r="A12" s="47">
        <v>10</v>
      </c>
      <c r="B12" s="48">
        <v>1</v>
      </c>
      <c r="C12" s="48"/>
      <c r="D12" s="48"/>
      <c r="E12" s="48"/>
      <c r="F12" s="49" t="e">
        <f t="shared" si="0"/>
        <v>#DIV/0!</v>
      </c>
      <c r="G12" s="127" t="e">
        <f t="shared" ref="G12:G16" si="6">AVERAGE(F12:F13)</f>
        <v>#DIV/0!</v>
      </c>
      <c r="H12" s="49" t="e">
        <f t="shared" si="1"/>
        <v>#DIV/0!</v>
      </c>
      <c r="I12" s="127" t="e">
        <f t="shared" ref="I12:I16" si="7">AVERAGE(H12:H13)</f>
        <v>#DIV/0!</v>
      </c>
      <c r="J12" s="48"/>
      <c r="K12" s="48"/>
      <c r="L12" s="49" t="e">
        <f t="shared" si="2"/>
        <v>#DIV/0!</v>
      </c>
      <c r="M12" s="127" t="e">
        <f t="shared" ref="M12:M16" si="8">AVERAGE(L12:L13)</f>
        <v>#DIV/0!</v>
      </c>
    </row>
    <row r="13" ht="15.15" spans="1:13">
      <c r="A13" s="128"/>
      <c r="B13" s="48">
        <v>0</v>
      </c>
      <c r="C13" s="48"/>
      <c r="D13" s="48"/>
      <c r="E13" s="48"/>
      <c r="F13" s="49" t="e">
        <f t="shared" si="0"/>
        <v>#DIV/0!</v>
      </c>
      <c r="G13" s="129"/>
      <c r="H13" s="49" t="e">
        <f t="shared" si="1"/>
        <v>#DIV/0!</v>
      </c>
      <c r="I13" s="129"/>
      <c r="J13" s="48"/>
      <c r="K13" s="48"/>
      <c r="L13" s="49" t="e">
        <f t="shared" si="2"/>
        <v>#DIV/0!</v>
      </c>
      <c r="M13" s="129"/>
    </row>
    <row r="14" ht="15.15" spans="1:13">
      <c r="A14" s="130">
        <v>11</v>
      </c>
      <c r="B14" s="131">
        <v>1</v>
      </c>
      <c r="C14" s="52"/>
      <c r="D14" s="52"/>
      <c r="E14" s="52"/>
      <c r="F14" s="53" t="e">
        <f t="shared" si="0"/>
        <v>#DIV/0!</v>
      </c>
      <c r="G14" s="132" t="e">
        <f t="shared" si="6"/>
        <v>#DIV/0!</v>
      </c>
      <c r="H14" s="53" t="e">
        <f t="shared" si="1"/>
        <v>#DIV/0!</v>
      </c>
      <c r="I14" s="132" t="e">
        <f t="shared" si="7"/>
        <v>#DIV/0!</v>
      </c>
      <c r="J14" s="52"/>
      <c r="K14" s="52"/>
      <c r="L14" s="66" t="e">
        <f t="shared" si="2"/>
        <v>#DIV/0!</v>
      </c>
      <c r="M14" s="157" t="e">
        <f t="shared" si="8"/>
        <v>#DIV/0!</v>
      </c>
    </row>
    <row r="15" ht="15.15" spans="1:13">
      <c r="A15" s="133"/>
      <c r="B15" s="134">
        <v>0</v>
      </c>
      <c r="C15" s="135"/>
      <c r="D15" s="135"/>
      <c r="E15" s="135"/>
      <c r="F15" s="53" t="e">
        <f t="shared" si="0"/>
        <v>#DIV/0!</v>
      </c>
      <c r="G15" s="136"/>
      <c r="H15" s="137" t="e">
        <f t="shared" si="1"/>
        <v>#DIV/0!</v>
      </c>
      <c r="I15" s="158"/>
      <c r="J15" s="135"/>
      <c r="K15" s="135"/>
      <c r="L15" s="159" t="e">
        <f t="shared" si="2"/>
        <v>#DIV/0!</v>
      </c>
      <c r="M15" s="157"/>
    </row>
    <row r="16" spans="1:13">
      <c r="A16" s="37">
        <v>12</v>
      </c>
      <c r="B16" s="107">
        <v>1</v>
      </c>
      <c r="C16" s="54"/>
      <c r="D16" s="54"/>
      <c r="E16" s="54"/>
      <c r="F16" s="55" t="e">
        <f t="shared" si="0"/>
        <v>#DIV/0!</v>
      </c>
      <c r="G16" s="138" t="e">
        <f t="shared" si="6"/>
        <v>#DIV/0!</v>
      </c>
      <c r="H16" s="56" t="e">
        <f t="shared" si="1"/>
        <v>#DIV/0!</v>
      </c>
      <c r="I16" s="160" t="e">
        <f t="shared" si="7"/>
        <v>#DIV/0!</v>
      </c>
      <c r="J16" s="54"/>
      <c r="K16" s="54"/>
      <c r="L16" s="62" t="e">
        <f t="shared" si="2"/>
        <v>#DIV/0!</v>
      </c>
      <c r="M16" s="157" t="e">
        <f t="shared" si="8"/>
        <v>#DIV/0!</v>
      </c>
    </row>
    <row r="17" ht="15.15" spans="1:13">
      <c r="A17" s="109"/>
      <c r="B17" s="110">
        <v>0</v>
      </c>
      <c r="C17" s="139"/>
      <c r="D17" s="139"/>
      <c r="E17" s="139"/>
      <c r="F17" s="55" t="e">
        <f t="shared" si="0"/>
        <v>#DIV/0!</v>
      </c>
      <c r="G17" s="138"/>
      <c r="H17" s="140" t="e">
        <f t="shared" si="1"/>
        <v>#DIV/0!</v>
      </c>
      <c r="I17" s="161"/>
      <c r="J17" s="139"/>
      <c r="K17" s="139"/>
      <c r="L17" s="150" t="e">
        <f t="shared" si="2"/>
        <v>#DIV/0!</v>
      </c>
      <c r="M17" s="157"/>
    </row>
    <row r="18" ht="15.15" spans="1:13">
      <c r="A18" s="41">
        <v>13</v>
      </c>
      <c r="B18" s="113">
        <v>1</v>
      </c>
      <c r="C18" s="101"/>
      <c r="D18" s="101"/>
      <c r="E18" s="101"/>
      <c r="F18" s="102" t="s">
        <v>77</v>
      </c>
      <c r="G18" s="114" t="e">
        <f>AVERAGE(F18:F19)</f>
        <v>#DIV/0!</v>
      </c>
      <c r="H18" s="102" t="s">
        <v>77</v>
      </c>
      <c r="I18" s="114" t="e">
        <f>AVERAGE(H18:H19)</f>
        <v>#DIV/0!</v>
      </c>
      <c r="J18" s="102"/>
      <c r="K18" s="102"/>
      <c r="L18" s="102" t="s">
        <v>77</v>
      </c>
      <c r="M18" s="151" t="e">
        <f>AVERAGE(L18:L19)</f>
        <v>#DIV/0!</v>
      </c>
    </row>
    <row r="19" ht="15.15" spans="1:13">
      <c r="A19" s="141"/>
      <c r="B19" s="116">
        <v>0</v>
      </c>
      <c r="C19" s="117"/>
      <c r="D19" s="117"/>
      <c r="E19" s="117"/>
      <c r="F19" s="43" t="e">
        <f>C19/E19</f>
        <v>#DIV/0!</v>
      </c>
      <c r="G19" s="118"/>
      <c r="H19" s="119" t="e">
        <f>D19/E19</f>
        <v>#DIV/0!</v>
      </c>
      <c r="I19" s="152"/>
      <c r="J19" s="117"/>
      <c r="K19" s="117"/>
      <c r="L19" s="153" t="e">
        <f>K19/J19</f>
        <v>#DIV/0!</v>
      </c>
      <c r="M19" s="151"/>
    </row>
  </sheetData>
  <mergeCells count="3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M2:M3"/>
    <mergeCell ref="M4:M5"/>
    <mergeCell ref="M6:M7"/>
    <mergeCell ref="M8:M9"/>
    <mergeCell ref="M10:M11"/>
    <mergeCell ref="M12:M13"/>
    <mergeCell ref="M14:M15"/>
    <mergeCell ref="M16:M17"/>
    <mergeCell ref="M18:M19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O23" sqref="O23"/>
    </sheetView>
  </sheetViews>
  <sheetFormatPr defaultColWidth="8.88888888888889" defaultRowHeight="14.4"/>
  <sheetData>
    <row r="1" ht="15.15" spans="1:13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</row>
    <row r="2" ht="15.15" spans="1:13">
      <c r="A2" s="29">
        <v>1</v>
      </c>
      <c r="B2" s="93">
        <v>1</v>
      </c>
      <c r="C2" s="30"/>
      <c r="D2" s="30"/>
      <c r="E2" s="30"/>
      <c r="F2" s="31" t="e">
        <f t="shared" ref="F2:F17" si="0">C2/E2</f>
        <v>#DIV/0!</v>
      </c>
      <c r="G2" s="94" t="e">
        <f>AVERAGE(F2:F3)</f>
        <v>#DIV/0!</v>
      </c>
      <c r="H2" s="31" t="e">
        <f t="shared" ref="H2:H17" si="1">D2/E2</f>
        <v>#DIV/0!</v>
      </c>
      <c r="I2" s="94" t="e">
        <f>AVERAGE(H2:H3)</f>
        <v>#DIV/0!</v>
      </c>
      <c r="J2" s="32"/>
      <c r="K2" s="30"/>
      <c r="L2" s="60" t="e">
        <f t="shared" ref="L2:L17" si="2">K2/J2</f>
        <v>#DIV/0!</v>
      </c>
      <c r="M2" s="143" t="e">
        <f>AVERAGE(L2:L3)</f>
        <v>#DIV/0!</v>
      </c>
    </row>
    <row r="3" ht="15.15" spans="1:13">
      <c r="A3" s="95"/>
      <c r="B3" s="96">
        <v>0</v>
      </c>
      <c r="C3" s="97"/>
      <c r="D3" s="97"/>
      <c r="E3" s="97"/>
      <c r="F3" s="31" t="e">
        <f t="shared" si="0"/>
        <v>#DIV/0!</v>
      </c>
      <c r="G3" s="98"/>
      <c r="H3" s="90" t="e">
        <f t="shared" si="1"/>
        <v>#DIV/0!</v>
      </c>
      <c r="I3" s="98"/>
      <c r="J3" s="144"/>
      <c r="K3" s="97"/>
      <c r="L3" s="92" t="e">
        <f t="shared" si="2"/>
        <v>#DIV/0!</v>
      </c>
      <c r="M3" s="143"/>
    </row>
    <row r="4" ht="15.15" spans="1:13">
      <c r="A4" s="99">
        <v>2</v>
      </c>
      <c r="B4" s="100">
        <v>1</v>
      </c>
      <c r="C4" s="101"/>
      <c r="D4" s="101"/>
      <c r="E4" s="101"/>
      <c r="F4" s="102" t="s">
        <v>77</v>
      </c>
      <c r="G4" s="103" t="e">
        <f>F5</f>
        <v>#DIV/0!</v>
      </c>
      <c r="H4" s="102" t="s">
        <v>77</v>
      </c>
      <c r="I4" s="103" t="e">
        <f>H5</f>
        <v>#DIV/0!</v>
      </c>
      <c r="J4" s="101"/>
      <c r="K4" s="101"/>
      <c r="L4" s="145" t="s">
        <v>77</v>
      </c>
      <c r="M4" s="146" t="e">
        <f>L5</f>
        <v>#DIV/0!</v>
      </c>
    </row>
    <row r="5" ht="15.15" spans="1:13">
      <c r="A5" s="104"/>
      <c r="B5" s="105">
        <v>0</v>
      </c>
      <c r="C5" s="34"/>
      <c r="D5" s="34"/>
      <c r="E5" s="34"/>
      <c r="F5" s="35" t="e">
        <f t="shared" si="0"/>
        <v>#DIV/0!</v>
      </c>
      <c r="G5" s="106"/>
      <c r="H5" s="35" t="e">
        <f t="shared" si="1"/>
        <v>#DIV/0!</v>
      </c>
      <c r="I5" s="106"/>
      <c r="J5" s="34"/>
      <c r="K5" s="36"/>
      <c r="L5" s="61" t="e">
        <f t="shared" si="2"/>
        <v>#DIV/0!</v>
      </c>
      <c r="M5" s="146"/>
    </row>
    <row r="6" spans="1:13">
      <c r="A6" s="37">
        <v>3</v>
      </c>
      <c r="B6" s="107">
        <v>1</v>
      </c>
      <c r="C6" s="38"/>
      <c r="D6" s="38"/>
      <c r="E6" s="38"/>
      <c r="F6" s="39" t="e">
        <f t="shared" si="0"/>
        <v>#DIV/0!</v>
      </c>
      <c r="G6" s="108" t="e">
        <f t="shared" ref="G6:G10" si="3">AVERAGE(F6:F7)</f>
        <v>#DIV/0!</v>
      </c>
      <c r="H6" s="40" t="e">
        <f t="shared" si="1"/>
        <v>#DIV/0!</v>
      </c>
      <c r="I6" s="147" t="e">
        <f t="shared" ref="I6:I10" si="4">AVERAGE(H6:H7)</f>
        <v>#DIV/0!</v>
      </c>
      <c r="J6" s="38"/>
      <c r="K6" s="38"/>
      <c r="L6" s="62" t="e">
        <f t="shared" si="2"/>
        <v>#DIV/0!</v>
      </c>
      <c r="M6" s="148" t="e">
        <f t="shared" ref="M6:M10" si="5">AVERAGE(L6:L7)</f>
        <v>#DIV/0!</v>
      </c>
    </row>
    <row r="7" ht="15.15" spans="1:13">
      <c r="A7" s="109"/>
      <c r="B7" s="110">
        <v>0</v>
      </c>
      <c r="C7" s="111"/>
      <c r="D7" s="111"/>
      <c r="E7" s="111"/>
      <c r="F7" s="39" t="e">
        <f t="shared" si="0"/>
        <v>#DIV/0!</v>
      </c>
      <c r="G7" s="108"/>
      <c r="H7" s="112" t="e">
        <f t="shared" si="1"/>
        <v>#DIV/0!</v>
      </c>
      <c r="I7" s="149"/>
      <c r="J7" s="111"/>
      <c r="K7" s="111"/>
      <c r="L7" s="150" t="e">
        <f t="shared" si="2"/>
        <v>#DIV/0!</v>
      </c>
      <c r="M7" s="148"/>
    </row>
    <row r="8" ht="15.15" spans="1:13">
      <c r="A8" s="41">
        <v>4</v>
      </c>
      <c r="B8" s="113">
        <v>1</v>
      </c>
      <c r="C8" s="42"/>
      <c r="D8" s="42"/>
      <c r="E8" s="42"/>
      <c r="F8" s="43" t="e">
        <f t="shared" si="0"/>
        <v>#DIV/0!</v>
      </c>
      <c r="G8" s="114" t="e">
        <f t="shared" si="3"/>
        <v>#DIV/0!</v>
      </c>
      <c r="H8" s="43" t="e">
        <f t="shared" si="1"/>
        <v>#DIV/0!</v>
      </c>
      <c r="I8" s="114" t="e">
        <f t="shared" si="4"/>
        <v>#DIV/0!</v>
      </c>
      <c r="J8" s="42"/>
      <c r="K8" s="42"/>
      <c r="L8" s="63" t="e">
        <f t="shared" si="2"/>
        <v>#DIV/0!</v>
      </c>
      <c r="M8" s="151" t="e">
        <f t="shared" si="5"/>
        <v>#DIV/0!</v>
      </c>
    </row>
    <row r="9" ht="15.15" spans="1:13">
      <c r="A9" s="115"/>
      <c r="B9" s="116">
        <v>0</v>
      </c>
      <c r="C9" s="117"/>
      <c r="D9" s="117"/>
      <c r="E9" s="117"/>
      <c r="F9" s="43" t="e">
        <f t="shared" si="0"/>
        <v>#DIV/0!</v>
      </c>
      <c r="G9" s="118"/>
      <c r="H9" s="119" t="e">
        <f t="shared" si="1"/>
        <v>#DIV/0!</v>
      </c>
      <c r="I9" s="152"/>
      <c r="J9" s="117"/>
      <c r="K9" s="117"/>
      <c r="L9" s="153" t="e">
        <f t="shared" si="2"/>
        <v>#DIV/0!</v>
      </c>
      <c r="M9" s="151"/>
    </row>
    <row r="10" ht="15.15" spans="1:13">
      <c r="A10" s="44">
        <v>5</v>
      </c>
      <c r="B10" s="120">
        <v>1</v>
      </c>
      <c r="C10" s="45"/>
      <c r="D10" s="45"/>
      <c r="E10" s="45"/>
      <c r="F10" s="46" t="e">
        <f t="shared" si="0"/>
        <v>#DIV/0!</v>
      </c>
      <c r="G10" s="121" t="e">
        <f t="shared" si="3"/>
        <v>#DIV/0!</v>
      </c>
      <c r="H10" s="46" t="e">
        <f t="shared" si="1"/>
        <v>#DIV/0!</v>
      </c>
      <c r="I10" s="121" t="e">
        <f t="shared" si="4"/>
        <v>#DIV/0!</v>
      </c>
      <c r="J10" s="45"/>
      <c r="K10" s="45"/>
      <c r="L10" s="64" t="e">
        <f t="shared" si="2"/>
        <v>#DIV/0!</v>
      </c>
      <c r="M10" s="154" t="e">
        <f t="shared" si="5"/>
        <v>#DIV/0!</v>
      </c>
    </row>
    <row r="11" ht="15.15" spans="1:13">
      <c r="A11" s="122"/>
      <c r="B11" s="123">
        <v>0</v>
      </c>
      <c r="C11" s="124"/>
      <c r="D11" s="124"/>
      <c r="E11" s="124"/>
      <c r="F11" s="46" t="e">
        <f t="shared" si="0"/>
        <v>#DIV/0!</v>
      </c>
      <c r="G11" s="125"/>
      <c r="H11" s="126" t="e">
        <f t="shared" si="1"/>
        <v>#DIV/0!</v>
      </c>
      <c r="I11" s="155"/>
      <c r="J11" s="124"/>
      <c r="K11" s="124"/>
      <c r="L11" s="156" t="e">
        <f t="shared" si="2"/>
        <v>#DIV/0!</v>
      </c>
      <c r="M11" s="154"/>
    </row>
    <row r="12" ht="15.15" spans="1:13">
      <c r="A12" s="47">
        <v>10</v>
      </c>
      <c r="B12" s="48">
        <v>1</v>
      </c>
      <c r="C12" s="48"/>
      <c r="D12" s="48"/>
      <c r="E12" s="48"/>
      <c r="F12" s="49" t="e">
        <f t="shared" si="0"/>
        <v>#DIV/0!</v>
      </c>
      <c r="G12" s="127" t="e">
        <f t="shared" ref="G12:G16" si="6">AVERAGE(F12:F13)</f>
        <v>#DIV/0!</v>
      </c>
      <c r="H12" s="49" t="e">
        <f t="shared" si="1"/>
        <v>#DIV/0!</v>
      </c>
      <c r="I12" s="127" t="e">
        <f t="shared" ref="I12:I16" si="7">AVERAGE(H12:H13)</f>
        <v>#DIV/0!</v>
      </c>
      <c r="J12" s="48"/>
      <c r="K12" s="48"/>
      <c r="L12" s="49" t="e">
        <f t="shared" si="2"/>
        <v>#DIV/0!</v>
      </c>
      <c r="M12" s="127" t="e">
        <f t="shared" ref="M12:M16" si="8">AVERAGE(L12:L13)</f>
        <v>#DIV/0!</v>
      </c>
    </row>
    <row r="13" ht="15.15" spans="1:13">
      <c r="A13" s="128"/>
      <c r="B13" s="48">
        <v>0</v>
      </c>
      <c r="C13" s="48"/>
      <c r="D13" s="48"/>
      <c r="E13" s="48"/>
      <c r="F13" s="49" t="e">
        <f t="shared" si="0"/>
        <v>#DIV/0!</v>
      </c>
      <c r="G13" s="129"/>
      <c r="H13" s="49" t="e">
        <f t="shared" si="1"/>
        <v>#DIV/0!</v>
      </c>
      <c r="I13" s="129"/>
      <c r="J13" s="48"/>
      <c r="K13" s="48"/>
      <c r="L13" s="49" t="e">
        <f t="shared" si="2"/>
        <v>#DIV/0!</v>
      </c>
      <c r="M13" s="129"/>
    </row>
    <row r="14" ht="15.15" spans="1:13">
      <c r="A14" s="130">
        <v>11</v>
      </c>
      <c r="B14" s="131">
        <v>1</v>
      </c>
      <c r="C14" s="52"/>
      <c r="D14" s="52"/>
      <c r="E14" s="52"/>
      <c r="F14" s="53" t="e">
        <f t="shared" si="0"/>
        <v>#DIV/0!</v>
      </c>
      <c r="G14" s="132" t="e">
        <f t="shared" si="6"/>
        <v>#DIV/0!</v>
      </c>
      <c r="H14" s="53" t="e">
        <f t="shared" si="1"/>
        <v>#DIV/0!</v>
      </c>
      <c r="I14" s="132" t="e">
        <f t="shared" si="7"/>
        <v>#DIV/0!</v>
      </c>
      <c r="J14" s="52"/>
      <c r="K14" s="52"/>
      <c r="L14" s="66" t="e">
        <f t="shared" si="2"/>
        <v>#DIV/0!</v>
      </c>
      <c r="M14" s="157" t="e">
        <f t="shared" si="8"/>
        <v>#DIV/0!</v>
      </c>
    </row>
    <row r="15" ht="15.15" spans="1:13">
      <c r="A15" s="133"/>
      <c r="B15" s="134">
        <v>0</v>
      </c>
      <c r="C15" s="135"/>
      <c r="D15" s="135"/>
      <c r="E15" s="135"/>
      <c r="F15" s="53" t="e">
        <f t="shared" si="0"/>
        <v>#DIV/0!</v>
      </c>
      <c r="G15" s="136"/>
      <c r="H15" s="137" t="e">
        <f t="shared" si="1"/>
        <v>#DIV/0!</v>
      </c>
      <c r="I15" s="158"/>
      <c r="J15" s="135"/>
      <c r="K15" s="135"/>
      <c r="L15" s="159" t="e">
        <f t="shared" si="2"/>
        <v>#DIV/0!</v>
      </c>
      <c r="M15" s="157"/>
    </row>
    <row r="16" spans="1:13">
      <c r="A16" s="37">
        <v>12</v>
      </c>
      <c r="B16" s="107">
        <v>1</v>
      </c>
      <c r="C16" s="54"/>
      <c r="D16" s="54"/>
      <c r="E16" s="54"/>
      <c r="F16" s="55" t="e">
        <f t="shared" si="0"/>
        <v>#DIV/0!</v>
      </c>
      <c r="G16" s="138" t="e">
        <f t="shared" si="6"/>
        <v>#DIV/0!</v>
      </c>
      <c r="H16" s="56" t="e">
        <f t="shared" si="1"/>
        <v>#DIV/0!</v>
      </c>
      <c r="I16" s="160" t="e">
        <f t="shared" si="7"/>
        <v>#DIV/0!</v>
      </c>
      <c r="J16" s="54"/>
      <c r="K16" s="54"/>
      <c r="L16" s="62" t="e">
        <f t="shared" si="2"/>
        <v>#DIV/0!</v>
      </c>
      <c r="M16" s="157" t="e">
        <f t="shared" si="8"/>
        <v>#DIV/0!</v>
      </c>
    </row>
    <row r="17" ht="15.15" spans="1:13">
      <c r="A17" s="109"/>
      <c r="B17" s="110">
        <v>0</v>
      </c>
      <c r="C17" s="139"/>
      <c r="D17" s="139"/>
      <c r="E17" s="139"/>
      <c r="F17" s="55" t="e">
        <f t="shared" si="0"/>
        <v>#DIV/0!</v>
      </c>
      <c r="G17" s="138"/>
      <c r="H17" s="140" t="e">
        <f t="shared" si="1"/>
        <v>#DIV/0!</v>
      </c>
      <c r="I17" s="161"/>
      <c r="J17" s="139"/>
      <c r="K17" s="139"/>
      <c r="L17" s="150" t="e">
        <f t="shared" si="2"/>
        <v>#DIV/0!</v>
      </c>
      <c r="M17" s="157"/>
    </row>
    <row r="18" ht="15.15" spans="1:13">
      <c r="A18" s="41">
        <v>13</v>
      </c>
      <c r="B18" s="113">
        <v>1</v>
      </c>
      <c r="C18" s="101"/>
      <c r="D18" s="101"/>
      <c r="E18" s="101"/>
      <c r="F18" s="102" t="s">
        <v>77</v>
      </c>
      <c r="G18" s="114" t="e">
        <f>AVERAGE(F18:F19)</f>
        <v>#DIV/0!</v>
      </c>
      <c r="H18" s="102" t="s">
        <v>77</v>
      </c>
      <c r="I18" s="114" t="e">
        <f>AVERAGE(H18:H19)</f>
        <v>#DIV/0!</v>
      </c>
      <c r="J18" s="102"/>
      <c r="K18" s="102"/>
      <c r="L18" s="102" t="s">
        <v>77</v>
      </c>
      <c r="M18" s="151" t="e">
        <f>AVERAGE(L18:L19)</f>
        <v>#DIV/0!</v>
      </c>
    </row>
    <row r="19" ht="15.15" spans="1:13">
      <c r="A19" s="141"/>
      <c r="B19" s="116">
        <v>0</v>
      </c>
      <c r="C19" s="117"/>
      <c r="D19" s="117"/>
      <c r="E19" s="117"/>
      <c r="F19" s="43" t="e">
        <f>C19/E19</f>
        <v>#DIV/0!</v>
      </c>
      <c r="G19" s="118"/>
      <c r="H19" s="119" t="e">
        <f>D19/E19</f>
        <v>#DIV/0!</v>
      </c>
      <c r="I19" s="152"/>
      <c r="J19" s="117"/>
      <c r="K19" s="117"/>
      <c r="L19" s="153" t="e">
        <f>K19/J19</f>
        <v>#DIV/0!</v>
      </c>
      <c r="M19" s="151"/>
    </row>
  </sheetData>
  <mergeCells count="3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M2:M3"/>
    <mergeCell ref="M4:M5"/>
    <mergeCell ref="M6:M7"/>
    <mergeCell ref="M8:M9"/>
    <mergeCell ref="M10:M11"/>
    <mergeCell ref="M12:M13"/>
    <mergeCell ref="M14:M15"/>
    <mergeCell ref="M16:M17"/>
    <mergeCell ref="M18:M1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24" sqref="E24"/>
    </sheetView>
  </sheetViews>
  <sheetFormatPr defaultColWidth="8.88888888888889" defaultRowHeight="14.4"/>
  <sheetData>
    <row r="1" ht="15.15" spans="1:13">
      <c r="A1" s="27" t="s">
        <v>37</v>
      </c>
      <c r="B1" s="28"/>
      <c r="C1" s="28" t="s">
        <v>3</v>
      </c>
      <c r="D1" s="28" t="s">
        <v>4</v>
      </c>
      <c r="E1" s="28" t="s">
        <v>5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59" t="s">
        <v>73</v>
      </c>
      <c r="M1" s="142" t="s">
        <v>74</v>
      </c>
    </row>
    <row r="2" ht="15.15" spans="1:13">
      <c r="A2" s="29">
        <v>1</v>
      </c>
      <c r="B2" s="93">
        <v>1</v>
      </c>
      <c r="C2" s="30"/>
      <c r="D2" s="30"/>
      <c r="E2" s="30"/>
      <c r="F2" s="31" t="e">
        <f t="shared" ref="F2:F17" si="0">C2/E2</f>
        <v>#DIV/0!</v>
      </c>
      <c r="G2" s="94" t="e">
        <f>AVERAGE(F2:F3)</f>
        <v>#DIV/0!</v>
      </c>
      <c r="H2" s="31" t="e">
        <f t="shared" ref="H2:H17" si="1">D2/E2</f>
        <v>#DIV/0!</v>
      </c>
      <c r="I2" s="94" t="e">
        <f>AVERAGE(H2:H3)</f>
        <v>#DIV/0!</v>
      </c>
      <c r="J2" s="32"/>
      <c r="K2" s="30"/>
      <c r="L2" s="60" t="e">
        <f t="shared" ref="L2:L17" si="2">K2/J2</f>
        <v>#DIV/0!</v>
      </c>
      <c r="M2" s="143" t="e">
        <f>AVERAGE(L2:L3)</f>
        <v>#DIV/0!</v>
      </c>
    </row>
    <row r="3" ht="15.15" spans="1:13">
      <c r="A3" s="95"/>
      <c r="B3" s="96">
        <v>0</v>
      </c>
      <c r="C3" s="97"/>
      <c r="D3" s="97"/>
      <c r="E3" s="97"/>
      <c r="F3" s="31" t="e">
        <f t="shared" si="0"/>
        <v>#DIV/0!</v>
      </c>
      <c r="G3" s="98"/>
      <c r="H3" s="90" t="e">
        <f t="shared" si="1"/>
        <v>#DIV/0!</v>
      </c>
      <c r="I3" s="98"/>
      <c r="J3" s="144"/>
      <c r="K3" s="97"/>
      <c r="L3" s="92" t="e">
        <f t="shared" si="2"/>
        <v>#DIV/0!</v>
      </c>
      <c r="M3" s="143"/>
    </row>
    <row r="4" ht="15.15" spans="1:13">
      <c r="A4" s="99">
        <v>2</v>
      </c>
      <c r="B4" s="100">
        <v>1</v>
      </c>
      <c r="C4" s="101"/>
      <c r="D4" s="101"/>
      <c r="E4" s="101"/>
      <c r="F4" s="102" t="s">
        <v>77</v>
      </c>
      <c r="G4" s="103" t="e">
        <f>F5</f>
        <v>#DIV/0!</v>
      </c>
      <c r="H4" s="102" t="s">
        <v>77</v>
      </c>
      <c r="I4" s="103" t="e">
        <f>H5</f>
        <v>#DIV/0!</v>
      </c>
      <c r="J4" s="101"/>
      <c r="K4" s="101"/>
      <c r="L4" s="145" t="s">
        <v>77</v>
      </c>
      <c r="M4" s="146" t="e">
        <f>L5</f>
        <v>#DIV/0!</v>
      </c>
    </row>
    <row r="5" ht="15.15" spans="1:13">
      <c r="A5" s="104"/>
      <c r="B5" s="105">
        <v>0</v>
      </c>
      <c r="C5" s="34"/>
      <c r="D5" s="34"/>
      <c r="E5" s="34"/>
      <c r="F5" s="35" t="e">
        <f t="shared" si="0"/>
        <v>#DIV/0!</v>
      </c>
      <c r="G5" s="106"/>
      <c r="H5" s="35" t="e">
        <f t="shared" si="1"/>
        <v>#DIV/0!</v>
      </c>
      <c r="I5" s="106"/>
      <c r="J5" s="34"/>
      <c r="K5" s="36"/>
      <c r="L5" s="61" t="e">
        <f t="shared" si="2"/>
        <v>#DIV/0!</v>
      </c>
      <c r="M5" s="146"/>
    </row>
    <row r="6" spans="1:13">
      <c r="A6" s="37">
        <v>3</v>
      </c>
      <c r="B6" s="107">
        <v>1</v>
      </c>
      <c r="C6" s="38"/>
      <c r="D6" s="38"/>
      <c r="E6" s="38"/>
      <c r="F6" s="39" t="e">
        <f t="shared" si="0"/>
        <v>#DIV/0!</v>
      </c>
      <c r="G6" s="108" t="e">
        <f t="shared" ref="G6:G10" si="3">AVERAGE(F6:F7)</f>
        <v>#DIV/0!</v>
      </c>
      <c r="H6" s="40" t="e">
        <f t="shared" si="1"/>
        <v>#DIV/0!</v>
      </c>
      <c r="I6" s="147" t="e">
        <f t="shared" ref="I6:I10" si="4">AVERAGE(H6:H7)</f>
        <v>#DIV/0!</v>
      </c>
      <c r="J6" s="38"/>
      <c r="K6" s="38"/>
      <c r="L6" s="62" t="e">
        <f t="shared" si="2"/>
        <v>#DIV/0!</v>
      </c>
      <c r="M6" s="148" t="e">
        <f t="shared" ref="M6:M10" si="5">AVERAGE(L6:L7)</f>
        <v>#DIV/0!</v>
      </c>
    </row>
    <row r="7" ht="15.15" spans="1:13">
      <c r="A7" s="109"/>
      <c r="B7" s="110">
        <v>0</v>
      </c>
      <c r="C7" s="111"/>
      <c r="D7" s="111"/>
      <c r="E7" s="111"/>
      <c r="F7" s="39" t="e">
        <f t="shared" si="0"/>
        <v>#DIV/0!</v>
      </c>
      <c r="G7" s="108"/>
      <c r="H7" s="112" t="e">
        <f t="shared" si="1"/>
        <v>#DIV/0!</v>
      </c>
      <c r="I7" s="149"/>
      <c r="J7" s="111"/>
      <c r="K7" s="111"/>
      <c r="L7" s="150" t="e">
        <f t="shared" si="2"/>
        <v>#DIV/0!</v>
      </c>
      <c r="M7" s="148"/>
    </row>
    <row r="8" ht="15.15" spans="1:13">
      <c r="A8" s="41">
        <v>4</v>
      </c>
      <c r="B8" s="113">
        <v>1</v>
      </c>
      <c r="C8" s="42"/>
      <c r="D8" s="42"/>
      <c r="E8" s="42"/>
      <c r="F8" s="43" t="e">
        <f t="shared" si="0"/>
        <v>#DIV/0!</v>
      </c>
      <c r="G8" s="114" t="e">
        <f t="shared" si="3"/>
        <v>#DIV/0!</v>
      </c>
      <c r="H8" s="43" t="e">
        <f t="shared" si="1"/>
        <v>#DIV/0!</v>
      </c>
      <c r="I8" s="114" t="e">
        <f t="shared" si="4"/>
        <v>#DIV/0!</v>
      </c>
      <c r="J8" s="42"/>
      <c r="K8" s="42"/>
      <c r="L8" s="63" t="e">
        <f t="shared" si="2"/>
        <v>#DIV/0!</v>
      </c>
      <c r="M8" s="151" t="e">
        <f t="shared" si="5"/>
        <v>#DIV/0!</v>
      </c>
    </row>
    <row r="9" ht="15.15" spans="1:13">
      <c r="A9" s="115"/>
      <c r="B9" s="116">
        <v>0</v>
      </c>
      <c r="C9" s="117"/>
      <c r="D9" s="117"/>
      <c r="E9" s="117"/>
      <c r="F9" s="43" t="e">
        <f t="shared" si="0"/>
        <v>#DIV/0!</v>
      </c>
      <c r="G9" s="118"/>
      <c r="H9" s="119" t="e">
        <f t="shared" si="1"/>
        <v>#DIV/0!</v>
      </c>
      <c r="I9" s="152"/>
      <c r="J9" s="117"/>
      <c r="K9" s="117"/>
      <c r="L9" s="153" t="e">
        <f t="shared" si="2"/>
        <v>#DIV/0!</v>
      </c>
      <c r="M9" s="151"/>
    </row>
    <row r="10" ht="15.15" spans="1:13">
      <c r="A10" s="44">
        <v>5</v>
      </c>
      <c r="B10" s="120">
        <v>1</v>
      </c>
      <c r="C10" s="45"/>
      <c r="D10" s="45"/>
      <c r="E10" s="45"/>
      <c r="F10" s="46" t="e">
        <f t="shared" si="0"/>
        <v>#DIV/0!</v>
      </c>
      <c r="G10" s="121" t="e">
        <f t="shared" si="3"/>
        <v>#DIV/0!</v>
      </c>
      <c r="H10" s="46" t="e">
        <f t="shared" si="1"/>
        <v>#DIV/0!</v>
      </c>
      <c r="I10" s="121" t="e">
        <f t="shared" si="4"/>
        <v>#DIV/0!</v>
      </c>
      <c r="J10" s="45"/>
      <c r="K10" s="45"/>
      <c r="L10" s="64" t="e">
        <f t="shared" si="2"/>
        <v>#DIV/0!</v>
      </c>
      <c r="M10" s="154" t="e">
        <f t="shared" si="5"/>
        <v>#DIV/0!</v>
      </c>
    </row>
    <row r="11" ht="15.15" spans="1:13">
      <c r="A11" s="122"/>
      <c r="B11" s="123">
        <v>0</v>
      </c>
      <c r="C11" s="124"/>
      <c r="D11" s="124"/>
      <c r="E11" s="124"/>
      <c r="F11" s="46" t="e">
        <f t="shared" si="0"/>
        <v>#DIV/0!</v>
      </c>
      <c r="G11" s="125"/>
      <c r="H11" s="126" t="e">
        <f t="shared" si="1"/>
        <v>#DIV/0!</v>
      </c>
      <c r="I11" s="155"/>
      <c r="J11" s="124"/>
      <c r="K11" s="124"/>
      <c r="L11" s="156" t="e">
        <f t="shared" si="2"/>
        <v>#DIV/0!</v>
      </c>
      <c r="M11" s="154"/>
    </row>
    <row r="12" ht="15.15" spans="1:13">
      <c r="A12" s="47">
        <v>10</v>
      </c>
      <c r="B12" s="48">
        <v>1</v>
      </c>
      <c r="C12" s="48"/>
      <c r="D12" s="48"/>
      <c r="E12" s="48"/>
      <c r="F12" s="49" t="e">
        <f t="shared" si="0"/>
        <v>#DIV/0!</v>
      </c>
      <c r="G12" s="127" t="e">
        <f t="shared" ref="G12:G16" si="6">AVERAGE(F12:F13)</f>
        <v>#DIV/0!</v>
      </c>
      <c r="H12" s="49" t="e">
        <f t="shared" si="1"/>
        <v>#DIV/0!</v>
      </c>
      <c r="I12" s="127" t="e">
        <f t="shared" ref="I12:I16" si="7">AVERAGE(H12:H13)</f>
        <v>#DIV/0!</v>
      </c>
      <c r="J12" s="48"/>
      <c r="K12" s="48"/>
      <c r="L12" s="49" t="e">
        <f t="shared" si="2"/>
        <v>#DIV/0!</v>
      </c>
      <c r="M12" s="127" t="e">
        <f t="shared" ref="M12:M16" si="8">AVERAGE(L12:L13)</f>
        <v>#DIV/0!</v>
      </c>
    </row>
    <row r="13" ht="15.15" spans="1:13">
      <c r="A13" s="128"/>
      <c r="B13" s="48">
        <v>0</v>
      </c>
      <c r="C13" s="48"/>
      <c r="D13" s="48"/>
      <c r="E13" s="48"/>
      <c r="F13" s="49" t="e">
        <f t="shared" si="0"/>
        <v>#DIV/0!</v>
      </c>
      <c r="G13" s="129"/>
      <c r="H13" s="49" t="e">
        <f t="shared" si="1"/>
        <v>#DIV/0!</v>
      </c>
      <c r="I13" s="129"/>
      <c r="J13" s="48"/>
      <c r="K13" s="48"/>
      <c r="L13" s="49" t="e">
        <f t="shared" si="2"/>
        <v>#DIV/0!</v>
      </c>
      <c r="M13" s="129"/>
    </row>
    <row r="14" ht="15.15" spans="1:13">
      <c r="A14" s="130">
        <v>11</v>
      </c>
      <c r="B14" s="131">
        <v>1</v>
      </c>
      <c r="C14" s="52"/>
      <c r="D14" s="52"/>
      <c r="E14" s="52"/>
      <c r="F14" s="53" t="e">
        <f t="shared" si="0"/>
        <v>#DIV/0!</v>
      </c>
      <c r="G14" s="132" t="e">
        <f t="shared" si="6"/>
        <v>#DIV/0!</v>
      </c>
      <c r="H14" s="53" t="e">
        <f t="shared" si="1"/>
        <v>#DIV/0!</v>
      </c>
      <c r="I14" s="132" t="e">
        <f t="shared" si="7"/>
        <v>#DIV/0!</v>
      </c>
      <c r="J14" s="52"/>
      <c r="K14" s="52"/>
      <c r="L14" s="66" t="e">
        <f t="shared" si="2"/>
        <v>#DIV/0!</v>
      </c>
      <c r="M14" s="157" t="e">
        <f t="shared" si="8"/>
        <v>#DIV/0!</v>
      </c>
    </row>
    <row r="15" ht="15.15" spans="1:13">
      <c r="A15" s="133"/>
      <c r="B15" s="134">
        <v>0</v>
      </c>
      <c r="C15" s="135"/>
      <c r="D15" s="135"/>
      <c r="E15" s="135"/>
      <c r="F15" s="53" t="e">
        <f t="shared" si="0"/>
        <v>#DIV/0!</v>
      </c>
      <c r="G15" s="136"/>
      <c r="H15" s="137" t="e">
        <f t="shared" si="1"/>
        <v>#DIV/0!</v>
      </c>
      <c r="I15" s="158"/>
      <c r="J15" s="135"/>
      <c r="K15" s="135"/>
      <c r="L15" s="159" t="e">
        <f t="shared" si="2"/>
        <v>#DIV/0!</v>
      </c>
      <c r="M15" s="157"/>
    </row>
    <row r="16" spans="1:13">
      <c r="A16" s="37">
        <v>12</v>
      </c>
      <c r="B16" s="107">
        <v>1</v>
      </c>
      <c r="C16" s="54"/>
      <c r="D16" s="54"/>
      <c r="E16" s="54"/>
      <c r="F16" s="55" t="e">
        <f t="shared" si="0"/>
        <v>#DIV/0!</v>
      </c>
      <c r="G16" s="138" t="e">
        <f t="shared" si="6"/>
        <v>#DIV/0!</v>
      </c>
      <c r="H16" s="56" t="e">
        <f t="shared" si="1"/>
        <v>#DIV/0!</v>
      </c>
      <c r="I16" s="160" t="e">
        <f t="shared" si="7"/>
        <v>#DIV/0!</v>
      </c>
      <c r="J16" s="54"/>
      <c r="K16" s="54"/>
      <c r="L16" s="62" t="e">
        <f t="shared" si="2"/>
        <v>#DIV/0!</v>
      </c>
      <c r="M16" s="157" t="e">
        <f t="shared" si="8"/>
        <v>#DIV/0!</v>
      </c>
    </row>
    <row r="17" ht="15.15" spans="1:13">
      <c r="A17" s="109"/>
      <c r="B17" s="110">
        <v>0</v>
      </c>
      <c r="C17" s="139"/>
      <c r="D17" s="139"/>
      <c r="E17" s="139"/>
      <c r="F17" s="55" t="e">
        <f t="shared" si="0"/>
        <v>#DIV/0!</v>
      </c>
      <c r="G17" s="138"/>
      <c r="H17" s="140" t="e">
        <f t="shared" si="1"/>
        <v>#DIV/0!</v>
      </c>
      <c r="I17" s="161"/>
      <c r="J17" s="139"/>
      <c r="K17" s="139"/>
      <c r="L17" s="150" t="e">
        <f t="shared" si="2"/>
        <v>#DIV/0!</v>
      </c>
      <c r="M17" s="157"/>
    </row>
    <row r="18" ht="15.15" spans="1:13">
      <c r="A18" s="41">
        <v>13</v>
      </c>
      <c r="B18" s="113">
        <v>1</v>
      </c>
      <c r="C18" s="101"/>
      <c r="D18" s="101"/>
      <c r="E18" s="101"/>
      <c r="F18" s="102" t="s">
        <v>77</v>
      </c>
      <c r="G18" s="114" t="e">
        <f>AVERAGE(F18:F19)</f>
        <v>#DIV/0!</v>
      </c>
      <c r="H18" s="102" t="s">
        <v>77</v>
      </c>
      <c r="I18" s="114" t="e">
        <f>AVERAGE(H18:H19)</f>
        <v>#DIV/0!</v>
      </c>
      <c r="J18" s="102"/>
      <c r="K18" s="102"/>
      <c r="L18" s="102" t="s">
        <v>77</v>
      </c>
      <c r="M18" s="151" t="e">
        <f>AVERAGE(L18:L19)</f>
        <v>#DIV/0!</v>
      </c>
    </row>
    <row r="19" ht="15.15" spans="1:13">
      <c r="A19" s="141"/>
      <c r="B19" s="116">
        <v>0</v>
      </c>
      <c r="C19" s="117"/>
      <c r="D19" s="117"/>
      <c r="E19" s="117"/>
      <c r="F19" s="43" t="e">
        <f>C19/E19</f>
        <v>#DIV/0!</v>
      </c>
      <c r="G19" s="118"/>
      <c r="H19" s="119" t="e">
        <f>D19/E19</f>
        <v>#DIV/0!</v>
      </c>
      <c r="I19" s="152"/>
      <c r="J19" s="117"/>
      <c r="K19" s="117"/>
      <c r="L19" s="153" t="e">
        <f>K19/J19</f>
        <v>#DIV/0!</v>
      </c>
      <c r="M19" s="151"/>
    </row>
  </sheetData>
  <mergeCells count="3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M2:M3"/>
    <mergeCell ref="M4:M5"/>
    <mergeCell ref="M6:M7"/>
    <mergeCell ref="M8:M9"/>
    <mergeCell ref="M10:M11"/>
    <mergeCell ref="M12:M13"/>
    <mergeCell ref="M14:M15"/>
    <mergeCell ref="M16:M17"/>
    <mergeCell ref="M18:M19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18" sqref="F18"/>
    </sheetView>
  </sheetViews>
  <sheetFormatPr defaultColWidth="8.88888888888889" defaultRowHeight="14.4"/>
  <cols>
    <col min="5" max="5" width="13.6666666666667" customWidth="1"/>
    <col min="6" max="6" width="17.1111111111111" customWidth="1"/>
  </cols>
  <sheetData>
    <row r="1" ht="15.15" spans="1:9">
      <c r="A1" s="27" t="s">
        <v>37</v>
      </c>
      <c r="B1" s="28" t="s">
        <v>3</v>
      </c>
      <c r="C1" s="28" t="s">
        <v>4</v>
      </c>
      <c r="D1" s="28" t="s">
        <v>5</v>
      </c>
      <c r="E1" s="28" t="s">
        <v>67</v>
      </c>
      <c r="F1" s="28" t="s">
        <v>69</v>
      </c>
      <c r="G1" s="28" t="s">
        <v>71</v>
      </c>
      <c r="H1" s="28" t="s">
        <v>72</v>
      </c>
      <c r="I1" s="59" t="s">
        <v>73</v>
      </c>
    </row>
    <row r="2" ht="15.15" spans="1:9">
      <c r="A2" s="29">
        <v>1</v>
      </c>
      <c r="B2" s="89">
        <v>0</v>
      </c>
      <c r="C2" s="89">
        <v>0</v>
      </c>
      <c r="D2" s="89">
        <v>117</v>
      </c>
      <c r="E2" s="90">
        <f t="shared" ref="E2:E9" si="0">B2/D2</f>
        <v>0</v>
      </c>
      <c r="F2" s="90">
        <f t="shared" ref="F2:F9" si="1">C2/D2</f>
        <v>0</v>
      </c>
      <c r="G2" s="91">
        <v>18877.7351592679</v>
      </c>
      <c r="H2" s="89">
        <v>0</v>
      </c>
      <c r="I2" s="92">
        <f t="shared" ref="I2:I9" si="2">H2/G2</f>
        <v>0</v>
      </c>
    </row>
    <row r="3" ht="15.15" spans="1:9">
      <c r="A3" s="33">
        <v>2</v>
      </c>
      <c r="B3" s="34">
        <v>0</v>
      </c>
      <c r="C3" s="34">
        <v>0</v>
      </c>
      <c r="D3" s="34">
        <v>106</v>
      </c>
      <c r="E3" s="35">
        <f t="shared" si="0"/>
        <v>0</v>
      </c>
      <c r="F3" s="35">
        <f t="shared" si="1"/>
        <v>0</v>
      </c>
      <c r="G3" s="34">
        <v>15789.9407786382</v>
      </c>
      <c r="H3" s="36">
        <v>0</v>
      </c>
      <c r="I3" s="61">
        <f t="shared" si="2"/>
        <v>0</v>
      </c>
    </row>
    <row r="4" ht="15.15" spans="1:9">
      <c r="A4" s="70">
        <v>4</v>
      </c>
      <c r="B4" s="54">
        <v>0</v>
      </c>
      <c r="C4" s="54">
        <v>0</v>
      </c>
      <c r="D4" s="54">
        <v>179</v>
      </c>
      <c r="E4" s="55">
        <f t="shared" si="0"/>
        <v>0</v>
      </c>
      <c r="F4" s="56">
        <f t="shared" si="1"/>
        <v>0</v>
      </c>
      <c r="G4" s="54">
        <v>27923.1322503958</v>
      </c>
      <c r="H4" s="54">
        <v>0</v>
      </c>
      <c r="I4" s="81">
        <f t="shared" si="2"/>
        <v>0</v>
      </c>
    </row>
    <row r="5" ht="15.15" spans="1:9">
      <c r="A5" s="71">
        <v>7</v>
      </c>
      <c r="B5" s="72">
        <v>35</v>
      </c>
      <c r="C5" s="72">
        <v>18</v>
      </c>
      <c r="D5" s="72">
        <v>230</v>
      </c>
      <c r="E5" s="73">
        <f t="shared" si="0"/>
        <v>0.152173913043478</v>
      </c>
      <c r="F5" s="73">
        <f t="shared" si="1"/>
        <v>0.0782608695652174</v>
      </c>
      <c r="G5" s="72">
        <v>29964.7208436623</v>
      </c>
      <c r="H5" s="72">
        <v>33.3650089553662</v>
      </c>
      <c r="I5" s="82">
        <f t="shared" si="2"/>
        <v>0.00111347638209095</v>
      </c>
    </row>
    <row r="6" ht="15.15" spans="1:9">
      <c r="A6" s="74">
        <v>8</v>
      </c>
      <c r="B6" s="75">
        <v>8</v>
      </c>
      <c r="C6" s="75">
        <v>5</v>
      </c>
      <c r="D6" s="75">
        <v>133</v>
      </c>
      <c r="E6" s="76">
        <f t="shared" si="0"/>
        <v>0.0601503759398496</v>
      </c>
      <c r="F6" s="76">
        <f t="shared" si="1"/>
        <v>0.037593984962406</v>
      </c>
      <c r="G6" s="75">
        <v>16642.4585134185</v>
      </c>
      <c r="H6" s="75">
        <v>2.32640408091648</v>
      </c>
      <c r="I6" s="83">
        <f t="shared" si="2"/>
        <v>0.000139787284375127</v>
      </c>
    </row>
    <row r="7" ht="15.15" spans="1:9">
      <c r="A7" s="47">
        <v>10</v>
      </c>
      <c r="B7" s="50">
        <v>7</v>
      </c>
      <c r="C7" s="50">
        <v>1</v>
      </c>
      <c r="D7" s="50">
        <v>101</v>
      </c>
      <c r="E7" s="65">
        <f t="shared" si="0"/>
        <v>0.0693069306930693</v>
      </c>
      <c r="F7" s="65">
        <f t="shared" si="1"/>
        <v>0.0099009900990099</v>
      </c>
      <c r="G7" s="50">
        <v>10552.5689110371</v>
      </c>
      <c r="H7" s="50">
        <v>0</v>
      </c>
      <c r="I7" s="65">
        <f t="shared" si="2"/>
        <v>0</v>
      </c>
    </row>
    <row r="8" ht="15.15" spans="1:9">
      <c r="A8" s="51">
        <v>11</v>
      </c>
      <c r="B8" s="52">
        <v>0</v>
      </c>
      <c r="C8" s="52">
        <v>0</v>
      </c>
      <c r="D8" s="52">
        <v>51</v>
      </c>
      <c r="E8" s="53">
        <f t="shared" si="0"/>
        <v>0</v>
      </c>
      <c r="F8" s="53">
        <f t="shared" si="1"/>
        <v>0</v>
      </c>
      <c r="G8" s="52">
        <v>4335.54231982353</v>
      </c>
      <c r="H8" s="52">
        <v>0</v>
      </c>
      <c r="I8" s="66">
        <f t="shared" si="2"/>
        <v>0</v>
      </c>
    </row>
    <row r="9" spans="1:9">
      <c r="A9" s="37">
        <v>14</v>
      </c>
      <c r="B9" s="54">
        <v>0</v>
      </c>
      <c r="C9" s="54">
        <v>0</v>
      </c>
      <c r="D9" s="54">
        <v>103</v>
      </c>
      <c r="E9" s="55">
        <f t="shared" si="0"/>
        <v>0</v>
      </c>
      <c r="F9" s="56">
        <f t="shared" si="1"/>
        <v>0</v>
      </c>
      <c r="G9" s="54">
        <v>13897.7192576438</v>
      </c>
      <c r="H9" s="54">
        <v>0</v>
      </c>
      <c r="I9" s="62">
        <f t="shared" si="2"/>
        <v>0</v>
      </c>
    </row>
    <row r="13" spans="5:5">
      <c r="E13" s="26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F24" sqref="F24"/>
    </sheetView>
  </sheetViews>
  <sheetFormatPr defaultColWidth="8.88888888888889" defaultRowHeight="14.4"/>
  <cols>
    <col min="5" max="5" width="13.3333333333333" customWidth="1"/>
    <col min="6" max="6" width="17.1111111111111" customWidth="1"/>
  </cols>
  <sheetData>
    <row r="1" ht="15.15" spans="1:9">
      <c r="A1" s="27" t="s">
        <v>37</v>
      </c>
      <c r="B1" s="28" t="s">
        <v>3</v>
      </c>
      <c r="C1" s="28" t="s">
        <v>4</v>
      </c>
      <c r="D1" s="28" t="s">
        <v>5</v>
      </c>
      <c r="E1" s="28" t="s">
        <v>67</v>
      </c>
      <c r="F1" s="28" t="s">
        <v>69</v>
      </c>
      <c r="G1" s="28" t="s">
        <v>71</v>
      </c>
      <c r="H1" s="28" t="s">
        <v>72</v>
      </c>
      <c r="I1" s="59" t="s">
        <v>73</v>
      </c>
    </row>
    <row r="2" ht="15.15" spans="1:9">
      <c r="A2" s="29">
        <v>1</v>
      </c>
      <c r="B2" s="30">
        <v>6</v>
      </c>
      <c r="C2" s="30">
        <v>6</v>
      </c>
      <c r="D2" s="30">
        <v>176</v>
      </c>
      <c r="E2" s="31">
        <f t="shared" ref="E2:E9" si="0">B2/D2</f>
        <v>0.0340909090909091</v>
      </c>
      <c r="F2" s="31">
        <f t="shared" ref="F2:F9" si="1">C2/D2</f>
        <v>0.0340909090909091</v>
      </c>
      <c r="G2" s="32">
        <v>29437.641190868</v>
      </c>
      <c r="H2" s="30">
        <v>0</v>
      </c>
      <c r="I2" s="60">
        <f t="shared" ref="I2:I9" si="2">H2/G2</f>
        <v>0</v>
      </c>
    </row>
    <row r="3" ht="15.15" spans="1:9">
      <c r="A3" s="33">
        <v>2</v>
      </c>
      <c r="B3" s="85">
        <v>86</v>
      </c>
      <c r="C3" s="85">
        <v>41</v>
      </c>
      <c r="D3" s="85">
        <v>172</v>
      </c>
      <c r="E3" s="86">
        <f t="shared" si="0"/>
        <v>0.5</v>
      </c>
      <c r="F3" s="86">
        <f t="shared" si="1"/>
        <v>0.238372093023256</v>
      </c>
      <c r="G3" s="85">
        <v>29176.2488143917</v>
      </c>
      <c r="H3" s="87">
        <v>13.8391217121185</v>
      </c>
      <c r="I3" s="88">
        <f t="shared" si="2"/>
        <v>0.00047432834152731</v>
      </c>
    </row>
    <row r="4" ht="15.15" spans="1:9">
      <c r="A4" s="70">
        <v>4</v>
      </c>
      <c r="B4" s="54">
        <v>557</v>
      </c>
      <c r="C4" s="54">
        <v>151</v>
      </c>
      <c r="D4" s="54">
        <v>233</v>
      </c>
      <c r="E4" s="55">
        <f t="shared" si="0"/>
        <v>2.39055793991416</v>
      </c>
      <c r="F4" s="56">
        <f t="shared" si="1"/>
        <v>0.648068669527897</v>
      </c>
      <c r="G4" s="54">
        <v>39869.7540683821</v>
      </c>
      <c r="H4" s="54">
        <v>253.220136499755</v>
      </c>
      <c r="I4" s="81">
        <f t="shared" si="2"/>
        <v>0.0063511838087952</v>
      </c>
    </row>
    <row r="5" ht="15.15" spans="1:9">
      <c r="A5" s="71">
        <v>7</v>
      </c>
      <c r="B5" s="72">
        <v>150</v>
      </c>
      <c r="C5" s="72">
        <v>53</v>
      </c>
      <c r="D5" s="72">
        <v>125</v>
      </c>
      <c r="E5" s="73">
        <f t="shared" si="0"/>
        <v>1.2</v>
      </c>
      <c r="F5" s="73">
        <f t="shared" si="1"/>
        <v>0.424</v>
      </c>
      <c r="G5" s="72">
        <v>13919.2136406479</v>
      </c>
      <c r="H5" s="72">
        <v>141.711810980271</v>
      </c>
      <c r="I5" s="82">
        <f t="shared" si="2"/>
        <v>0.0101810213305753</v>
      </c>
    </row>
    <row r="6" ht="15.15" spans="1:9">
      <c r="A6" s="74">
        <v>8</v>
      </c>
      <c r="B6" s="75">
        <v>154</v>
      </c>
      <c r="C6" s="75">
        <v>70</v>
      </c>
      <c r="D6" s="75">
        <v>128</v>
      </c>
      <c r="E6" s="76">
        <f t="shared" si="0"/>
        <v>1.203125</v>
      </c>
      <c r="F6" s="76">
        <f t="shared" si="1"/>
        <v>0.546875</v>
      </c>
      <c r="G6" s="75">
        <v>10248.406490304</v>
      </c>
      <c r="H6" s="75">
        <v>176.528337011765</v>
      </c>
      <c r="I6" s="83">
        <f t="shared" si="2"/>
        <v>0.0172249546481961</v>
      </c>
    </row>
    <row r="7" ht="15.15" spans="1:9">
      <c r="A7" s="47">
        <v>10</v>
      </c>
      <c r="B7" s="50">
        <v>158</v>
      </c>
      <c r="C7" s="50">
        <v>52</v>
      </c>
      <c r="D7" s="50">
        <v>211</v>
      </c>
      <c r="E7" s="65">
        <f t="shared" si="0"/>
        <v>0.748815165876777</v>
      </c>
      <c r="F7" s="65">
        <f t="shared" si="1"/>
        <v>0.246445497630332</v>
      </c>
      <c r="G7" s="50">
        <v>20046.8228032129</v>
      </c>
      <c r="H7" s="50">
        <v>105.38411648596</v>
      </c>
      <c r="I7" s="65">
        <f t="shared" si="2"/>
        <v>0.00525689868765988</v>
      </c>
    </row>
    <row r="8" ht="15.15" spans="1:9">
      <c r="A8" s="51">
        <v>11</v>
      </c>
      <c r="B8" s="52">
        <v>1</v>
      </c>
      <c r="C8" s="52">
        <v>1</v>
      </c>
      <c r="D8" s="52">
        <v>57</v>
      </c>
      <c r="E8" s="53">
        <f t="shared" si="0"/>
        <v>0.0175438596491228</v>
      </c>
      <c r="F8" s="53">
        <f t="shared" si="1"/>
        <v>0.0175438596491228</v>
      </c>
      <c r="G8" s="52">
        <v>5126.36063697062</v>
      </c>
      <c r="H8" s="52">
        <v>0</v>
      </c>
      <c r="I8" s="66">
        <f t="shared" si="2"/>
        <v>0</v>
      </c>
    </row>
    <row r="9" spans="1:9">
      <c r="A9" s="37">
        <v>14</v>
      </c>
      <c r="B9" s="54">
        <v>0</v>
      </c>
      <c r="C9" s="54">
        <v>0</v>
      </c>
      <c r="D9" s="54">
        <v>60</v>
      </c>
      <c r="E9" s="55">
        <f t="shared" si="0"/>
        <v>0</v>
      </c>
      <c r="F9" s="56">
        <f t="shared" si="1"/>
        <v>0</v>
      </c>
      <c r="G9" s="54">
        <v>5552.56979487186</v>
      </c>
      <c r="H9" s="54">
        <v>0</v>
      </c>
      <c r="I9" s="62">
        <f t="shared" si="2"/>
        <v>0</v>
      </c>
    </row>
    <row r="10" spans="15:15">
      <c r="O10" s="26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3" sqref="H23"/>
    </sheetView>
  </sheetViews>
  <sheetFormatPr defaultColWidth="8.88888888888889" defaultRowHeight="14.4"/>
  <cols>
    <col min="9" max="9" width="12.8888888888889" customWidth="1"/>
  </cols>
  <sheetData>
    <row r="1" ht="15.15" spans="1:9">
      <c r="A1" s="27" t="s">
        <v>37</v>
      </c>
      <c r="B1" s="28" t="s">
        <v>3</v>
      </c>
      <c r="C1" s="28" t="s">
        <v>4</v>
      </c>
      <c r="D1" s="28" t="s">
        <v>5</v>
      </c>
      <c r="E1" s="28" t="s">
        <v>67</v>
      </c>
      <c r="F1" s="28" t="s">
        <v>69</v>
      </c>
      <c r="G1" s="28" t="s">
        <v>71</v>
      </c>
      <c r="H1" s="28" t="s">
        <v>72</v>
      </c>
      <c r="I1" s="59" t="s">
        <v>73</v>
      </c>
    </row>
    <row r="2" ht="15.15" spans="1:9">
      <c r="A2" s="29">
        <v>1</v>
      </c>
      <c r="B2" s="30">
        <v>11</v>
      </c>
      <c r="C2" s="30">
        <v>5</v>
      </c>
      <c r="D2" s="30">
        <v>72</v>
      </c>
      <c r="E2" s="31">
        <f t="shared" ref="E2:E10" si="0">B2/D2</f>
        <v>0.152777777777778</v>
      </c>
      <c r="F2" s="31">
        <f t="shared" ref="F2:F10" si="1">C2/D2</f>
        <v>0.0694444444444444</v>
      </c>
      <c r="G2" s="32">
        <v>16922.8001470667</v>
      </c>
      <c r="H2" s="30">
        <v>1.74977400957821</v>
      </c>
      <c r="I2" s="60">
        <f t="shared" ref="I2:I10" si="2">H2/G2</f>
        <v>0.000103397427988979</v>
      </c>
    </row>
    <row r="3" ht="15.15" spans="1:9">
      <c r="A3" s="33">
        <v>2</v>
      </c>
      <c r="B3" s="34">
        <v>72</v>
      </c>
      <c r="C3" s="34">
        <v>30</v>
      </c>
      <c r="D3" s="34">
        <v>193</v>
      </c>
      <c r="E3" s="35">
        <f t="shared" si="0"/>
        <v>0.373056994818653</v>
      </c>
      <c r="F3" s="35">
        <f t="shared" si="1"/>
        <v>0.155440414507772</v>
      </c>
      <c r="G3" s="34">
        <v>42919.6101670769</v>
      </c>
      <c r="H3" s="36">
        <v>25.8688180279687</v>
      </c>
      <c r="I3" s="61">
        <f t="shared" si="2"/>
        <v>0.000602727236507203</v>
      </c>
    </row>
    <row r="4" ht="15.15" spans="1:9">
      <c r="A4" s="70">
        <v>3</v>
      </c>
      <c r="B4" s="54">
        <v>193</v>
      </c>
      <c r="C4" s="54">
        <v>70</v>
      </c>
      <c r="D4" s="54">
        <v>192</v>
      </c>
      <c r="E4" s="55">
        <f t="shared" si="0"/>
        <v>1.00520833333333</v>
      </c>
      <c r="F4" s="56">
        <f t="shared" si="1"/>
        <v>0.364583333333333</v>
      </c>
      <c r="G4" s="54">
        <v>25477.0476039833</v>
      </c>
      <c r="H4" s="54">
        <v>34.2001283690286</v>
      </c>
      <c r="I4" s="81">
        <f t="shared" si="2"/>
        <v>0.00134238978160411</v>
      </c>
    </row>
    <row r="5" ht="15.15" spans="1:9">
      <c r="A5" s="71">
        <v>4</v>
      </c>
      <c r="B5" s="72">
        <v>743</v>
      </c>
      <c r="C5" s="72">
        <v>159</v>
      </c>
      <c r="D5" s="72">
        <v>213</v>
      </c>
      <c r="E5" s="73">
        <f t="shared" si="0"/>
        <v>3.48826291079812</v>
      </c>
      <c r="F5" s="73">
        <f t="shared" si="1"/>
        <v>0.746478873239437</v>
      </c>
      <c r="G5" s="72">
        <v>44643.7340803783</v>
      </c>
      <c r="H5" s="72">
        <v>365.444278659522</v>
      </c>
      <c r="I5" s="82">
        <f t="shared" si="2"/>
        <v>0.00818579104520159</v>
      </c>
    </row>
    <row r="6" ht="15.15" spans="1:9">
      <c r="A6" s="74">
        <v>7</v>
      </c>
      <c r="B6" s="75">
        <v>849</v>
      </c>
      <c r="C6" s="75">
        <v>156</v>
      </c>
      <c r="D6" s="75">
        <v>196</v>
      </c>
      <c r="E6" s="76">
        <f t="shared" si="0"/>
        <v>4.33163265306122</v>
      </c>
      <c r="F6" s="76">
        <f t="shared" si="1"/>
        <v>0.795918367346939</v>
      </c>
      <c r="G6" s="75">
        <v>43234.9075133256</v>
      </c>
      <c r="H6" s="75">
        <v>570.883654420452</v>
      </c>
      <c r="I6" s="83">
        <f t="shared" si="2"/>
        <v>0.0132042298053835</v>
      </c>
    </row>
    <row r="7" ht="15.15" spans="1:9">
      <c r="A7" s="77">
        <v>8</v>
      </c>
      <c r="B7" s="50">
        <v>551</v>
      </c>
      <c r="C7" s="50">
        <v>97</v>
      </c>
      <c r="D7" s="50">
        <v>113</v>
      </c>
      <c r="E7" s="65">
        <f t="shared" si="0"/>
        <v>4.87610619469027</v>
      </c>
      <c r="F7" s="65">
        <f t="shared" si="1"/>
        <v>0.858407079646018</v>
      </c>
      <c r="G7" s="50">
        <v>19682.4323657183</v>
      </c>
      <c r="H7" s="50">
        <v>395.528461346928</v>
      </c>
      <c r="I7" s="65">
        <f t="shared" si="2"/>
        <v>0.0200955072014289</v>
      </c>
    </row>
    <row r="8" ht="15.15" spans="1:9">
      <c r="A8" s="78">
        <v>10</v>
      </c>
      <c r="B8" s="79">
        <v>534</v>
      </c>
      <c r="C8" s="79">
        <v>77</v>
      </c>
      <c r="D8" s="79">
        <v>106</v>
      </c>
      <c r="E8" s="80">
        <f t="shared" si="0"/>
        <v>5.0377358490566</v>
      </c>
      <c r="F8" s="80">
        <f t="shared" si="1"/>
        <v>0.726415094339623</v>
      </c>
      <c r="G8" s="79">
        <v>28703.7700642144</v>
      </c>
      <c r="H8" s="79">
        <v>362.362290347196</v>
      </c>
      <c r="I8" s="84">
        <f t="shared" si="2"/>
        <v>0.0126242054453662</v>
      </c>
    </row>
    <row r="9" ht="15.15" spans="1:9">
      <c r="A9" s="70">
        <v>11</v>
      </c>
      <c r="B9" s="54">
        <v>457</v>
      </c>
      <c r="C9" s="54">
        <v>68</v>
      </c>
      <c r="D9" s="54">
        <v>90</v>
      </c>
      <c r="E9" s="55">
        <f t="shared" si="0"/>
        <v>5.07777777777778</v>
      </c>
      <c r="F9" s="56">
        <f t="shared" si="1"/>
        <v>0.755555555555556</v>
      </c>
      <c r="G9" s="54">
        <v>26614.1422208668</v>
      </c>
      <c r="H9" s="54">
        <v>396.005672440449</v>
      </c>
      <c r="I9" s="81">
        <f t="shared" si="2"/>
        <v>0.0148795204126459</v>
      </c>
    </row>
    <row r="10" spans="1:9">
      <c r="A10" s="74">
        <v>14</v>
      </c>
      <c r="B10" s="75">
        <v>292</v>
      </c>
      <c r="C10" s="75">
        <v>74</v>
      </c>
      <c r="D10" s="75">
        <v>167</v>
      </c>
      <c r="E10" s="76">
        <f t="shared" si="0"/>
        <v>1.74850299401198</v>
      </c>
      <c r="F10" s="76">
        <f t="shared" si="1"/>
        <v>0.44311377245509</v>
      </c>
      <c r="G10" s="75">
        <v>41382.453583458</v>
      </c>
      <c r="H10" s="75">
        <v>241.767070255243</v>
      </c>
      <c r="I10" s="83">
        <f t="shared" si="2"/>
        <v>0.00584226041038527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I24" sqref="I24"/>
    </sheetView>
  </sheetViews>
  <sheetFormatPr defaultColWidth="8.88888888888889" defaultRowHeight="14.4"/>
  <cols>
    <col min="10" max="10" width="12.8888888888889"/>
    <col min="12" max="12" width="12.8888888888889"/>
  </cols>
  <sheetData>
    <row r="1" ht="15.15" spans="1:9">
      <c r="A1" s="27" t="s">
        <v>37</v>
      </c>
      <c r="B1" s="28" t="s">
        <v>3</v>
      </c>
      <c r="C1" s="28" t="s">
        <v>4</v>
      </c>
      <c r="D1" s="28" t="s">
        <v>5</v>
      </c>
      <c r="E1" s="28" t="s">
        <v>67</v>
      </c>
      <c r="F1" s="28" t="s">
        <v>69</v>
      </c>
      <c r="G1" s="28" t="s">
        <v>71</v>
      </c>
      <c r="H1" s="28" t="s">
        <v>72</v>
      </c>
      <c r="I1" s="59" t="s">
        <v>73</v>
      </c>
    </row>
    <row r="2" ht="15.15" spans="1:12">
      <c r="A2" s="29">
        <v>1</v>
      </c>
      <c r="B2" s="30">
        <v>2</v>
      </c>
      <c r="C2" s="30">
        <v>1</v>
      </c>
      <c r="D2" s="30">
        <v>97</v>
      </c>
      <c r="E2" s="31">
        <f t="shared" ref="E2:E9" si="0">B2/D2</f>
        <v>0.0206185567010309</v>
      </c>
      <c r="F2" s="31">
        <f t="shared" ref="F2:F9" si="1">C2/D2</f>
        <v>0.0103092783505155</v>
      </c>
      <c r="G2" s="32">
        <v>18925.0387089132</v>
      </c>
      <c r="H2" s="30">
        <v>1.19302773380332</v>
      </c>
      <c r="I2" s="60">
        <f t="shared" ref="I2:I9" si="2">H2/G2</f>
        <v>6.30396456331387e-5</v>
      </c>
      <c r="L2" s="69"/>
    </row>
    <row r="3" ht="15.15" spans="1:12">
      <c r="A3" s="33">
        <v>2</v>
      </c>
      <c r="B3" s="34">
        <v>15</v>
      </c>
      <c r="C3" s="34">
        <v>7</v>
      </c>
      <c r="D3" s="34">
        <v>61</v>
      </c>
      <c r="E3" s="35">
        <f t="shared" si="0"/>
        <v>0.245901639344262</v>
      </c>
      <c r="F3" s="35">
        <f t="shared" si="1"/>
        <v>0.114754098360656</v>
      </c>
      <c r="G3" s="34">
        <v>8972.80135352591</v>
      </c>
      <c r="H3" s="36">
        <v>1.03395736929621</v>
      </c>
      <c r="I3" s="61">
        <f t="shared" si="2"/>
        <v>0.000115232392711994</v>
      </c>
      <c r="L3" s="26"/>
    </row>
    <row r="4" ht="15.15" spans="1:9">
      <c r="A4" s="37">
        <v>4</v>
      </c>
      <c r="B4" s="38">
        <v>596</v>
      </c>
      <c r="C4" s="38">
        <v>152</v>
      </c>
      <c r="D4" s="38">
        <v>191</v>
      </c>
      <c r="E4" s="39">
        <f t="shared" si="0"/>
        <v>3.12041884816754</v>
      </c>
      <c r="F4" s="40">
        <f t="shared" si="1"/>
        <v>0.795811518324607</v>
      </c>
      <c r="G4" s="38">
        <v>30240.2307149886</v>
      </c>
      <c r="H4" s="38">
        <v>134.553644577451</v>
      </c>
      <c r="I4" s="62">
        <f t="shared" si="2"/>
        <v>0.0044494913364123</v>
      </c>
    </row>
    <row r="5" ht="15.15" spans="1:12">
      <c r="A5" s="41">
        <v>7</v>
      </c>
      <c r="B5" s="42">
        <v>925</v>
      </c>
      <c r="C5" s="42">
        <v>154</v>
      </c>
      <c r="D5" s="42">
        <v>173</v>
      </c>
      <c r="E5" s="43">
        <f t="shared" si="0"/>
        <v>5.34682080924855</v>
      </c>
      <c r="F5" s="43">
        <f t="shared" si="1"/>
        <v>0.890173410404624</v>
      </c>
      <c r="G5" s="42">
        <v>26641.502323562</v>
      </c>
      <c r="H5" s="42">
        <v>222.360485785376</v>
      </c>
      <c r="I5" s="63">
        <f t="shared" si="2"/>
        <v>0.00834639439941487</v>
      </c>
      <c r="L5" s="26"/>
    </row>
    <row r="6" ht="15.15" spans="1:9">
      <c r="A6" s="44">
        <v>8</v>
      </c>
      <c r="B6" s="45">
        <v>615</v>
      </c>
      <c r="C6" s="45">
        <v>112</v>
      </c>
      <c r="D6" s="45">
        <v>136</v>
      </c>
      <c r="E6" s="46">
        <f t="shared" si="0"/>
        <v>4.52205882352941</v>
      </c>
      <c r="F6" s="46">
        <f t="shared" si="1"/>
        <v>0.823529411764706</v>
      </c>
      <c r="G6" s="45">
        <v>17247.8007855503</v>
      </c>
      <c r="H6" s="45">
        <v>267.874493829973</v>
      </c>
      <c r="I6" s="64">
        <f t="shared" si="2"/>
        <v>0.0155309362138732</v>
      </c>
    </row>
    <row r="7" ht="15.15" spans="1:12">
      <c r="A7" s="47">
        <v>10</v>
      </c>
      <c r="B7" s="48">
        <v>603</v>
      </c>
      <c r="C7" s="48">
        <v>105</v>
      </c>
      <c r="D7" s="48">
        <v>137</v>
      </c>
      <c r="E7" s="49">
        <f t="shared" si="0"/>
        <v>4.4014598540146</v>
      </c>
      <c r="F7" s="49">
        <f t="shared" si="1"/>
        <v>0.766423357664234</v>
      </c>
      <c r="G7" s="48">
        <v>21039.7599022619</v>
      </c>
      <c r="H7" s="48">
        <v>194.682242361139</v>
      </c>
      <c r="I7" s="49">
        <f t="shared" si="2"/>
        <v>0.00925306387836724</v>
      </c>
      <c r="L7" s="26"/>
    </row>
    <row r="8" ht="15.15" spans="1:9">
      <c r="A8" s="51">
        <v>11</v>
      </c>
      <c r="B8" s="52">
        <v>286</v>
      </c>
      <c r="C8" s="52">
        <v>60</v>
      </c>
      <c r="D8" s="52">
        <v>96</v>
      </c>
      <c r="E8" s="53">
        <f t="shared" si="0"/>
        <v>2.97916666666667</v>
      </c>
      <c r="F8" s="53">
        <f t="shared" si="1"/>
        <v>0.625</v>
      </c>
      <c r="G8" s="52">
        <v>11193.0458499295</v>
      </c>
      <c r="H8" s="52">
        <v>77.3678485371454</v>
      </c>
      <c r="I8" s="66">
        <f t="shared" si="2"/>
        <v>0.00691213540750688</v>
      </c>
    </row>
    <row r="9" spans="1:12">
      <c r="A9" s="37">
        <v>14</v>
      </c>
      <c r="B9" s="54">
        <v>7</v>
      </c>
      <c r="C9" s="54">
        <v>4</v>
      </c>
      <c r="D9" s="54">
        <v>61</v>
      </c>
      <c r="E9" s="55">
        <f t="shared" si="0"/>
        <v>0.114754098360656</v>
      </c>
      <c r="F9" s="56">
        <f t="shared" si="1"/>
        <v>0.0655737704918033</v>
      </c>
      <c r="G9" s="54">
        <v>14277.0623094022</v>
      </c>
      <c r="H9" s="54">
        <v>5.82595210007289</v>
      </c>
      <c r="I9" s="62">
        <f t="shared" si="2"/>
        <v>0.000408063786079872</v>
      </c>
      <c r="L9" s="26"/>
    </row>
    <row r="11" spans="12:12">
      <c r="L11" s="26"/>
    </row>
    <row r="13" spans="12:12">
      <c r="L13" s="26"/>
    </row>
    <row r="15" spans="12:12">
      <c r="L15" s="26"/>
    </row>
    <row r="16" spans="10:10">
      <c r="J16" s="26"/>
    </row>
    <row r="17" spans="12:12">
      <c r="L17" s="26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M19" sqref="M18:M19"/>
    </sheetView>
  </sheetViews>
  <sheetFormatPr defaultColWidth="8.88888888888889" defaultRowHeight="14.4"/>
  <cols>
    <col min="9" max="9" width="12.8888888888889"/>
  </cols>
  <sheetData>
    <row r="1" ht="15.15" spans="1:9">
      <c r="A1" s="27" t="s">
        <v>37</v>
      </c>
      <c r="B1" s="28" t="s">
        <v>3</v>
      </c>
      <c r="C1" s="28" t="s">
        <v>4</v>
      </c>
      <c r="D1" s="28" t="s">
        <v>5</v>
      </c>
      <c r="E1" s="28" t="s">
        <v>67</v>
      </c>
      <c r="F1" s="28" t="s">
        <v>69</v>
      </c>
      <c r="G1" s="28" t="s">
        <v>71</v>
      </c>
      <c r="H1" s="28" t="s">
        <v>72</v>
      </c>
      <c r="I1" s="59" t="s">
        <v>73</v>
      </c>
    </row>
    <row r="2" ht="15.15" spans="1:9">
      <c r="A2" s="29">
        <v>1</v>
      </c>
      <c r="B2" s="30">
        <v>4</v>
      </c>
      <c r="C2" s="30">
        <v>3</v>
      </c>
      <c r="D2" s="30">
        <v>90</v>
      </c>
      <c r="E2" s="31">
        <f t="shared" ref="E2:E9" si="0">B2/D2</f>
        <v>0.0444444444444444</v>
      </c>
      <c r="F2" s="31">
        <f t="shared" ref="F2:F9" si="1">C2/D2</f>
        <v>0.0333333333333333</v>
      </c>
      <c r="G2" s="32">
        <v>44046.524280632</v>
      </c>
      <c r="H2" s="30">
        <v>1.27256291605688</v>
      </c>
      <c r="I2" s="60">
        <f t="shared" ref="I2:I9" si="2">H2/G2</f>
        <v>2.88913356238746e-5</v>
      </c>
    </row>
    <row r="3" ht="15.15" spans="1:9">
      <c r="A3" s="33">
        <v>2</v>
      </c>
      <c r="B3" s="34">
        <v>19</v>
      </c>
      <c r="C3" s="34">
        <v>8</v>
      </c>
      <c r="D3" s="34">
        <v>50</v>
      </c>
      <c r="E3" s="35">
        <f t="shared" si="0"/>
        <v>0.38</v>
      </c>
      <c r="F3" s="35">
        <f t="shared" si="1"/>
        <v>0.16</v>
      </c>
      <c r="G3" s="34">
        <v>8322.32286546521</v>
      </c>
      <c r="H3" s="36">
        <v>0.576630071338272</v>
      </c>
      <c r="I3" s="61">
        <f t="shared" si="2"/>
        <v>6.92871546393723e-5</v>
      </c>
    </row>
    <row r="4" ht="15.15" spans="1:9">
      <c r="A4" s="37">
        <v>4</v>
      </c>
      <c r="B4" s="38">
        <v>736</v>
      </c>
      <c r="C4" s="38">
        <v>166</v>
      </c>
      <c r="D4" s="38">
        <v>202</v>
      </c>
      <c r="E4" s="39">
        <f t="shared" si="0"/>
        <v>3.64356435643564</v>
      </c>
      <c r="F4" s="40">
        <f t="shared" si="1"/>
        <v>0.821782178217822</v>
      </c>
      <c r="G4" s="38">
        <v>35148.7246039711</v>
      </c>
      <c r="H4" s="38">
        <v>130.397931304703</v>
      </c>
      <c r="I4" s="62">
        <f t="shared" si="2"/>
        <v>0.0037098908359813</v>
      </c>
    </row>
    <row r="5" ht="15.15" spans="1:9">
      <c r="A5" s="41">
        <v>7</v>
      </c>
      <c r="B5" s="42">
        <v>640</v>
      </c>
      <c r="C5" s="42">
        <v>93</v>
      </c>
      <c r="D5" s="42">
        <v>110</v>
      </c>
      <c r="E5" s="43">
        <f t="shared" si="0"/>
        <v>5.81818181818182</v>
      </c>
      <c r="F5" s="43">
        <f t="shared" si="1"/>
        <v>0.845454545454545</v>
      </c>
      <c r="G5" s="42">
        <v>13377.1614897943</v>
      </c>
      <c r="H5" s="42">
        <v>219.517103019811</v>
      </c>
      <c r="I5" s="63">
        <f t="shared" si="2"/>
        <v>0.0164098417431295</v>
      </c>
    </row>
    <row r="6" ht="15.15" spans="1:9">
      <c r="A6" s="44">
        <v>8</v>
      </c>
      <c r="B6" s="45">
        <v>650</v>
      </c>
      <c r="C6" s="45">
        <v>99</v>
      </c>
      <c r="D6" s="45">
        <v>120</v>
      </c>
      <c r="E6" s="46">
        <f t="shared" si="0"/>
        <v>5.41666666666667</v>
      </c>
      <c r="F6" s="46">
        <f t="shared" si="1"/>
        <v>0.825</v>
      </c>
      <c r="G6" s="45">
        <v>19554.6193278368</v>
      </c>
      <c r="H6" s="45">
        <v>172.312972352326</v>
      </c>
      <c r="I6" s="64">
        <f t="shared" si="2"/>
        <v>0.0088118806847358</v>
      </c>
    </row>
    <row r="7" ht="15.15" spans="1:9">
      <c r="A7" s="47">
        <v>10</v>
      </c>
      <c r="B7" s="48">
        <v>333</v>
      </c>
      <c r="C7" s="48">
        <v>51</v>
      </c>
      <c r="D7" s="48">
        <v>73</v>
      </c>
      <c r="E7" s="49">
        <f t="shared" si="0"/>
        <v>4.56164383561644</v>
      </c>
      <c r="F7" s="49">
        <f t="shared" si="1"/>
        <v>0.698630136986301</v>
      </c>
      <c r="G7" s="50">
        <v>9943.90604504625</v>
      </c>
      <c r="H7" s="50">
        <v>74.22620883813</v>
      </c>
      <c r="I7" s="65">
        <f t="shared" si="2"/>
        <v>0.00746449217258114</v>
      </c>
    </row>
    <row r="8" ht="15.15" spans="1:9">
      <c r="A8" s="51">
        <v>11</v>
      </c>
      <c r="B8" s="52">
        <v>141</v>
      </c>
      <c r="C8" s="52">
        <v>29</v>
      </c>
      <c r="D8" s="52">
        <v>45</v>
      </c>
      <c r="E8" s="53">
        <f t="shared" si="0"/>
        <v>3.13333333333333</v>
      </c>
      <c r="F8" s="53">
        <f t="shared" si="1"/>
        <v>0.644444444444444</v>
      </c>
      <c r="G8" s="52">
        <v>5686.10936587558</v>
      </c>
      <c r="H8" s="52">
        <v>12.1489990892305</v>
      </c>
      <c r="I8" s="66">
        <f t="shared" si="2"/>
        <v>0.00213661016830613</v>
      </c>
    </row>
    <row r="9" spans="1:9">
      <c r="A9" s="37">
        <v>14</v>
      </c>
      <c r="B9" s="54">
        <v>378</v>
      </c>
      <c r="C9" s="54">
        <v>78</v>
      </c>
      <c r="D9" s="54">
        <v>167</v>
      </c>
      <c r="E9" s="55">
        <f t="shared" si="0"/>
        <v>2.26347305389222</v>
      </c>
      <c r="F9" s="56">
        <f t="shared" si="1"/>
        <v>0.467065868263473</v>
      </c>
      <c r="G9" s="54">
        <v>18220.7745538536</v>
      </c>
      <c r="H9" s="54">
        <v>26.6045184638141</v>
      </c>
      <c r="I9" s="62">
        <f t="shared" si="2"/>
        <v>0.00146012006159131</v>
      </c>
    </row>
    <row r="13" spans="5:9">
      <c r="E13" s="57"/>
      <c r="F13" s="57"/>
      <c r="G13" s="57"/>
      <c r="H13" s="57"/>
      <c r="I13" s="67"/>
    </row>
    <row r="14" spans="5:9">
      <c r="E14" s="58"/>
      <c r="F14" s="58"/>
      <c r="G14" s="58"/>
      <c r="H14" s="58"/>
      <c r="I14" s="68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F40" workbookViewId="0">
      <selection activeCell="Y48" sqref="Y48"/>
    </sheetView>
  </sheetViews>
  <sheetFormatPr defaultColWidth="8.88888888888889" defaultRowHeight="14.4"/>
  <cols>
    <col min="3" max="3" width="10.5555555555556" customWidth="1"/>
    <col min="4" max="4" width="10.2222222222222" customWidth="1"/>
    <col min="5" max="5" width="12.2222222222222" customWidth="1"/>
    <col min="6" max="6" width="9.11111111111111" customWidth="1"/>
    <col min="7" max="7" width="9.33333333333333" customWidth="1"/>
    <col min="20" max="20" width="12.8888888888889"/>
  </cols>
  <sheetData>
    <row r="1" ht="15.15" spans="1:16">
      <c r="A1" s="1" t="s">
        <v>69</v>
      </c>
      <c r="B1" s="2"/>
      <c r="C1" s="2"/>
      <c r="D1" s="2"/>
      <c r="E1" s="2"/>
      <c r="F1" s="2"/>
      <c r="G1" s="3"/>
      <c r="H1" s="4"/>
      <c r="J1" s="1" t="s">
        <v>78</v>
      </c>
      <c r="K1" s="2"/>
      <c r="L1" s="2"/>
      <c r="M1" s="2"/>
      <c r="N1" s="2"/>
      <c r="O1" s="2"/>
      <c r="P1" s="3"/>
    </row>
    <row r="2" ht="15.15" spans="1:16">
      <c r="A2" s="5" t="s">
        <v>79</v>
      </c>
      <c r="B2" s="6" t="s">
        <v>80</v>
      </c>
      <c r="C2" s="6" t="s">
        <v>81</v>
      </c>
      <c r="D2" s="6" t="s">
        <v>82</v>
      </c>
      <c r="E2" s="6" t="s">
        <v>83</v>
      </c>
      <c r="F2" s="7" t="s">
        <v>84</v>
      </c>
      <c r="G2" s="8" t="s">
        <v>85</v>
      </c>
      <c r="H2" s="9"/>
      <c r="J2" s="5" t="s">
        <v>37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8" t="s">
        <v>85</v>
      </c>
    </row>
    <row r="3" spans="1:16">
      <c r="A3" s="10">
        <v>24</v>
      </c>
      <c r="B3" s="11">
        <v>0</v>
      </c>
      <c r="C3" s="12">
        <v>0.0340909090909091</v>
      </c>
      <c r="D3" s="12">
        <v>0.0694444444444444</v>
      </c>
      <c r="E3" s="12">
        <v>0.0103092783505155</v>
      </c>
      <c r="F3" s="13">
        <v>0.0333333333333333</v>
      </c>
      <c r="G3" s="12">
        <f t="shared" ref="G3:G16" si="0">AVERAGE(B3:F3)</f>
        <v>0.0294355930438405</v>
      </c>
      <c r="H3" s="9"/>
      <c r="J3" s="10">
        <v>24</v>
      </c>
      <c r="K3" s="11">
        <v>0</v>
      </c>
      <c r="L3" s="12">
        <v>0</v>
      </c>
      <c r="M3" s="12">
        <v>0.000103397427988979</v>
      </c>
      <c r="N3" s="12">
        <v>6.30396456331387e-5</v>
      </c>
      <c r="O3" s="12">
        <v>2.88913356238746e-5</v>
      </c>
      <c r="P3" s="12">
        <f t="shared" ref="P3:P6" si="1">AVERAGE(K3:O3)</f>
        <v>3.90656818491984e-5</v>
      </c>
    </row>
    <row r="4" spans="1:16">
      <c r="A4" s="14">
        <v>53</v>
      </c>
      <c r="B4" s="15">
        <v>0</v>
      </c>
      <c r="C4" s="16">
        <v>0.238372093023256</v>
      </c>
      <c r="D4" s="16">
        <v>0.155440414507772</v>
      </c>
      <c r="E4" s="16">
        <v>0.114754098360656</v>
      </c>
      <c r="F4" s="17">
        <v>0.0888888888888889</v>
      </c>
      <c r="G4" s="16">
        <f t="shared" si="0"/>
        <v>0.119491098956114</v>
      </c>
      <c r="H4" s="9"/>
      <c r="J4" s="14">
        <v>53</v>
      </c>
      <c r="K4" s="15">
        <v>0</v>
      </c>
      <c r="L4" s="16">
        <v>0.00047432834152731</v>
      </c>
      <c r="M4" s="16">
        <v>0.000602727236507203</v>
      </c>
      <c r="N4" s="16">
        <v>0.000115232392711994</v>
      </c>
      <c r="O4" s="16">
        <v>6.92871546393723e-5</v>
      </c>
      <c r="P4" s="16">
        <f t="shared" si="1"/>
        <v>0.000252315025077176</v>
      </c>
    </row>
    <row r="5" spans="1:16">
      <c r="A5" s="14">
        <v>80</v>
      </c>
      <c r="B5" s="18"/>
      <c r="C5" s="19"/>
      <c r="D5" s="16">
        <v>0.364583333333333</v>
      </c>
      <c r="E5" s="19"/>
      <c r="F5" s="20"/>
      <c r="G5" s="16">
        <f t="shared" si="0"/>
        <v>0.364583333333333</v>
      </c>
      <c r="H5" s="9"/>
      <c r="J5" s="14">
        <v>80</v>
      </c>
      <c r="K5" s="18"/>
      <c r="L5" s="19"/>
      <c r="M5" s="16">
        <v>0.00134238978160411</v>
      </c>
      <c r="N5" s="19"/>
      <c r="O5" s="19"/>
      <c r="P5" s="16">
        <f t="shared" si="1"/>
        <v>0.00134238978160411</v>
      </c>
    </row>
    <row r="6" spans="1:16">
      <c r="A6" s="14">
        <v>100</v>
      </c>
      <c r="B6" s="15">
        <v>0</v>
      </c>
      <c r="C6" s="16">
        <v>0.648068669527897</v>
      </c>
      <c r="D6" s="16">
        <v>0.746478873239437</v>
      </c>
      <c r="E6" s="16">
        <v>0.795811518324607</v>
      </c>
      <c r="F6" s="17">
        <v>0.821782178217822</v>
      </c>
      <c r="G6" s="16">
        <f t="shared" si="0"/>
        <v>0.602428247861952</v>
      </c>
      <c r="H6" s="9"/>
      <c r="J6" s="14">
        <v>100</v>
      </c>
      <c r="K6" s="15">
        <v>0</v>
      </c>
      <c r="L6" s="16">
        <v>0.0063511838087952</v>
      </c>
      <c r="M6" s="16">
        <v>0.00818579104520159</v>
      </c>
      <c r="N6" s="16">
        <v>0.0044494913364123</v>
      </c>
      <c r="O6" s="16">
        <v>0.0037098908359813</v>
      </c>
      <c r="P6" s="16">
        <f t="shared" si="1"/>
        <v>0.00453927140527808</v>
      </c>
    </row>
    <row r="7" spans="1:16">
      <c r="A7" s="14" t="s">
        <v>86</v>
      </c>
      <c r="B7" s="21"/>
      <c r="C7" s="19"/>
      <c r="D7" s="22"/>
      <c r="E7" s="19"/>
      <c r="F7" s="20"/>
      <c r="G7" s="19"/>
      <c r="H7" s="9"/>
      <c r="J7" s="14" t="s">
        <v>86</v>
      </c>
      <c r="K7" s="18"/>
      <c r="L7" s="19"/>
      <c r="M7" s="19"/>
      <c r="N7" s="19"/>
      <c r="O7" s="19"/>
      <c r="P7" s="19"/>
    </row>
    <row r="8" spans="1:16">
      <c r="A8" s="14" t="s">
        <v>87</v>
      </c>
      <c r="B8" s="21"/>
      <c r="C8" s="19"/>
      <c r="D8" s="22"/>
      <c r="E8" s="19"/>
      <c r="F8" s="20"/>
      <c r="G8" s="19"/>
      <c r="H8" s="9"/>
      <c r="J8" s="14" t="s">
        <v>87</v>
      </c>
      <c r="K8" s="18"/>
      <c r="L8" s="19"/>
      <c r="M8" s="19"/>
      <c r="N8" s="19"/>
      <c r="O8" s="19"/>
      <c r="P8" s="19"/>
    </row>
    <row r="9" spans="1:16">
      <c r="A9" s="14">
        <v>172</v>
      </c>
      <c r="B9" s="15">
        <v>0.0782608695652174</v>
      </c>
      <c r="C9" s="16">
        <v>0.424</v>
      </c>
      <c r="D9" s="16">
        <v>0.795918367346939</v>
      </c>
      <c r="E9" s="16">
        <v>0.890173410404624</v>
      </c>
      <c r="F9" s="17">
        <v>0.845454545454545</v>
      </c>
      <c r="G9" s="16">
        <f t="shared" si="0"/>
        <v>0.606761438554265</v>
      </c>
      <c r="H9" s="9"/>
      <c r="J9" s="14">
        <v>172</v>
      </c>
      <c r="K9" s="15">
        <v>0.00111347638209095</v>
      </c>
      <c r="L9" s="16">
        <v>0.0101810213305753</v>
      </c>
      <c r="M9" s="16">
        <v>0.0132042298053835</v>
      </c>
      <c r="N9" s="16">
        <v>0.00834639439941487</v>
      </c>
      <c r="O9" s="16">
        <v>0.0164098417431295</v>
      </c>
      <c r="P9" s="16">
        <f t="shared" ref="P9:P13" si="2">AVERAGE(K9:O9)</f>
        <v>0.00985099273211882</v>
      </c>
    </row>
    <row r="10" spans="1:20">
      <c r="A10" s="14">
        <v>196</v>
      </c>
      <c r="B10" s="15">
        <v>0.037593984962406</v>
      </c>
      <c r="C10" s="16">
        <v>0.546875</v>
      </c>
      <c r="D10" s="16">
        <v>0.858407079646018</v>
      </c>
      <c r="E10" s="16">
        <v>0.823529411764706</v>
      </c>
      <c r="F10" s="17">
        <v>0.825</v>
      </c>
      <c r="G10" s="16">
        <f t="shared" si="0"/>
        <v>0.618281095274626</v>
      </c>
      <c r="H10" s="9"/>
      <c r="J10" s="14">
        <v>196</v>
      </c>
      <c r="K10" s="15">
        <v>0.000139787284375127</v>
      </c>
      <c r="L10" s="16">
        <v>0.0172249546481961</v>
      </c>
      <c r="M10" s="16">
        <v>0.0200955072014289</v>
      </c>
      <c r="N10" s="16">
        <v>0.0155309362138732</v>
      </c>
      <c r="O10" s="16">
        <v>0.0088118806847358</v>
      </c>
      <c r="P10" s="16">
        <f t="shared" si="2"/>
        <v>0.0123606132065218</v>
      </c>
      <c r="T10" s="26"/>
    </row>
    <row r="11" spans="1:20">
      <c r="A11" s="14" t="s">
        <v>88</v>
      </c>
      <c r="B11" s="21"/>
      <c r="C11" s="23"/>
      <c r="D11" s="22"/>
      <c r="E11" s="19"/>
      <c r="F11" s="20"/>
      <c r="G11" s="19"/>
      <c r="H11" s="9"/>
      <c r="J11" s="14" t="s">
        <v>88</v>
      </c>
      <c r="K11" s="18"/>
      <c r="L11" s="19"/>
      <c r="M11" s="19"/>
      <c r="N11" s="19"/>
      <c r="O11" s="19"/>
      <c r="P11" s="19"/>
      <c r="T11" s="26"/>
    </row>
    <row r="12" spans="1:16">
      <c r="A12" s="14">
        <v>238</v>
      </c>
      <c r="B12" s="15">
        <v>0.0099009900990099</v>
      </c>
      <c r="C12" s="16">
        <v>0.246445497630332</v>
      </c>
      <c r="D12" s="16">
        <v>0.726415094339623</v>
      </c>
      <c r="E12" s="16">
        <v>0.766423357664234</v>
      </c>
      <c r="F12" s="17">
        <v>0.698630136986301</v>
      </c>
      <c r="G12" s="16">
        <f t="shared" si="0"/>
        <v>0.4895630153439</v>
      </c>
      <c r="H12" s="9"/>
      <c r="J12" s="14">
        <v>238</v>
      </c>
      <c r="K12" s="15">
        <v>0</v>
      </c>
      <c r="L12" s="16">
        <v>0.00525689868765988</v>
      </c>
      <c r="M12" s="16">
        <v>0.0126242054453662</v>
      </c>
      <c r="N12" s="16">
        <v>0.00925306387836724</v>
      </c>
      <c r="O12" s="16">
        <v>0.00746449217258114</v>
      </c>
      <c r="P12" s="16">
        <f t="shared" si="2"/>
        <v>0.00691973203679489</v>
      </c>
    </row>
    <row r="13" spans="1:16">
      <c r="A13" s="14">
        <v>260</v>
      </c>
      <c r="B13" s="15">
        <v>0</v>
      </c>
      <c r="C13" s="24">
        <v>0.0175438596491228</v>
      </c>
      <c r="D13" s="16">
        <v>0.755555555555556</v>
      </c>
      <c r="E13" s="16">
        <v>0.625</v>
      </c>
      <c r="F13" s="17">
        <v>0.644444444444444</v>
      </c>
      <c r="G13" s="16">
        <f t="shared" si="0"/>
        <v>0.408508771929825</v>
      </c>
      <c r="H13" s="9"/>
      <c r="J13" s="14">
        <v>260</v>
      </c>
      <c r="K13" s="15">
        <v>0</v>
      </c>
      <c r="L13" s="16">
        <v>3.74590759595142e-6</v>
      </c>
      <c r="M13" s="16">
        <v>0.0148795204126459</v>
      </c>
      <c r="N13" s="16">
        <v>0.00691213540750688</v>
      </c>
      <c r="O13" s="16">
        <v>0.00213661016830613</v>
      </c>
      <c r="P13" s="16">
        <f t="shared" si="2"/>
        <v>0.00478640237921097</v>
      </c>
    </row>
    <row r="14" spans="1:16">
      <c r="A14" s="14" t="s">
        <v>89</v>
      </c>
      <c r="B14" s="21"/>
      <c r="C14" s="19"/>
      <c r="D14" s="22"/>
      <c r="E14" s="19"/>
      <c r="F14" s="20"/>
      <c r="G14" s="19"/>
      <c r="H14" s="9"/>
      <c r="J14" s="14" t="s">
        <v>89</v>
      </c>
      <c r="K14" s="18"/>
      <c r="L14" s="19"/>
      <c r="M14" s="19"/>
      <c r="N14" s="19"/>
      <c r="O14" s="19"/>
      <c r="P14" s="19"/>
    </row>
    <row r="15" spans="1:16">
      <c r="A15" s="14" t="s">
        <v>90</v>
      </c>
      <c r="B15" s="21"/>
      <c r="C15" s="23"/>
      <c r="D15" s="22"/>
      <c r="E15" s="19"/>
      <c r="F15" s="20"/>
      <c r="G15" s="19"/>
      <c r="H15" s="9"/>
      <c r="J15" s="14" t="s">
        <v>90</v>
      </c>
      <c r="K15" s="18"/>
      <c r="L15" s="19"/>
      <c r="M15" s="19"/>
      <c r="N15" s="19"/>
      <c r="O15" s="19"/>
      <c r="P15" s="19"/>
    </row>
    <row r="16" ht="15.15" spans="1:16">
      <c r="A16" s="25">
        <v>334</v>
      </c>
      <c r="B16" s="15">
        <v>0</v>
      </c>
      <c r="C16" s="24">
        <v>0</v>
      </c>
      <c r="D16" s="16">
        <v>0.44311377245509</v>
      </c>
      <c r="E16" s="16">
        <v>0.0655737704918033</v>
      </c>
      <c r="F16" s="17">
        <v>0.467065868263473</v>
      </c>
      <c r="G16" s="16">
        <f t="shared" si="0"/>
        <v>0.195150682242073</v>
      </c>
      <c r="H16" s="9"/>
      <c r="J16" s="25">
        <v>334</v>
      </c>
      <c r="K16" s="15">
        <v>0</v>
      </c>
      <c r="L16" s="16">
        <v>0</v>
      </c>
      <c r="M16" s="16">
        <v>0.00584226041038527</v>
      </c>
      <c r="N16" s="16">
        <v>0.000408063786079872</v>
      </c>
      <c r="O16" s="16">
        <v>0.00146012006159132</v>
      </c>
      <c r="P16" s="16">
        <f>AVERAGE(K16:O16)</f>
        <v>0.00154208885161129</v>
      </c>
    </row>
  </sheetData>
  <mergeCells count="2">
    <mergeCell ref="A1:G1"/>
    <mergeCell ref="J1:P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day 8 </vt:lpstr>
      <vt:lpstr>day 7 </vt:lpstr>
      <vt:lpstr>day 9 </vt:lpstr>
      <vt:lpstr>day 7(area) </vt:lpstr>
      <vt:lpstr>day 8(area) </vt:lpstr>
      <vt:lpstr>day 9(area)  </vt:lpstr>
      <vt:lpstr>resume</vt:lpstr>
      <vt:lpstr>PLOTS RESUME</vt:lpstr>
      <vt:lpstr>batch 1</vt:lpstr>
      <vt:lpstr>batch 1 AREA</vt:lpstr>
      <vt:lpstr>batch 2</vt:lpstr>
      <vt:lpstr>batch 4</vt:lpstr>
      <vt:lpstr>batch 5</vt:lpstr>
      <vt:lpstr>batch 6</vt:lpstr>
      <vt:lpstr>batch 10</vt:lpstr>
      <vt:lpstr>batch 11</vt:lpstr>
      <vt:lpstr>batch 12 </vt:lpstr>
      <vt:lpstr>batch 13</vt:lpstr>
      <vt:lpstr>M10 </vt:lpstr>
      <vt:lpstr>P10 </vt:lpstr>
      <vt:lpstr>CC-4533-1 </vt:lpstr>
      <vt:lpstr>CC-4533-2 </vt:lpstr>
      <vt:lpstr>C-5155 </vt:lpstr>
      <vt:lpstr>PLOTS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2025-02-10T12:07:00Z</dcterms:created>
  <dcterms:modified xsi:type="dcterms:W3CDTF">2025-04-09T09:42:32Z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7ED0C392D076474E8A4DD9AAA1F7BEF6_13</vt:lpwstr>
  </property>
  <property fmtid="{D5CDD505-2E9C-101B-9397-08002B2CF9AE}" pid="3" name="KSOProductBuildVer">
    <vt:lpwstr>2057-12.2.0.20782</vt:lpwstr>
  </property>
</Properties>
</file>