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calcPr calcId="125725"/>
</workbook>
</file>

<file path=xl/calcChain.xml><?xml version="1.0" encoding="utf-8"?>
<calcChain xmlns="http://schemas.openxmlformats.org/spreadsheetml/2006/main">
  <c r="B182" i="1"/>
  <c r="B136"/>
  <c r="B119"/>
  <c r="B121"/>
  <c r="B97"/>
  <c r="B153"/>
  <c r="B23"/>
  <c r="B188"/>
  <c r="B183"/>
  <c r="B174"/>
  <c r="B170"/>
  <c r="E170" s="1"/>
  <c r="B166"/>
  <c r="B74"/>
  <c r="B40"/>
  <c r="B35"/>
  <c r="D3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E2"/>
  <c r="D2"/>
</calcChain>
</file>

<file path=xl/sharedStrings.xml><?xml version="1.0" encoding="utf-8"?>
<sst xmlns="http://schemas.openxmlformats.org/spreadsheetml/2006/main" count="607" uniqueCount="231">
  <si>
    <t>País</t>
  </si>
  <si>
    <t>Expo</t>
  </si>
  <si>
    <t>Impo</t>
  </si>
  <si>
    <t>saldo</t>
  </si>
  <si>
    <t>Comercio.total</t>
  </si>
  <si>
    <t>Continente</t>
  </si>
  <si>
    <t>Zona</t>
  </si>
  <si>
    <t>Afganistán</t>
  </si>
  <si>
    <t>Asia</t>
  </si>
  <si>
    <t>Resto del Mundo</t>
  </si>
  <si>
    <t>Albania</t>
  </si>
  <si>
    <t>Europa</t>
  </si>
  <si>
    <t>Andorra</t>
  </si>
  <si>
    <t>Angola</t>
  </si>
  <si>
    <t>África</t>
  </si>
  <si>
    <t>Antigua y Barbuda</t>
  </si>
  <si>
    <t>América</t>
  </si>
  <si>
    <t>Arabia Saudita</t>
  </si>
  <si>
    <t>Medio Oriente</t>
  </si>
  <si>
    <t>Argelia</t>
  </si>
  <si>
    <t>Egipto y la Unión del Magreb Árabe</t>
  </si>
  <si>
    <t>Armenia</t>
  </si>
  <si>
    <t>CEI</t>
  </si>
  <si>
    <t>Aruba</t>
  </si>
  <si>
    <t>Australia</t>
  </si>
  <si>
    <t>Oceanía</t>
  </si>
  <si>
    <t>Austria</t>
  </si>
  <si>
    <t>Unión Europea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</si>
  <si>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</si>
  <si>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</si>
  <si>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</si>
  <si>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</si>
  <si>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</si>
  <si>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</si>
  <si>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</si>
  <si>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</si>
  <si>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SICA</t>
  </si>
  <si>
    <t>Benin</t>
  </si>
  <si>
    <t>Bolivia</t>
  </si>
  <si>
    <t>Resto de Aladi</t>
  </si>
  <si>
    <t>Bonaire, San Eustatius y Saba</t>
  </si>
  <si>
    <t>Bosnia y Herzegovina</t>
  </si>
  <si>
    <t>Brasil</t>
  </si>
  <si>
    <t>Mercosur</t>
  </si>
  <si>
    <t>Brunei Darussalam</t>
  </si>
  <si>
    <t>ASEAN</t>
  </si>
  <si>
    <t>Bulgaria</t>
  </si>
  <si>
    <t>Burkina Faso</t>
  </si>
  <si>
    <t>Burundi</t>
  </si>
  <si>
    <t>Bután</t>
  </si>
  <si>
    <t>Cabo Verde</t>
  </si>
  <si>
    <t>Camboya (ex Kampuchea)</t>
  </si>
  <si>
    <t>Camerún</t>
  </si>
  <si>
    <t>Canadá</t>
  </si>
  <si>
    <t>NAFTA</t>
  </si>
  <si>
    <t>Chad</t>
  </si>
  <si>
    <t>Chile</t>
  </si>
  <si>
    <t>Chile-</t>
  </si>
  <si>
    <t>China</t>
  </si>
  <si>
    <t>China-</t>
  </si>
  <si>
    <t>Chipre</t>
  </si>
  <si>
    <t>Colombia</t>
  </si>
  <si>
    <t>Comoras</t>
  </si>
  <si>
    <t>Confidencial</t>
  </si>
  <si>
    <t>Indeterminado</t>
  </si>
  <si>
    <t>Congo</t>
  </si>
  <si>
    <t>Corea, República de</t>
  </si>
  <si>
    <t>República de Corea</t>
  </si>
  <si>
    <t>Costa Rica</t>
  </si>
  <si>
    <t>Côte d´ Ivoire (Costa de Marfil)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</si>
  <si>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</si>
  <si>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</si>
  <si>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</si>
  <si>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</si>
  <si>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</si>
  <si>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</si>
  <si>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</si>
  <si>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</si>
  <si>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</si>
  <si>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</si>
  <si>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Eslovaquia</t>
  </si>
  <si>
    <t>Eslovenia</t>
  </si>
  <si>
    <t>España</t>
  </si>
  <si>
    <t>Estados Unidos</t>
  </si>
  <si>
    <t>Estonia</t>
  </si>
  <si>
    <t>Etiopia</t>
  </si>
  <si>
    <t>Exportaciones e importaciones simplificadas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</si>
  <si>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</si>
  <si>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</si>
  <si>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</si>
  <si>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</si>
  <si>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</si>
  <si>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</si>
  <si>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</si>
  <si>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</si>
  <si>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</si>
  <si>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</si>
  <si>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</si>
  <si>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Bissau</t>
  </si>
  <si>
    <t>Guinea Ecuatorial</t>
  </si>
  <si>
    <t>Guyana</t>
  </si>
  <si>
    <t>Haití</t>
  </si>
  <si>
    <t>Honduras</t>
  </si>
  <si>
    <t>Hungría</t>
  </si>
  <si>
    <t>Indeterminado (Continente)</t>
  </si>
  <si>
    <t>Indeterminado (Europa)</t>
  </si>
  <si>
    <t>India</t>
  </si>
  <si>
    <t>India-</t>
  </si>
  <si>
    <t>Indonesia</t>
  </si>
  <si>
    <t>Irán</t>
  </si>
  <si>
    <t>Iraq</t>
  </si>
  <si>
    <t>Irlanda</t>
  </si>
  <si>
    <t>Islandia</t>
  </si>
  <si>
    <t>Islas Marianas Septentrionales</t>
  </si>
  <si>
    <t>Islas Salomón</t>
  </si>
  <si>
    <t>Israel</t>
  </si>
  <si>
    <t>Italia</t>
  </si>
  <si>
    <t>Jamaica</t>
  </si>
  <si>
    <t>Japón</t>
  </si>
  <si>
    <t>Japón-</t>
  </si>
  <si>
    <t>Jordania</t>
  </si>
  <si>
    <t>Kazajstán</t>
  </si>
  <si>
    <t>Kenya</t>
  </si>
  <si>
    <t>Kirguistán</t>
  </si>
  <si>
    <t>Kuwait</t>
  </si>
  <si>
    <t>Laos</t>
  </si>
  <si>
    <t>Lesotho</t>
  </si>
  <si>
    <t>SACU</t>
  </si>
  <si>
    <t>Letonia</t>
  </si>
  <si>
    <t>Líbano</t>
  </si>
  <si>
    <t>Liberia</t>
  </si>
  <si>
    <t>Libia Jamahiriya Árabe</t>
  </si>
  <si>
    <t>Liechtenstein</t>
  </si>
  <si>
    <t>Lituania</t>
  </si>
  <si>
    <t>Luxemburgo</t>
  </si>
  <si>
    <t>Macedonia (ex República Yugoslava de)</t>
  </si>
  <si>
    <t>Madagascar</t>
  </si>
  <si>
    <t>Malasia</t>
  </si>
  <si>
    <t>Malawi</t>
  </si>
  <si>
    <t>Maldivas</t>
  </si>
  <si>
    <t>Malí</t>
  </si>
  <si>
    <t>Malta</t>
  </si>
  <si>
    <t>Marruecos</t>
  </si>
  <si>
    <t>Mauricio</t>
  </si>
  <si>
    <t>Mauritania</t>
  </si>
  <si>
    <t>México</t>
  </si>
  <si>
    <t>Moldavia, República de</t>
  </si>
  <si>
    <t>Mónaco</t>
  </si>
  <si>
    <t>Mongolia</t>
  </si>
  <si>
    <t>Montenegro</t>
  </si>
  <si>
    <t>Mozambique</t>
  </si>
  <si>
    <t>Myanmar</t>
  </si>
  <si>
    <t>Namibia</t>
  </si>
  <si>
    <t>Nepal</t>
  </si>
  <si>
    <t>Nicaragua</t>
  </si>
  <si>
    <t>Níger</t>
  </si>
  <si>
    <t>Nigeria</t>
  </si>
  <si>
    <t>Noruega</t>
  </si>
  <si>
    <t>Nueva Zelandia</t>
  </si>
  <si>
    <t>Omán</t>
  </si>
  <si>
    <t>Países Bajos</t>
  </si>
  <si>
    <t>Palestina</t>
  </si>
  <si>
    <t>Panamá</t>
  </si>
  <si>
    <t>Papua  Nueva Guinea</t>
  </si>
  <si>
    <t>Paquistán</t>
  </si>
  <si>
    <t>Paraguay</t>
  </si>
  <si>
    <t>Perú</t>
  </si>
  <si>
    <t>Polonia</t>
  </si>
  <si>
    <t>Portugal</t>
  </si>
  <si>
    <t>Qatar</t>
  </si>
  <si>
    <t>Reino Unido</t>
  </si>
  <si>
    <t>Reino Unido-</t>
  </si>
  <si>
    <t>República Centroafricana</t>
  </si>
  <si>
    <t xml:space="preserve">República Checa  </t>
  </si>
  <si>
    <t>República de Yemen</t>
  </si>
  <si>
    <t>República Democrática del Congo (ex Zaire)</t>
  </si>
  <si>
    <t>República Dominicana</t>
  </si>
  <si>
    <t>República Federal de Alemania</t>
  </si>
  <si>
    <t>Rumania</t>
  </si>
  <si>
    <t>Rusia Federación de</t>
  </si>
  <si>
    <t>Rwanda</t>
  </si>
  <si>
    <t>Saint Kitts y Nevis - (San Cristóbal y Nevis)</t>
  </si>
  <si>
    <t>Samoa  Occidental</t>
  </si>
  <si>
    <t>San Marino</t>
  </si>
  <si>
    <t>San Martin (Parte holandesa)</t>
  </si>
  <si>
    <t>San Vicente y Las Granadinas</t>
  </si>
  <si>
    <t>Santa Lucía</t>
  </si>
  <si>
    <t>Santa Sede (Vaticano)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</si>
  <si>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</si>
  <si>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</si>
  <si>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</si>
  <si>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</si>
  <si>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</si>
  <si>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</si>
  <si>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</si>
  <si>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</si>
  <si>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</si>
  <si>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</si>
  <si>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</si>
  <si>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</si>
  <si>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</si>
  <si>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Suiza-</t>
  </si>
  <si>
    <t>Suriname</t>
  </si>
  <si>
    <t>Swazilandia</t>
  </si>
  <si>
    <t>Tailandia</t>
  </si>
  <si>
    <t>Taiwán</t>
  </si>
  <si>
    <t>Tanzania, República Unida de</t>
  </si>
  <si>
    <t>Tayikistán</t>
  </si>
  <si>
    <t>Territorios vinculados a  Nueva Zelandia (Oceanía)</t>
  </si>
  <si>
    <t>Territorios vinculados a Australia (Oceanía)</t>
  </si>
  <si>
    <t>Territorios vinculados a España (África)</t>
  </si>
  <si>
    <t>Territorios vinculados a Estados Unidos (Oceanía)</t>
  </si>
  <si>
    <t>Territorios vinculados a Francia (África)</t>
  </si>
  <si>
    <t>Territorios vinculados a Francia (América)</t>
  </si>
  <si>
    <t>Territorios vinculados a Francia (Oceanía)</t>
  </si>
  <si>
    <t>Territorios vinculados al Reino Unido de Gran Bretaña e Irlanda del Norte (América)</t>
  </si>
  <si>
    <t>Timor Oriental</t>
  </si>
  <si>
    <t>Togo</t>
  </si>
  <si>
    <t>Trinidad y Tobago</t>
  </si>
  <si>
    <t>Túnez</t>
  </si>
  <si>
    <t>Turkmenistán</t>
  </si>
  <si>
    <t>Turquía</t>
  </si>
  <si>
    <t>Ucrania</t>
  </si>
  <si>
    <t>Uganda</t>
  </si>
  <si>
    <t>Uruguay</t>
  </si>
  <si>
    <t>Uzbekistán</t>
  </si>
  <si>
    <t>Vanuatu</t>
  </si>
  <si>
    <t>Venezuela</t>
  </si>
  <si>
    <t>Viet Nam</t>
  </si>
  <si>
    <t>Zambia</t>
  </si>
  <si>
    <t>Zimbabwe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</si>
</sst>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1"/>
  <sheetViews>
    <sheetView tabSelected="1" topLeftCell="A13" workbookViewId="0">
      <selection activeCell="B21" sqref="B21"/>
    </sheetView>
  </sheetViews>
  <sheetFormatPr baseColWidth="10" defaultColWidth="9.140625" defaultRowHeight="15"/>
  <cols>
    <col min="1" max="1" width="28.85546875" customWidth="1"/>
    <col min="2" max="2" width="9.140625" style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0.97399999999999998</v>
      </c>
      <c r="C2">
        <v>1.7676000000000001E-4</v>
      </c>
      <c r="D2">
        <f t="shared" ref="D2:D33" si="0">B2-C2</f>
        <v>0.97382323999999998</v>
      </c>
      <c r="E2">
        <f t="shared" ref="E2:E33" si="1">B2+C2</f>
        <v>0.97417675999999997</v>
      </c>
      <c r="F2" t="s">
        <v>8</v>
      </c>
      <c r="G2" t="s">
        <v>9</v>
      </c>
    </row>
    <row r="3" spans="1:7">
      <c r="A3" t="s">
        <v>10</v>
      </c>
      <c r="B3" s="1">
        <v>5.6150000000000002</v>
      </c>
      <c r="C3">
        <v>0.18036737</v>
      </c>
      <c r="D3">
        <f t="shared" si="0"/>
        <v>5.4346326300000003</v>
      </c>
      <c r="E3">
        <f t="shared" si="1"/>
        <v>5.7953673700000001</v>
      </c>
      <c r="F3" t="s">
        <v>11</v>
      </c>
      <c r="G3" t="s">
        <v>9</v>
      </c>
    </row>
    <row r="4" spans="1:7">
      <c r="A4" t="s">
        <v>12</v>
      </c>
      <c r="B4" s="1">
        <v>0</v>
      </c>
      <c r="C4">
        <v>4.9569999999999996E-4</v>
      </c>
      <c r="D4">
        <f t="shared" si="0"/>
        <v>-4.9569999999999996E-4</v>
      </c>
      <c r="E4">
        <f t="shared" si="1"/>
        <v>4.9569999999999996E-4</v>
      </c>
      <c r="F4" t="s">
        <v>11</v>
      </c>
      <c r="G4" t="s">
        <v>9</v>
      </c>
    </row>
    <row r="5" spans="1:7">
      <c r="A5" t="s">
        <v>13</v>
      </c>
      <c r="B5" s="1">
        <v>18.315000000000001</v>
      </c>
      <c r="C5">
        <v>8.5859999999999994E-5</v>
      </c>
      <c r="D5">
        <f t="shared" si="0"/>
        <v>18.314914140000003</v>
      </c>
      <c r="E5">
        <f t="shared" si="1"/>
        <v>18.31508586</v>
      </c>
      <c r="F5" t="s">
        <v>14</v>
      </c>
      <c r="G5" t="s">
        <v>9</v>
      </c>
    </row>
    <row r="6" spans="1:7">
      <c r="A6" t="s">
        <v>15</v>
      </c>
      <c r="B6" s="1">
        <v>0.53700000000000003</v>
      </c>
      <c r="C6">
        <v>3.9990000000000002E-5</v>
      </c>
      <c r="D6">
        <f t="shared" si="0"/>
        <v>0.53696001000000004</v>
      </c>
      <c r="E6">
        <f t="shared" si="1"/>
        <v>0.53703999000000002</v>
      </c>
      <c r="F6" t="s">
        <v>16</v>
      </c>
      <c r="G6" t="s">
        <v>9</v>
      </c>
    </row>
    <row r="7" spans="1:7">
      <c r="A7" t="s">
        <v>17</v>
      </c>
      <c r="B7" s="1">
        <v>814.90599999999995</v>
      </c>
      <c r="C7">
        <v>44.233370469999997</v>
      </c>
      <c r="D7">
        <f t="shared" si="0"/>
        <v>770.67262952999999</v>
      </c>
      <c r="E7">
        <f t="shared" si="1"/>
        <v>859.1393704699999</v>
      </c>
      <c r="F7" t="s">
        <v>8</v>
      </c>
      <c r="G7" t="s">
        <v>18</v>
      </c>
    </row>
    <row r="8" spans="1:7">
      <c r="A8" t="s">
        <v>19</v>
      </c>
      <c r="B8" s="1">
        <v>915.79399999999998</v>
      </c>
      <c r="C8">
        <v>67.686623420000004</v>
      </c>
      <c r="D8">
        <f t="shared" si="0"/>
        <v>848.10737657999994</v>
      </c>
      <c r="E8">
        <f t="shared" si="1"/>
        <v>983.48062342000003</v>
      </c>
      <c r="F8" t="s">
        <v>14</v>
      </c>
      <c r="G8" t="s">
        <v>20</v>
      </c>
    </row>
    <row r="9" spans="1:7">
      <c r="A9" t="s">
        <v>21</v>
      </c>
      <c r="B9" s="1">
        <v>1.04</v>
      </c>
      <c r="C9">
        <v>5.6447329999999997E-2</v>
      </c>
      <c r="D9">
        <f t="shared" si="0"/>
        <v>0.98355267000000002</v>
      </c>
      <c r="E9">
        <f t="shared" si="1"/>
        <v>1.0964473299999999</v>
      </c>
      <c r="F9" t="s">
        <v>11</v>
      </c>
      <c r="G9" t="s">
        <v>22</v>
      </c>
    </row>
    <row r="10" spans="1:7">
      <c r="A10" t="s">
        <v>23</v>
      </c>
      <c r="B10" s="1">
        <v>1.3149999999999999</v>
      </c>
      <c r="C10">
        <v>6.8000000000000001E-6</v>
      </c>
      <c r="D10">
        <f t="shared" si="0"/>
        <v>1.3149932</v>
      </c>
      <c r="E10">
        <f t="shared" si="1"/>
        <v>1.3150067999999999</v>
      </c>
      <c r="F10" t="s">
        <v>16</v>
      </c>
      <c r="G10" t="s">
        <v>9</v>
      </c>
    </row>
    <row r="11" spans="1:7">
      <c r="A11" t="s">
        <v>24</v>
      </c>
      <c r="B11" s="1">
        <v>377.00099999999998</v>
      </c>
      <c r="C11">
        <v>95.386285939999993</v>
      </c>
      <c r="D11">
        <f t="shared" si="0"/>
        <v>281.61471405999998</v>
      </c>
      <c r="E11">
        <f t="shared" si="1"/>
        <v>472.38728593999997</v>
      </c>
      <c r="F11" t="s">
        <v>25</v>
      </c>
      <c r="G11" t="s">
        <v>25</v>
      </c>
    </row>
    <row r="12" spans="1:7">
      <c r="A12" t="s">
        <v>26</v>
      </c>
      <c r="B12" s="1">
        <v>5.0250000000000004</v>
      </c>
      <c r="C12">
        <v>101.44065946000001</v>
      </c>
      <c r="D12">
        <f t="shared" si="0"/>
        <v>-96.415659460000001</v>
      </c>
      <c r="E12">
        <f t="shared" si="1"/>
        <v>106.46565946000001</v>
      </c>
      <c r="F12" t="s">
        <v>11</v>
      </c>
      <c r="G12" t="s">
        <v>27</v>
      </c>
    </row>
    <row r="13" spans="1:7">
      <c r="A13" t="s">
        <v>28</v>
      </c>
      <c r="B13" s="1">
        <v>1.3919999999999999</v>
      </c>
      <c r="C13">
        <v>1.2898600000000001E-3</v>
      </c>
      <c r="D13">
        <f t="shared" si="0"/>
        <v>1.3907101399999999</v>
      </c>
      <c r="E13">
        <f t="shared" si="1"/>
        <v>1.3932898599999999</v>
      </c>
      <c r="F13" t="s">
        <v>8</v>
      </c>
      <c r="G13" t="s">
        <v>9</v>
      </c>
    </row>
    <row r="14" spans="1:7">
      <c r="A14" t="s">
        <v>29</v>
      </c>
      <c r="B14" s="1">
        <v>26.79</v>
      </c>
      <c r="C14">
        <v>2.1011000000000001E-4</v>
      </c>
      <c r="D14">
        <f t="shared" si="0"/>
        <v>26.789789889999998</v>
      </c>
      <c r="E14">
        <f t="shared" si="1"/>
        <v>26.79021011</v>
      </c>
      <c r="F14" t="s">
        <v>16</v>
      </c>
      <c r="G14" t="s">
        <v>9</v>
      </c>
    </row>
    <row r="15" spans="1:7">
      <c r="A15" t="s">
        <v>30</v>
      </c>
      <c r="B15" s="1">
        <v>2.6960000000000002</v>
      </c>
      <c r="C15">
        <v>20.012790240000001</v>
      </c>
      <c r="D15">
        <f t="shared" si="0"/>
        <v>-17.31679024</v>
      </c>
      <c r="E15">
        <f t="shared" si="1"/>
        <v>22.708790240000003</v>
      </c>
      <c r="F15" t="s">
        <v>8</v>
      </c>
      <c r="G15" t="s">
        <v>18</v>
      </c>
    </row>
    <row r="16" spans="1:7">
      <c r="A16" t="s">
        <v>31</v>
      </c>
      <c r="B16" s="1">
        <v>354.70100000000002</v>
      </c>
      <c r="C16">
        <v>14.44860888</v>
      </c>
      <c r="D16">
        <f t="shared" si="0"/>
        <v>340.25239112000003</v>
      </c>
      <c r="E16">
        <f t="shared" si="1"/>
        <v>369.14960888000002</v>
      </c>
      <c r="F16" t="s">
        <v>8</v>
      </c>
      <c r="G16" t="s">
        <v>9</v>
      </c>
    </row>
    <row r="17" spans="1:7">
      <c r="A17" t="s">
        <v>32</v>
      </c>
      <c r="B17" s="1">
        <v>0.34300000000000003</v>
      </c>
      <c r="C17">
        <v>5.0487999999999998E-4</v>
      </c>
      <c r="D17">
        <f t="shared" si="0"/>
        <v>0.34249512000000004</v>
      </c>
      <c r="E17">
        <f t="shared" si="1"/>
        <v>0.34350488000000001</v>
      </c>
      <c r="F17" t="s">
        <v>16</v>
      </c>
      <c r="G17" t="s">
        <v>9</v>
      </c>
    </row>
    <row r="18" spans="1:7">
      <c r="A18" t="s">
        <v>33</v>
      </c>
      <c r="B18" s="1">
        <v>55.194000000000003</v>
      </c>
      <c r="C18">
        <v>5.3320871099999998</v>
      </c>
      <c r="D18">
        <f t="shared" si="0"/>
        <v>49.861912889999999</v>
      </c>
      <c r="E18">
        <f t="shared" si="1"/>
        <v>60.526087110000006</v>
      </c>
      <c r="F18" t="s">
        <v>11</v>
      </c>
      <c r="G18" t="s">
        <v>22</v>
      </c>
    </row>
    <row r="19" spans="1:7">
      <c r="A19" t="s">
        <v>34</v>
      </c>
      <c r="B19" s="1">
        <v>179.363</v>
      </c>
      <c r="C19">
        <v>198.33937657999999</v>
      </c>
      <c r="D19">
        <f t="shared" si="0"/>
        <v>-18.976376579999993</v>
      </c>
      <c r="E19">
        <f t="shared" si="1"/>
        <v>377.70237657999996</v>
      </c>
      <c r="F19" t="s">
        <v>11</v>
      </c>
      <c r="G19" t="s">
        <v>27</v>
      </c>
    </row>
    <row r="20" spans="1:7">
      <c r="A20" t="s">
        <v>35</v>
      </c>
      <c r="B20" s="1">
        <v>0.60199999999999998</v>
      </c>
      <c r="C20">
        <v>1.0404999999999999E-4</v>
      </c>
      <c r="D20">
        <f t="shared" si="0"/>
        <v>0.60189594999999996</v>
      </c>
      <c r="E20">
        <f t="shared" si="1"/>
        <v>0.60210405</v>
      </c>
      <c r="F20" t="s">
        <v>16</v>
      </c>
      <c r="G20" t="s">
        <v>36</v>
      </c>
    </row>
    <row r="21" spans="1:7">
      <c r="A21" t="s">
        <v>37</v>
      </c>
      <c r="B21" s="1">
        <v>0.77200000000000002</v>
      </c>
      <c r="C21">
        <v>4.0835000000000003E-3</v>
      </c>
      <c r="D21">
        <f t="shared" si="0"/>
        <v>0.7679165</v>
      </c>
      <c r="E21">
        <f t="shared" si="1"/>
        <v>0.77608350000000004</v>
      </c>
      <c r="F21" t="s">
        <v>14</v>
      </c>
      <c r="G21" t="s">
        <v>9</v>
      </c>
    </row>
    <row r="22" spans="1:7">
      <c r="A22" t="s">
        <v>38</v>
      </c>
      <c r="B22" s="1">
        <v>383.41500000000002</v>
      </c>
      <c r="C22">
        <v>820.97408137000002</v>
      </c>
      <c r="D22">
        <f t="shared" si="0"/>
        <v>-437.55908137</v>
      </c>
      <c r="E22">
        <f t="shared" si="1"/>
        <v>1204.38908137</v>
      </c>
      <c r="F22" t="s">
        <v>16</v>
      </c>
      <c r="G22" t="s">
        <v>39</v>
      </c>
    </row>
    <row r="23" spans="1:7">
      <c r="A23" t="s">
        <v>40</v>
      </c>
      <c r="B23" s="1">
        <f>0.046+0.051</f>
        <v>9.7000000000000003E-2</v>
      </c>
      <c r="C23">
        <v>0</v>
      </c>
      <c r="D23">
        <f t="shared" si="0"/>
        <v>9.7000000000000003E-2</v>
      </c>
      <c r="E23">
        <f t="shared" si="1"/>
        <v>9.7000000000000003E-2</v>
      </c>
      <c r="F23" t="s">
        <v>16</v>
      </c>
      <c r="G23" t="s">
        <v>9</v>
      </c>
    </row>
    <row r="24" spans="1:7">
      <c r="A24" t="s">
        <v>41</v>
      </c>
      <c r="B24" s="1">
        <v>2.927</v>
      </c>
      <c r="C24">
        <v>2.2364813300000002</v>
      </c>
      <c r="D24">
        <f t="shared" si="0"/>
        <v>0.69051866999999989</v>
      </c>
      <c r="E24">
        <f t="shared" si="1"/>
        <v>5.1634813299999998</v>
      </c>
      <c r="F24" t="s">
        <v>11</v>
      </c>
      <c r="G24" t="s">
        <v>9</v>
      </c>
    </row>
    <row r="25" spans="1:7">
      <c r="A25" t="s">
        <v>42</v>
      </c>
      <c r="B25" s="1">
        <v>5479</v>
      </c>
      <c r="C25">
        <v>6086</v>
      </c>
      <c r="D25">
        <f t="shared" si="0"/>
        <v>-607</v>
      </c>
      <c r="E25">
        <f t="shared" si="1"/>
        <v>11565</v>
      </c>
      <c r="F25" t="s">
        <v>16</v>
      </c>
      <c r="G25" t="s">
        <v>43</v>
      </c>
    </row>
    <row r="26" spans="1:7">
      <c r="A26" t="s">
        <v>44</v>
      </c>
      <c r="B26" s="1">
        <v>8.2490000000000006</v>
      </c>
      <c r="C26">
        <v>3.8053080000000003E-2</v>
      </c>
      <c r="D26">
        <f t="shared" si="0"/>
        <v>8.2109469200000014</v>
      </c>
      <c r="E26">
        <f t="shared" si="1"/>
        <v>8.2870530799999997</v>
      </c>
      <c r="F26" t="s">
        <v>8</v>
      </c>
      <c r="G26" t="s">
        <v>45</v>
      </c>
    </row>
    <row r="27" spans="1:7">
      <c r="A27" t="s">
        <v>46</v>
      </c>
      <c r="B27" s="1">
        <v>24.876000000000001</v>
      </c>
      <c r="C27">
        <v>8.3217172399999999</v>
      </c>
      <c r="D27">
        <f t="shared" si="0"/>
        <v>16.55428276</v>
      </c>
      <c r="E27">
        <f t="shared" si="1"/>
        <v>33.197717240000003</v>
      </c>
      <c r="F27" t="s">
        <v>11</v>
      </c>
      <c r="G27" t="s">
        <v>27</v>
      </c>
    </row>
    <row r="28" spans="1:7">
      <c r="A28" t="s">
        <v>47</v>
      </c>
      <c r="B28" s="1">
        <v>0.111</v>
      </c>
      <c r="C28">
        <v>8.5304999999999999E-3</v>
      </c>
      <c r="D28">
        <f t="shared" si="0"/>
        <v>0.10246950000000001</v>
      </c>
      <c r="E28">
        <f t="shared" si="1"/>
        <v>0.1195305</v>
      </c>
      <c r="F28" t="s">
        <v>14</v>
      </c>
      <c r="G28" t="s">
        <v>9</v>
      </c>
    </row>
    <row r="29" spans="1:7">
      <c r="A29" t="s">
        <v>48</v>
      </c>
      <c r="B29" s="1">
        <v>4.5510000000000002</v>
      </c>
      <c r="C29">
        <v>0</v>
      </c>
      <c r="D29">
        <f t="shared" si="0"/>
        <v>4.5510000000000002</v>
      </c>
      <c r="E29">
        <f t="shared" si="1"/>
        <v>4.5510000000000002</v>
      </c>
      <c r="F29" t="s">
        <v>14</v>
      </c>
      <c r="G29" t="s">
        <v>9</v>
      </c>
    </row>
    <row r="30" spans="1:7">
      <c r="A30" t="s">
        <v>49</v>
      </c>
      <c r="C30">
        <v>1.47737E-3</v>
      </c>
      <c r="D30">
        <f t="shared" si="0"/>
        <v>-1.47737E-3</v>
      </c>
      <c r="E30">
        <f t="shared" si="1"/>
        <v>1.47737E-3</v>
      </c>
      <c r="F30" t="s">
        <v>14</v>
      </c>
      <c r="G30" t="s">
        <v>9</v>
      </c>
    </row>
    <row r="31" spans="1:7">
      <c r="A31" t="s">
        <v>50</v>
      </c>
      <c r="B31" s="1">
        <v>4</v>
      </c>
      <c r="C31">
        <v>3.3100000000000001E-6</v>
      </c>
      <c r="D31">
        <f t="shared" si="0"/>
        <v>3.9999966900000001</v>
      </c>
      <c r="E31">
        <f t="shared" si="1"/>
        <v>4.0000033100000003</v>
      </c>
      <c r="F31" t="s">
        <v>14</v>
      </c>
      <c r="G31" t="s">
        <v>9</v>
      </c>
    </row>
    <row r="32" spans="1:7">
      <c r="A32" t="s">
        <v>51</v>
      </c>
      <c r="B32" s="1">
        <v>4.9219999999999997</v>
      </c>
      <c r="C32">
        <v>17.585938779999999</v>
      </c>
      <c r="D32">
        <f t="shared" si="0"/>
        <v>-12.663938779999999</v>
      </c>
      <c r="E32">
        <f t="shared" si="1"/>
        <v>22.50793878</v>
      </c>
      <c r="F32" t="s">
        <v>8</v>
      </c>
      <c r="G32" t="s">
        <v>45</v>
      </c>
    </row>
    <row r="33" spans="1:7">
      <c r="A33" t="s">
        <v>52</v>
      </c>
      <c r="B33" s="1">
        <v>44.216000000000001</v>
      </c>
      <c r="C33">
        <v>5.5178800000000002E-3</v>
      </c>
      <c r="D33">
        <f t="shared" si="0"/>
        <v>44.210482120000002</v>
      </c>
      <c r="E33">
        <f t="shared" si="1"/>
        <v>44.22151788</v>
      </c>
      <c r="F33" t="s">
        <v>14</v>
      </c>
      <c r="G33" t="s">
        <v>9</v>
      </c>
    </row>
    <row r="34" spans="1:7">
      <c r="A34" t="s">
        <v>53</v>
      </c>
      <c r="B34" s="1">
        <v>295.16899999999998</v>
      </c>
      <c r="C34">
        <v>228.43526077000001</v>
      </c>
      <c r="D34">
        <f t="shared" ref="D34:D65" si="2">B34-C34</f>
        <v>66.733739229999969</v>
      </c>
      <c r="E34">
        <f t="shared" ref="E34:E65" si="3">B34+C34</f>
        <v>523.60426077</v>
      </c>
      <c r="F34" t="s">
        <v>16</v>
      </c>
      <c r="G34" t="s">
        <v>54</v>
      </c>
    </row>
    <row r="35" spans="1:7">
      <c r="A35" t="s">
        <v>55</v>
      </c>
      <c r="B35">
        <f>0.045+0.051</f>
        <v>9.6000000000000002E-2</v>
      </c>
      <c r="C35">
        <v>9.4300000000000002E-5</v>
      </c>
      <c r="D35">
        <f t="shared" si="2"/>
        <v>9.5905699999999997E-2</v>
      </c>
      <c r="E35">
        <f t="shared" si="3"/>
        <v>9.6094300000000007E-2</v>
      </c>
      <c r="F35" t="s">
        <v>14</v>
      </c>
      <c r="G35" t="s">
        <v>9</v>
      </c>
    </row>
    <row r="36" spans="1:7">
      <c r="A36" t="s">
        <v>56</v>
      </c>
      <c r="B36" s="1">
        <v>2169.183</v>
      </c>
      <c r="C36">
        <v>367.66776140000002</v>
      </c>
      <c r="D36">
        <f t="shared" si="2"/>
        <v>1801.5152386</v>
      </c>
      <c r="E36">
        <f t="shared" si="3"/>
        <v>2536.8507614</v>
      </c>
      <c r="F36" t="s">
        <v>16</v>
      </c>
      <c r="G36" t="s">
        <v>57</v>
      </c>
    </row>
    <row r="37" spans="1:7">
      <c r="A37" t="s">
        <v>58</v>
      </c>
      <c r="B37" s="1">
        <v>4318</v>
      </c>
      <c r="C37">
        <v>5939.2603476000004</v>
      </c>
      <c r="D37">
        <f t="shared" si="2"/>
        <v>-1621.2603476000004</v>
      </c>
      <c r="E37">
        <f t="shared" si="3"/>
        <v>10257.2603476</v>
      </c>
      <c r="F37" t="s">
        <v>8</v>
      </c>
      <c r="G37" t="s">
        <v>59</v>
      </c>
    </row>
    <row r="38" spans="1:7">
      <c r="A38" t="s">
        <v>60</v>
      </c>
      <c r="B38" s="1">
        <v>29.391999999999999</v>
      </c>
      <c r="C38">
        <v>0.99869395999999999</v>
      </c>
      <c r="D38">
        <f t="shared" si="2"/>
        <v>28.393306039999999</v>
      </c>
      <c r="E38">
        <f t="shared" si="3"/>
        <v>30.39069396</v>
      </c>
      <c r="F38" t="s">
        <v>11</v>
      </c>
      <c r="G38" t="s">
        <v>27</v>
      </c>
    </row>
    <row r="39" spans="1:7">
      <c r="A39" t="s">
        <v>61</v>
      </c>
      <c r="B39" s="1">
        <v>432.23</v>
      </c>
      <c r="C39">
        <v>153.91863130999999</v>
      </c>
      <c r="D39">
        <f t="shared" si="2"/>
        <v>278.31136868999999</v>
      </c>
      <c r="E39">
        <f t="shared" si="3"/>
        <v>586.14863131000004</v>
      </c>
      <c r="F39" t="s">
        <v>16</v>
      </c>
      <c r="G39" t="s">
        <v>39</v>
      </c>
    </row>
    <row r="40" spans="1:7">
      <c r="A40" t="s">
        <v>62</v>
      </c>
      <c r="B40">
        <f>0.16+0.21</f>
        <v>0.37</v>
      </c>
      <c r="C40">
        <v>2.5715350000000001E-2</v>
      </c>
      <c r="D40">
        <f t="shared" si="2"/>
        <v>0.34428464999999997</v>
      </c>
      <c r="E40">
        <f t="shared" si="3"/>
        <v>0.39571535000000002</v>
      </c>
      <c r="F40" t="s">
        <v>14</v>
      </c>
      <c r="G40" t="s">
        <v>9</v>
      </c>
    </row>
    <row r="41" spans="1:7">
      <c r="A41" t="s">
        <v>63</v>
      </c>
      <c r="B41" s="1">
        <v>14.116819</v>
      </c>
      <c r="C41">
        <v>0</v>
      </c>
      <c r="D41">
        <f t="shared" si="2"/>
        <v>14.116819</v>
      </c>
      <c r="E41">
        <f t="shared" si="3"/>
        <v>14.116819</v>
      </c>
      <c r="F41" t="s">
        <v>64</v>
      </c>
      <c r="G41" t="s">
        <v>9</v>
      </c>
    </row>
    <row r="42" spans="1:7">
      <c r="A42" t="s">
        <v>65</v>
      </c>
      <c r="B42" s="1">
        <v>15.555999999999999</v>
      </c>
      <c r="C42">
        <v>3.8706E-4</v>
      </c>
      <c r="D42">
        <f t="shared" si="2"/>
        <v>15.55561294</v>
      </c>
      <c r="E42">
        <f t="shared" si="3"/>
        <v>15.556387059999999</v>
      </c>
      <c r="F42" t="s">
        <v>14</v>
      </c>
      <c r="G42" t="s">
        <v>9</v>
      </c>
    </row>
    <row r="43" spans="1:7">
      <c r="A43" t="s">
        <v>66</v>
      </c>
      <c r="B43" s="1">
        <v>567.86</v>
      </c>
      <c r="C43">
        <v>264.60294902999999</v>
      </c>
      <c r="D43">
        <f t="shared" si="2"/>
        <v>303.25705097000002</v>
      </c>
      <c r="E43">
        <f t="shared" si="3"/>
        <v>832.46294903</v>
      </c>
      <c r="F43" t="s">
        <v>8</v>
      </c>
      <c r="G43" t="s">
        <v>67</v>
      </c>
    </row>
    <row r="44" spans="1:7">
      <c r="A44" t="s">
        <v>68</v>
      </c>
      <c r="B44" s="1">
        <v>62.091999999999999</v>
      </c>
      <c r="C44">
        <v>11.66701684</v>
      </c>
      <c r="D44">
        <f t="shared" si="2"/>
        <v>50.424983159999996</v>
      </c>
      <c r="E44">
        <f t="shared" si="3"/>
        <v>73.759016840000001</v>
      </c>
      <c r="F44" t="s">
        <v>16</v>
      </c>
      <c r="G44" t="s">
        <v>36</v>
      </c>
    </row>
    <row r="45" spans="1:7">
      <c r="A45" t="s">
        <v>69</v>
      </c>
      <c r="B45" s="1">
        <v>29.887</v>
      </c>
      <c r="C45">
        <v>0.58718621999999998</v>
      </c>
      <c r="D45">
        <f t="shared" si="2"/>
        <v>29.299813780000001</v>
      </c>
      <c r="E45">
        <f t="shared" si="3"/>
        <v>30.47418622</v>
      </c>
      <c r="F45" t="s">
        <v>14</v>
      </c>
      <c r="G45" t="s">
        <v>9</v>
      </c>
    </row>
    <row r="46" spans="1:7">
      <c r="A46" t="s">
        <v>70</v>
      </c>
      <c r="B46" s="1">
        <v>17.382000000000001</v>
      </c>
      <c r="C46">
        <v>1.5220737600000001</v>
      </c>
      <c r="D46">
        <f t="shared" si="2"/>
        <v>15.859926240000002</v>
      </c>
      <c r="E46">
        <f t="shared" si="3"/>
        <v>18.904073760000003</v>
      </c>
      <c r="F46" t="s">
        <v>11</v>
      </c>
      <c r="G46" t="s">
        <v>27</v>
      </c>
    </row>
    <row r="47" spans="1:7">
      <c r="A47" t="s">
        <v>71</v>
      </c>
      <c r="B47" s="1">
        <v>253.88300000000001</v>
      </c>
      <c r="C47">
        <v>3.1535308299999998</v>
      </c>
      <c r="D47">
        <f t="shared" si="2"/>
        <v>250.72946917000002</v>
      </c>
      <c r="E47">
        <f t="shared" si="3"/>
        <v>257.03653083</v>
      </c>
      <c r="F47" t="s">
        <v>16</v>
      </c>
      <c r="G47" t="s">
        <v>39</v>
      </c>
    </row>
    <row r="48" spans="1:7">
      <c r="A48" t="s">
        <v>72</v>
      </c>
      <c r="B48" s="1">
        <v>4.5970000000000004</v>
      </c>
      <c r="C48">
        <v>2.1490019999999999E-2</v>
      </c>
      <c r="D48">
        <f t="shared" si="2"/>
        <v>4.5755099800000005</v>
      </c>
      <c r="E48">
        <f t="shared" si="3"/>
        <v>4.6184900200000003</v>
      </c>
      <c r="F48" t="s">
        <v>16</v>
      </c>
      <c r="G48" t="s">
        <v>9</v>
      </c>
    </row>
    <row r="49" spans="1:7">
      <c r="A49" t="s">
        <v>73</v>
      </c>
      <c r="B49" s="1">
        <v>148.10300000000001</v>
      </c>
      <c r="C49">
        <v>115.25138358</v>
      </c>
      <c r="D49">
        <f t="shared" si="2"/>
        <v>32.851616420000013</v>
      </c>
      <c r="E49">
        <f t="shared" si="3"/>
        <v>263.35438357999999</v>
      </c>
      <c r="F49" t="s">
        <v>11</v>
      </c>
      <c r="G49" t="s">
        <v>27</v>
      </c>
    </row>
    <row r="50" spans="1:7">
      <c r="A50" t="s">
        <v>74</v>
      </c>
      <c r="B50" s="1">
        <v>1.248</v>
      </c>
      <c r="C50">
        <v>2.39913E-2</v>
      </c>
      <c r="D50">
        <f t="shared" si="2"/>
        <v>1.2240086999999999</v>
      </c>
      <c r="E50">
        <f t="shared" si="3"/>
        <v>1.2719913</v>
      </c>
      <c r="F50" t="s">
        <v>14</v>
      </c>
      <c r="G50" t="s">
        <v>9</v>
      </c>
    </row>
    <row r="51" spans="1:7">
      <c r="A51" t="s">
        <v>75</v>
      </c>
      <c r="B51" s="1">
        <v>0.153</v>
      </c>
      <c r="C51">
        <v>2.8681399999999999E-3</v>
      </c>
      <c r="D51">
        <f t="shared" si="2"/>
        <v>0.15013186000000001</v>
      </c>
      <c r="E51">
        <f t="shared" si="3"/>
        <v>0.15586813999999999</v>
      </c>
      <c r="F51" t="s">
        <v>16</v>
      </c>
      <c r="G51" t="s">
        <v>9</v>
      </c>
    </row>
    <row r="52" spans="1:7">
      <c r="A52" t="s">
        <v>76</v>
      </c>
      <c r="B52" s="1">
        <v>172.59100000000001</v>
      </c>
      <c r="C52">
        <v>188.63146005999999</v>
      </c>
      <c r="D52">
        <f t="shared" si="2"/>
        <v>-16.040460059999987</v>
      </c>
      <c r="E52">
        <f t="shared" si="3"/>
        <v>361.22246006</v>
      </c>
      <c r="F52" t="s">
        <v>16</v>
      </c>
      <c r="G52" t="s">
        <v>39</v>
      </c>
    </row>
    <row r="53" spans="1:7">
      <c r="A53" t="s">
        <v>77</v>
      </c>
      <c r="B53" s="1">
        <v>1043.212</v>
      </c>
      <c r="C53">
        <v>104.10667918999999</v>
      </c>
      <c r="D53">
        <f t="shared" si="2"/>
        <v>939.10532080999997</v>
      </c>
      <c r="E53">
        <f t="shared" si="3"/>
        <v>1147.31867919</v>
      </c>
      <c r="F53" t="s">
        <v>14</v>
      </c>
      <c r="G53" t="s">
        <v>20</v>
      </c>
    </row>
    <row r="54" spans="1:7">
      <c r="A54" t="s">
        <v>78</v>
      </c>
      <c r="B54" s="1">
        <v>23.045000000000002</v>
      </c>
      <c r="C54">
        <v>1.4104266400000001</v>
      </c>
      <c r="D54">
        <f t="shared" si="2"/>
        <v>21.634573360000001</v>
      </c>
      <c r="E54">
        <f t="shared" si="3"/>
        <v>24.455426640000002</v>
      </c>
      <c r="F54" t="s">
        <v>16</v>
      </c>
      <c r="G54" t="s">
        <v>36</v>
      </c>
    </row>
    <row r="55" spans="1:7">
      <c r="A55" t="s">
        <v>79</v>
      </c>
      <c r="B55" s="1">
        <v>378.37200000000001</v>
      </c>
      <c r="C55">
        <v>36.199744080000002</v>
      </c>
      <c r="D55">
        <f t="shared" si="2"/>
        <v>342.17225592</v>
      </c>
      <c r="E55">
        <f t="shared" si="3"/>
        <v>414.57174408000003</v>
      </c>
      <c r="F55" t="s">
        <v>8</v>
      </c>
      <c r="G55" t="s">
        <v>18</v>
      </c>
    </row>
    <row r="56" spans="1:7">
      <c r="A56" t="s">
        <v>80</v>
      </c>
      <c r="B56" s="1">
        <v>14.5</v>
      </c>
      <c r="C56">
        <v>26.930089280000001</v>
      </c>
      <c r="D56">
        <f t="shared" si="2"/>
        <v>-12.430089280000001</v>
      </c>
      <c r="E56">
        <f t="shared" si="3"/>
        <v>41.430089280000004</v>
      </c>
      <c r="F56" t="s">
        <v>11</v>
      </c>
      <c r="G56" t="s">
        <v>27</v>
      </c>
    </row>
    <row r="57" spans="1:7">
      <c r="A57" t="s">
        <v>81</v>
      </c>
      <c r="B57" s="1">
        <v>1.6819999999999999</v>
      </c>
      <c r="C57">
        <v>14.39199848</v>
      </c>
      <c r="D57">
        <f t="shared" si="2"/>
        <v>-12.709998479999999</v>
      </c>
      <c r="E57">
        <f t="shared" si="3"/>
        <v>16.07399848</v>
      </c>
      <c r="F57" t="s">
        <v>11</v>
      </c>
      <c r="G57" t="s">
        <v>27</v>
      </c>
    </row>
    <row r="58" spans="1:7">
      <c r="A58" t="s">
        <v>82</v>
      </c>
      <c r="B58" s="1">
        <v>779.08500000000004</v>
      </c>
      <c r="C58">
        <v>491.33709845999999</v>
      </c>
      <c r="D58">
        <f t="shared" si="2"/>
        <v>287.74790154000004</v>
      </c>
      <c r="E58">
        <f t="shared" si="3"/>
        <v>1270.4220984600001</v>
      </c>
      <c r="F58" t="s">
        <v>11</v>
      </c>
      <c r="G58" t="s">
        <v>27</v>
      </c>
    </row>
    <row r="59" spans="1:7">
      <c r="A59" t="s">
        <v>83</v>
      </c>
      <c r="B59" s="1">
        <v>2526</v>
      </c>
      <c r="C59">
        <v>3205.7450801099999</v>
      </c>
      <c r="D59">
        <f t="shared" si="2"/>
        <v>-679.74508010999989</v>
      </c>
      <c r="E59">
        <f t="shared" si="3"/>
        <v>5731.7450801100003</v>
      </c>
      <c r="F59" t="s">
        <v>16</v>
      </c>
      <c r="G59" t="s">
        <v>54</v>
      </c>
    </row>
    <row r="60" spans="1:7">
      <c r="A60" t="s">
        <v>84</v>
      </c>
      <c r="B60" s="1">
        <v>1.157</v>
      </c>
      <c r="C60">
        <v>3.3311598999999998</v>
      </c>
      <c r="D60">
        <f t="shared" si="2"/>
        <v>-2.1741598999999998</v>
      </c>
      <c r="E60">
        <f t="shared" si="3"/>
        <v>4.4881598999999994</v>
      </c>
      <c r="F60" t="s">
        <v>11</v>
      </c>
      <c r="G60" t="s">
        <v>27</v>
      </c>
    </row>
    <row r="61" spans="1:7">
      <c r="A61" t="s">
        <v>85</v>
      </c>
      <c r="B61" s="1">
        <v>53.127000000000002</v>
      </c>
      <c r="C61">
        <v>0.10366403</v>
      </c>
      <c r="D61">
        <f t="shared" si="2"/>
        <v>53.023335970000005</v>
      </c>
      <c r="E61">
        <f t="shared" si="3"/>
        <v>53.23066403</v>
      </c>
      <c r="F61" t="s">
        <v>14</v>
      </c>
      <c r="G61" t="s">
        <v>9</v>
      </c>
    </row>
    <row r="62" spans="1:7">
      <c r="A62" t="s">
        <v>86</v>
      </c>
      <c r="B62" s="1">
        <v>1.0430999999999999E-2</v>
      </c>
      <c r="C62">
        <v>0</v>
      </c>
      <c r="D62">
        <f t="shared" si="2"/>
        <v>1.0430999999999999E-2</v>
      </c>
      <c r="E62">
        <f t="shared" si="3"/>
        <v>1.0430999999999999E-2</v>
      </c>
      <c r="F62" t="s">
        <v>64</v>
      </c>
      <c r="G62" t="s">
        <v>9</v>
      </c>
    </row>
    <row r="63" spans="1:7">
      <c r="A63" t="s">
        <v>87</v>
      </c>
      <c r="B63" s="1">
        <v>192.762</v>
      </c>
      <c r="C63">
        <v>65.502330700000002</v>
      </c>
      <c r="D63">
        <f t="shared" si="2"/>
        <v>127.2596693</v>
      </c>
      <c r="E63">
        <f t="shared" si="3"/>
        <v>258.26433070000002</v>
      </c>
      <c r="F63" t="s">
        <v>8</v>
      </c>
      <c r="G63" t="s">
        <v>45</v>
      </c>
    </row>
    <row r="64" spans="1:7">
      <c r="A64" t="s">
        <v>88</v>
      </c>
      <c r="B64" s="1">
        <v>4.5910000000000002</v>
      </c>
      <c r="C64">
        <v>107.44364889000001</v>
      </c>
      <c r="D64">
        <f t="shared" si="2"/>
        <v>-102.85264889000001</v>
      </c>
      <c r="E64">
        <f t="shared" si="3"/>
        <v>112.03464889</v>
      </c>
      <c r="F64" t="s">
        <v>11</v>
      </c>
      <c r="G64" t="s">
        <v>27</v>
      </c>
    </row>
    <row r="65" spans="1:7">
      <c r="A65" t="s">
        <v>89</v>
      </c>
      <c r="B65" s="1">
        <v>270.06</v>
      </c>
      <c r="C65">
        <v>565.71596199999999</v>
      </c>
      <c r="D65">
        <f t="shared" si="2"/>
        <v>-295.65596199999999</v>
      </c>
      <c r="E65">
        <f t="shared" si="3"/>
        <v>835.77596199999994</v>
      </c>
      <c r="F65" t="s">
        <v>11</v>
      </c>
      <c r="G65" t="s">
        <v>27</v>
      </c>
    </row>
    <row r="66" spans="1:7">
      <c r="A66" t="s">
        <v>90</v>
      </c>
      <c r="B66" s="1">
        <v>5.359</v>
      </c>
      <c r="C66">
        <v>0.18786142</v>
      </c>
      <c r="D66">
        <f t="shared" ref="D66:D97" si="4">B66-C66</f>
        <v>5.17113858</v>
      </c>
      <c r="E66">
        <f t="shared" ref="E66:E97" si="5">B66+C66</f>
        <v>5.5468614199999999</v>
      </c>
      <c r="F66" t="s">
        <v>14</v>
      </c>
      <c r="G66" t="s">
        <v>9</v>
      </c>
    </row>
    <row r="67" spans="1:7">
      <c r="A67" t="s">
        <v>91</v>
      </c>
      <c r="B67" s="1">
        <v>2.3069999999999999</v>
      </c>
      <c r="C67">
        <v>0</v>
      </c>
      <c r="D67">
        <f t="shared" si="4"/>
        <v>2.3069999999999999</v>
      </c>
      <c r="E67">
        <f t="shared" si="5"/>
        <v>2.3069999999999999</v>
      </c>
      <c r="F67" t="s">
        <v>14</v>
      </c>
      <c r="G67" t="s">
        <v>9</v>
      </c>
    </row>
    <row r="68" spans="1:7">
      <c r="A68" t="s">
        <v>92</v>
      </c>
      <c r="B68" s="1">
        <v>9.3819999999999997</v>
      </c>
      <c r="C68">
        <v>4.3703006999999996</v>
      </c>
      <c r="D68">
        <f t="shared" si="4"/>
        <v>5.0116993000000001</v>
      </c>
      <c r="E68">
        <f t="shared" si="5"/>
        <v>13.752300699999999</v>
      </c>
      <c r="F68" t="s">
        <v>8</v>
      </c>
      <c r="G68" t="s">
        <v>9</v>
      </c>
    </row>
    <row r="69" spans="1:7">
      <c r="A69" t="s">
        <v>93</v>
      </c>
      <c r="B69" s="1">
        <v>41.988</v>
      </c>
      <c r="C69">
        <v>0.45527517000000001</v>
      </c>
      <c r="D69">
        <f t="shared" si="4"/>
        <v>41.532724829999999</v>
      </c>
      <c r="E69">
        <f t="shared" si="5"/>
        <v>42.44327517</v>
      </c>
      <c r="F69" t="s">
        <v>14</v>
      </c>
      <c r="G69" t="s">
        <v>9</v>
      </c>
    </row>
    <row r="70" spans="1:7">
      <c r="A70" t="s">
        <v>94</v>
      </c>
      <c r="B70" s="1">
        <v>0.26700000000000002</v>
      </c>
      <c r="D70">
        <f t="shared" si="4"/>
        <v>0.26700000000000002</v>
      </c>
      <c r="E70">
        <f t="shared" si="5"/>
        <v>0.26700000000000002</v>
      </c>
      <c r="F70" t="s">
        <v>16</v>
      </c>
      <c r="G70" t="s">
        <v>9</v>
      </c>
    </row>
    <row r="71" spans="1:7">
      <c r="A71" t="s">
        <v>95</v>
      </c>
      <c r="B71" s="1">
        <v>119.246</v>
      </c>
      <c r="C71">
        <v>7.4554503700000003</v>
      </c>
      <c r="D71">
        <f t="shared" si="4"/>
        <v>111.79054963</v>
      </c>
      <c r="E71">
        <f t="shared" si="5"/>
        <v>126.70145036999999</v>
      </c>
      <c r="F71" t="s">
        <v>11</v>
      </c>
      <c r="G71" t="s">
        <v>27</v>
      </c>
    </row>
    <row r="72" spans="1:7">
      <c r="A72" t="s">
        <v>96</v>
      </c>
      <c r="B72" s="1">
        <v>93.129000000000005</v>
      </c>
      <c r="C72">
        <v>1.1550750700000001</v>
      </c>
      <c r="D72">
        <f t="shared" si="4"/>
        <v>91.97392493000001</v>
      </c>
      <c r="E72">
        <f t="shared" si="5"/>
        <v>94.28407507</v>
      </c>
      <c r="F72" t="s">
        <v>16</v>
      </c>
      <c r="G72" t="s">
        <v>36</v>
      </c>
    </row>
    <row r="73" spans="1:7">
      <c r="A73" t="s">
        <v>97</v>
      </c>
      <c r="B73" s="1">
        <v>0.877</v>
      </c>
      <c r="C73">
        <v>2.8491100000000002E-3</v>
      </c>
      <c r="D73">
        <f t="shared" si="4"/>
        <v>0.87415089000000001</v>
      </c>
      <c r="E73">
        <f t="shared" si="5"/>
        <v>0.87984910999999999</v>
      </c>
      <c r="F73" t="s">
        <v>14</v>
      </c>
      <c r="G73" t="s">
        <v>9</v>
      </c>
    </row>
    <row r="74" spans="1:7">
      <c r="A74" t="s">
        <v>98</v>
      </c>
      <c r="B74">
        <f>0.022638+0.025</f>
        <v>4.7638E-2</v>
      </c>
      <c r="C74">
        <v>0</v>
      </c>
      <c r="D74">
        <f t="shared" si="4"/>
        <v>4.7638E-2</v>
      </c>
      <c r="E74">
        <f t="shared" si="5"/>
        <v>4.7638E-2</v>
      </c>
      <c r="F74" t="s">
        <v>14</v>
      </c>
      <c r="G74" t="s">
        <v>9</v>
      </c>
    </row>
    <row r="75" spans="1:7">
      <c r="A75" t="s">
        <v>99</v>
      </c>
      <c r="B75" s="1">
        <v>1.6579999999999999</v>
      </c>
      <c r="C75">
        <v>0</v>
      </c>
      <c r="D75">
        <f t="shared" si="4"/>
        <v>1.6579999999999999</v>
      </c>
      <c r="E75">
        <f t="shared" si="5"/>
        <v>1.6579999999999999</v>
      </c>
      <c r="F75" t="s">
        <v>14</v>
      </c>
      <c r="G75" t="s">
        <v>9</v>
      </c>
    </row>
    <row r="76" spans="1:7">
      <c r="A76" t="s">
        <v>100</v>
      </c>
      <c r="B76" s="1">
        <v>3.327</v>
      </c>
      <c r="D76">
        <f t="shared" si="4"/>
        <v>3.327</v>
      </c>
      <c r="E76">
        <f t="shared" si="5"/>
        <v>3.327</v>
      </c>
      <c r="F76" t="s">
        <v>16</v>
      </c>
      <c r="G76" t="s">
        <v>9</v>
      </c>
    </row>
    <row r="77" spans="1:7">
      <c r="A77" t="s">
        <v>101</v>
      </c>
      <c r="B77" s="1">
        <v>6.4080000000000004</v>
      </c>
      <c r="C77">
        <v>0.13204740000000001</v>
      </c>
      <c r="D77">
        <f t="shared" si="4"/>
        <v>6.2759526000000001</v>
      </c>
      <c r="E77">
        <f t="shared" si="5"/>
        <v>6.5400474000000006</v>
      </c>
      <c r="F77" t="s">
        <v>16</v>
      </c>
      <c r="G77" t="s">
        <v>9</v>
      </c>
    </row>
    <row r="78" spans="1:7">
      <c r="A78" t="s">
        <v>102</v>
      </c>
      <c r="B78" s="1">
        <v>31.024000000000001</v>
      </c>
      <c r="C78">
        <v>0.46749025</v>
      </c>
      <c r="D78">
        <f t="shared" si="4"/>
        <v>30.55650975</v>
      </c>
      <c r="E78">
        <f t="shared" si="5"/>
        <v>31.491490250000002</v>
      </c>
      <c r="F78" t="s">
        <v>16</v>
      </c>
      <c r="G78" t="s">
        <v>36</v>
      </c>
    </row>
    <row r="79" spans="1:7">
      <c r="A79" t="s">
        <v>103</v>
      </c>
      <c r="B79" s="1">
        <v>6.84</v>
      </c>
      <c r="C79">
        <v>127.50498786</v>
      </c>
      <c r="D79">
        <f t="shared" si="4"/>
        <v>-120.66498786</v>
      </c>
      <c r="E79">
        <f t="shared" si="5"/>
        <v>134.34498786</v>
      </c>
      <c r="F79" t="s">
        <v>11</v>
      </c>
      <c r="G79" t="s">
        <v>27</v>
      </c>
    </row>
    <row r="80" spans="1:7">
      <c r="A80" t="s">
        <v>104</v>
      </c>
      <c r="B80" s="1">
        <v>679.71199999999999</v>
      </c>
      <c r="C80">
        <v>377.98242883</v>
      </c>
      <c r="D80">
        <f t="shared" si="4"/>
        <v>301.72957116999999</v>
      </c>
      <c r="E80">
        <f t="shared" si="5"/>
        <v>1057.6944288300001</v>
      </c>
      <c r="F80" t="s">
        <v>64</v>
      </c>
      <c r="G80" t="s">
        <v>9</v>
      </c>
    </row>
    <row r="81" spans="1:7">
      <c r="A81" t="s">
        <v>105</v>
      </c>
      <c r="C81">
        <v>1.961E-4</v>
      </c>
      <c r="D81">
        <f t="shared" si="4"/>
        <v>-1.961E-4</v>
      </c>
      <c r="E81">
        <f t="shared" si="5"/>
        <v>1.961E-4</v>
      </c>
      <c r="F81" t="s">
        <v>11</v>
      </c>
      <c r="G81" t="s">
        <v>9</v>
      </c>
    </row>
    <row r="82" spans="1:7">
      <c r="A82" t="s">
        <v>106</v>
      </c>
      <c r="B82" s="1">
        <v>1860.7829999999999</v>
      </c>
      <c r="C82">
        <v>612.53106861000003</v>
      </c>
      <c r="D82">
        <f t="shared" si="4"/>
        <v>1248.2519313899998</v>
      </c>
      <c r="E82">
        <f t="shared" si="5"/>
        <v>2473.31406861</v>
      </c>
      <c r="F82" t="s">
        <v>8</v>
      </c>
      <c r="G82" t="s">
        <v>107</v>
      </c>
    </row>
    <row r="83" spans="1:7">
      <c r="A83" t="s">
        <v>108</v>
      </c>
      <c r="B83" s="1">
        <v>1073.5350000000001</v>
      </c>
      <c r="C83">
        <v>172.38004380000001</v>
      </c>
      <c r="D83">
        <f t="shared" si="4"/>
        <v>901.15495620000002</v>
      </c>
      <c r="E83">
        <f t="shared" si="5"/>
        <v>1245.9150438000001</v>
      </c>
      <c r="F83" t="s">
        <v>8</v>
      </c>
      <c r="G83" t="s">
        <v>45</v>
      </c>
    </row>
    <row r="84" spans="1:7">
      <c r="A84" t="s">
        <v>109</v>
      </c>
      <c r="B84" s="1">
        <v>231.249</v>
      </c>
      <c r="C84">
        <v>0.32428520999999999</v>
      </c>
      <c r="D84">
        <f t="shared" si="4"/>
        <v>230.92471479</v>
      </c>
      <c r="E84">
        <f t="shared" si="5"/>
        <v>231.57328520999999</v>
      </c>
      <c r="F84" t="s">
        <v>8</v>
      </c>
      <c r="G84" t="s">
        <v>18</v>
      </c>
    </row>
    <row r="85" spans="1:7">
      <c r="A85" t="s">
        <v>110</v>
      </c>
      <c r="B85" s="1">
        <v>192.703</v>
      </c>
      <c r="C85">
        <v>0.18046638000000001</v>
      </c>
      <c r="D85">
        <f t="shared" si="4"/>
        <v>192.52253361999999</v>
      </c>
      <c r="E85">
        <f t="shared" si="5"/>
        <v>192.88346638000002</v>
      </c>
      <c r="F85" t="s">
        <v>8</v>
      </c>
      <c r="G85" t="s">
        <v>18</v>
      </c>
    </row>
    <row r="86" spans="1:7">
      <c r="A86" t="s">
        <v>111</v>
      </c>
      <c r="B86" s="1">
        <v>352.15199999999999</v>
      </c>
      <c r="C86">
        <v>186.56045519</v>
      </c>
      <c r="D86">
        <f t="shared" si="4"/>
        <v>165.59154480999999</v>
      </c>
      <c r="E86">
        <f t="shared" si="5"/>
        <v>538.71245519000001</v>
      </c>
      <c r="F86" t="s">
        <v>11</v>
      </c>
      <c r="G86" t="s">
        <v>27</v>
      </c>
    </row>
    <row r="87" spans="1:7">
      <c r="A87" t="s">
        <v>112</v>
      </c>
      <c r="B87" s="1">
        <v>1.8660000000000001</v>
      </c>
      <c r="C87">
        <v>0.44369099000000001</v>
      </c>
      <c r="D87">
        <f t="shared" si="4"/>
        <v>1.4223090100000002</v>
      </c>
      <c r="E87">
        <f t="shared" si="5"/>
        <v>2.30969099</v>
      </c>
      <c r="F87" t="s">
        <v>11</v>
      </c>
      <c r="G87" t="s">
        <v>9</v>
      </c>
    </row>
    <row r="88" spans="1:7">
      <c r="A88" t="s">
        <v>113</v>
      </c>
      <c r="B88" s="1">
        <v>0</v>
      </c>
      <c r="C88">
        <v>1.77E-5</v>
      </c>
      <c r="D88">
        <f t="shared" si="4"/>
        <v>-1.77E-5</v>
      </c>
      <c r="E88">
        <f t="shared" si="5"/>
        <v>1.77E-5</v>
      </c>
      <c r="F88" t="s">
        <v>25</v>
      </c>
      <c r="G88" t="s">
        <v>25</v>
      </c>
    </row>
    <row r="89" spans="1:7">
      <c r="A89" t="s">
        <v>114</v>
      </c>
      <c r="B89" s="1">
        <v>0.28999999999999998</v>
      </c>
      <c r="C89">
        <v>0</v>
      </c>
      <c r="D89">
        <f t="shared" si="4"/>
        <v>0.28999999999999998</v>
      </c>
      <c r="E89">
        <f t="shared" si="5"/>
        <v>0.28999999999999998</v>
      </c>
      <c r="F89" t="s">
        <v>25</v>
      </c>
      <c r="G89" t="s">
        <v>25</v>
      </c>
    </row>
    <row r="90" spans="1:7">
      <c r="A90" t="s">
        <v>115</v>
      </c>
      <c r="B90" s="1">
        <v>228.12</v>
      </c>
      <c r="C90">
        <v>97.401932950000003</v>
      </c>
      <c r="D90">
        <f t="shared" si="4"/>
        <v>130.71806705</v>
      </c>
      <c r="E90">
        <f t="shared" si="5"/>
        <v>325.52193295000001</v>
      </c>
      <c r="F90" t="s">
        <v>8</v>
      </c>
      <c r="G90" t="s">
        <v>18</v>
      </c>
    </row>
    <row r="91" spans="1:7">
      <c r="A91" t="s">
        <v>116</v>
      </c>
      <c r="B91" s="1">
        <v>657.245</v>
      </c>
      <c r="C91">
        <v>682.80728883999996</v>
      </c>
      <c r="D91">
        <f t="shared" si="4"/>
        <v>-25.562288839999951</v>
      </c>
      <c r="E91">
        <f t="shared" si="5"/>
        <v>1340.0522888400001</v>
      </c>
      <c r="F91" t="s">
        <v>11</v>
      </c>
      <c r="G91" t="s">
        <v>27</v>
      </c>
    </row>
    <row r="92" spans="1:7">
      <c r="A92" t="s">
        <v>117</v>
      </c>
      <c r="B92" s="1">
        <v>3.6080000000000001</v>
      </c>
      <c r="C92">
        <v>5.6593753500000004</v>
      </c>
      <c r="D92">
        <f t="shared" si="4"/>
        <v>-2.0513753500000003</v>
      </c>
      <c r="E92">
        <f t="shared" si="5"/>
        <v>9.26737535</v>
      </c>
      <c r="F92" t="s">
        <v>16</v>
      </c>
      <c r="G92" t="s">
        <v>9</v>
      </c>
    </row>
    <row r="93" spans="1:7">
      <c r="A93" t="s">
        <v>118</v>
      </c>
      <c r="B93" s="1">
        <v>220.50899999999999</v>
      </c>
      <c r="C93">
        <v>520.93489870999997</v>
      </c>
      <c r="D93">
        <f t="shared" si="4"/>
        <v>-300.42589870999996</v>
      </c>
      <c r="E93">
        <f t="shared" si="5"/>
        <v>741.44389870999998</v>
      </c>
      <c r="F93" t="s">
        <v>8</v>
      </c>
      <c r="G93" t="s">
        <v>119</v>
      </c>
    </row>
    <row r="94" spans="1:7">
      <c r="A94" t="s">
        <v>120</v>
      </c>
      <c r="B94" s="1">
        <v>170.70500000000001</v>
      </c>
      <c r="C94">
        <v>0.95348887999999998</v>
      </c>
      <c r="D94">
        <f t="shared" si="4"/>
        <v>169.75151112</v>
      </c>
      <c r="E94">
        <f t="shared" si="5"/>
        <v>171.65848888000002</v>
      </c>
      <c r="F94" t="s">
        <v>8</v>
      </c>
      <c r="G94" t="s">
        <v>18</v>
      </c>
    </row>
    <row r="95" spans="1:7">
      <c r="A95" t="s">
        <v>121</v>
      </c>
      <c r="B95" s="1">
        <v>11.913</v>
      </c>
      <c r="C95">
        <v>10.24207386</v>
      </c>
      <c r="D95">
        <f t="shared" si="4"/>
        <v>1.6709261400000006</v>
      </c>
      <c r="E95">
        <f t="shared" si="5"/>
        <v>22.155073860000002</v>
      </c>
      <c r="F95" t="s">
        <v>8</v>
      </c>
      <c r="G95" t="s">
        <v>22</v>
      </c>
    </row>
    <row r="96" spans="1:7">
      <c r="A96" t="s">
        <v>122</v>
      </c>
      <c r="B96" s="1">
        <v>85.111000000000004</v>
      </c>
      <c r="C96">
        <v>0.18988732</v>
      </c>
      <c r="D96">
        <f t="shared" si="4"/>
        <v>84.921112680000007</v>
      </c>
      <c r="E96">
        <f t="shared" si="5"/>
        <v>85.300887320000001</v>
      </c>
      <c r="F96" t="s">
        <v>14</v>
      </c>
      <c r="G96" t="s">
        <v>9</v>
      </c>
    </row>
    <row r="97" spans="1:7">
      <c r="A97" t="s">
        <v>123</v>
      </c>
      <c r="B97" s="1">
        <f>0.022+0.025</f>
        <v>4.7E-2</v>
      </c>
      <c r="C97">
        <v>4.6300600000000001E-3</v>
      </c>
      <c r="D97">
        <f t="shared" si="4"/>
        <v>4.2369940000000002E-2</v>
      </c>
      <c r="E97">
        <f t="shared" si="5"/>
        <v>5.1630059999999998E-2</v>
      </c>
      <c r="F97" t="s">
        <v>8</v>
      </c>
      <c r="G97" t="s">
        <v>22</v>
      </c>
    </row>
    <row r="98" spans="1:7">
      <c r="A98" t="s">
        <v>124</v>
      </c>
      <c r="B98" s="1">
        <v>44.218000000000004</v>
      </c>
      <c r="C98">
        <v>0.27042043999999998</v>
      </c>
      <c r="D98">
        <f t="shared" ref="D98:D129" si="6">B98-C98</f>
        <v>43.947579560000001</v>
      </c>
      <c r="E98">
        <f t="shared" ref="E98:E129" si="7">B98+C98</f>
        <v>44.488420440000006</v>
      </c>
      <c r="F98" t="s">
        <v>8</v>
      </c>
      <c r="G98" t="s">
        <v>18</v>
      </c>
    </row>
    <row r="99" spans="1:7">
      <c r="A99" t="s">
        <v>125</v>
      </c>
      <c r="B99" s="1">
        <v>0.33</v>
      </c>
      <c r="C99">
        <v>0.25160575000000002</v>
      </c>
      <c r="D99">
        <f t="shared" si="6"/>
        <v>7.8394249999999999E-2</v>
      </c>
      <c r="E99">
        <f t="shared" si="7"/>
        <v>0.58160575000000003</v>
      </c>
      <c r="F99" t="s">
        <v>8</v>
      </c>
      <c r="G99" t="s">
        <v>45</v>
      </c>
    </row>
    <row r="100" spans="1:7">
      <c r="A100" t="s">
        <v>126</v>
      </c>
      <c r="B100" s="1">
        <v>0</v>
      </c>
      <c r="C100">
        <v>1.4205229999999999E-2</v>
      </c>
      <c r="D100">
        <f t="shared" si="6"/>
        <v>-1.4205229999999999E-2</v>
      </c>
      <c r="E100">
        <f t="shared" si="7"/>
        <v>1.4205229999999999E-2</v>
      </c>
      <c r="F100" t="s">
        <v>14</v>
      </c>
      <c r="G100" t="s">
        <v>127</v>
      </c>
    </row>
    <row r="101" spans="1:7">
      <c r="A101" t="s">
        <v>128</v>
      </c>
      <c r="B101" s="1">
        <v>59.392000000000003</v>
      </c>
      <c r="C101">
        <v>3.0885330299999998</v>
      </c>
      <c r="D101">
        <f t="shared" si="6"/>
        <v>56.303466970000002</v>
      </c>
      <c r="E101">
        <f t="shared" si="7"/>
        <v>62.480533030000004</v>
      </c>
      <c r="F101" t="s">
        <v>11</v>
      </c>
      <c r="G101" t="s">
        <v>27</v>
      </c>
    </row>
    <row r="102" spans="1:7">
      <c r="A102" t="s">
        <v>129</v>
      </c>
      <c r="B102" s="1">
        <v>90.903999999999996</v>
      </c>
      <c r="C102">
        <v>0.17936166000000001</v>
      </c>
      <c r="D102">
        <f t="shared" si="6"/>
        <v>90.724638339999998</v>
      </c>
      <c r="E102">
        <f t="shared" si="7"/>
        <v>91.083361659999994</v>
      </c>
      <c r="F102" t="s">
        <v>8</v>
      </c>
      <c r="G102" t="s">
        <v>18</v>
      </c>
    </row>
    <row r="103" spans="1:7">
      <c r="A103" t="s">
        <v>130</v>
      </c>
      <c r="B103" s="1">
        <v>1.212</v>
      </c>
      <c r="C103">
        <v>0</v>
      </c>
      <c r="D103">
        <f t="shared" si="6"/>
        <v>1.212</v>
      </c>
      <c r="E103">
        <f t="shared" si="7"/>
        <v>1.212</v>
      </c>
      <c r="F103" t="s">
        <v>14</v>
      </c>
      <c r="G103" t="s">
        <v>9</v>
      </c>
    </row>
    <row r="104" spans="1:7">
      <c r="A104" t="s">
        <v>131</v>
      </c>
      <c r="B104" s="1">
        <v>32.845999999999997</v>
      </c>
      <c r="C104">
        <v>0.72599800000000003</v>
      </c>
      <c r="D104">
        <f t="shared" si="6"/>
        <v>32.120001999999999</v>
      </c>
      <c r="E104">
        <f t="shared" si="7"/>
        <v>33.571997999999994</v>
      </c>
      <c r="F104" t="s">
        <v>14</v>
      </c>
      <c r="G104" t="s">
        <v>20</v>
      </c>
    </row>
    <row r="105" spans="1:7">
      <c r="A105" t="s">
        <v>132</v>
      </c>
      <c r="B105" s="1">
        <v>0</v>
      </c>
      <c r="C105">
        <v>0.27297345000000001</v>
      </c>
      <c r="D105">
        <f t="shared" si="6"/>
        <v>-0.27297345000000001</v>
      </c>
      <c r="E105">
        <f t="shared" si="7"/>
        <v>0.27297345000000001</v>
      </c>
      <c r="F105" t="s">
        <v>11</v>
      </c>
      <c r="G105" t="s">
        <v>9</v>
      </c>
    </row>
    <row r="106" spans="1:7">
      <c r="A106" t="s">
        <v>133</v>
      </c>
      <c r="B106" s="1">
        <v>25.864000000000001</v>
      </c>
      <c r="C106">
        <v>11.27782412</v>
      </c>
      <c r="D106">
        <f t="shared" si="6"/>
        <v>14.586175880000001</v>
      </c>
      <c r="E106">
        <f t="shared" si="7"/>
        <v>37.141824120000003</v>
      </c>
      <c r="F106" t="s">
        <v>11</v>
      </c>
      <c r="G106" t="s">
        <v>27</v>
      </c>
    </row>
    <row r="107" spans="1:7">
      <c r="A107" t="s">
        <v>134</v>
      </c>
      <c r="B107" s="1">
        <v>0.13500000000000001</v>
      </c>
      <c r="C107">
        <v>5.4461849100000004</v>
      </c>
      <c r="D107">
        <f t="shared" si="6"/>
        <v>-5.3111849100000006</v>
      </c>
      <c r="E107">
        <f t="shared" si="7"/>
        <v>5.5811849100000002</v>
      </c>
      <c r="F107" t="s">
        <v>11</v>
      </c>
      <c r="G107" t="s">
        <v>27</v>
      </c>
    </row>
    <row r="108" spans="1:7">
      <c r="A108" t="s">
        <v>135</v>
      </c>
      <c r="B108" s="1">
        <v>5.3019999999999996</v>
      </c>
      <c r="C108">
        <v>2.9141345900000002</v>
      </c>
      <c r="D108">
        <f t="shared" si="6"/>
        <v>2.3878654099999994</v>
      </c>
      <c r="E108">
        <f t="shared" si="7"/>
        <v>8.2161345899999993</v>
      </c>
      <c r="F108" t="s">
        <v>11</v>
      </c>
      <c r="G108" t="s">
        <v>9</v>
      </c>
    </row>
    <row r="109" spans="1:7">
      <c r="A109" t="s">
        <v>136</v>
      </c>
      <c r="B109" s="1">
        <v>0.23949400000000001</v>
      </c>
      <c r="C109">
        <v>1.05029635</v>
      </c>
      <c r="D109">
        <f t="shared" si="6"/>
        <v>-0.81080235000000001</v>
      </c>
      <c r="E109">
        <f t="shared" si="7"/>
        <v>1.2897903500000001</v>
      </c>
      <c r="F109" t="s">
        <v>14</v>
      </c>
      <c r="G109" t="s">
        <v>9</v>
      </c>
    </row>
    <row r="110" spans="1:7">
      <c r="A110" t="s">
        <v>137</v>
      </c>
      <c r="B110" s="1">
        <v>796.21500000000003</v>
      </c>
      <c r="C110">
        <v>192.08249721999999</v>
      </c>
      <c r="D110">
        <f t="shared" si="6"/>
        <v>604.1325027800001</v>
      </c>
      <c r="E110">
        <f t="shared" si="7"/>
        <v>988.29749721999997</v>
      </c>
      <c r="F110" t="s">
        <v>8</v>
      </c>
      <c r="G110" t="s">
        <v>45</v>
      </c>
    </row>
    <row r="111" spans="1:7">
      <c r="A111" t="s">
        <v>138</v>
      </c>
      <c r="B111" s="1">
        <v>0.09</v>
      </c>
      <c r="C111">
        <v>2.0779300000000001E-2</v>
      </c>
      <c r="D111">
        <f t="shared" si="6"/>
        <v>6.9220699999999996E-2</v>
      </c>
      <c r="E111">
        <f t="shared" si="7"/>
        <v>0.1107793</v>
      </c>
      <c r="F111" t="s">
        <v>14</v>
      </c>
      <c r="G111" t="s">
        <v>9</v>
      </c>
    </row>
    <row r="112" spans="1:7">
      <c r="A112" t="s">
        <v>139</v>
      </c>
      <c r="B112" s="1">
        <v>0.34300000000000003</v>
      </c>
      <c r="C112">
        <v>0</v>
      </c>
      <c r="D112">
        <f t="shared" si="6"/>
        <v>0.34300000000000003</v>
      </c>
      <c r="E112">
        <f t="shared" si="7"/>
        <v>0.34300000000000003</v>
      </c>
      <c r="F112" t="s">
        <v>8</v>
      </c>
      <c r="G112" t="s">
        <v>9</v>
      </c>
    </row>
    <row r="113" spans="1:7">
      <c r="A113" t="s">
        <v>140</v>
      </c>
      <c r="B113" s="1">
        <v>1.5</v>
      </c>
      <c r="C113">
        <v>3.7200000000000003E-5</v>
      </c>
      <c r="D113">
        <f t="shared" si="6"/>
        <v>1.4999628</v>
      </c>
      <c r="E113">
        <f t="shared" si="7"/>
        <v>1.5000372</v>
      </c>
      <c r="F113" t="s">
        <v>14</v>
      </c>
      <c r="G113" t="s">
        <v>9</v>
      </c>
    </row>
    <row r="114" spans="1:7">
      <c r="A114" t="s">
        <v>141</v>
      </c>
      <c r="B114" s="1">
        <v>1.048</v>
      </c>
      <c r="C114">
        <v>0.48213055999999999</v>
      </c>
      <c r="D114">
        <f t="shared" si="6"/>
        <v>0.56586944000000006</v>
      </c>
      <c r="E114">
        <f t="shared" si="7"/>
        <v>1.5301305599999999</v>
      </c>
      <c r="F114" t="s">
        <v>11</v>
      </c>
      <c r="G114" t="s">
        <v>27</v>
      </c>
    </row>
    <row r="115" spans="1:7">
      <c r="A115" t="s">
        <v>142</v>
      </c>
      <c r="B115" s="1">
        <v>413.44799999999998</v>
      </c>
      <c r="C115">
        <v>182.59489707</v>
      </c>
      <c r="D115">
        <f t="shared" si="6"/>
        <v>230.85310292999998</v>
      </c>
      <c r="E115">
        <f t="shared" si="7"/>
        <v>596.04289706999998</v>
      </c>
      <c r="F115" t="s">
        <v>14</v>
      </c>
      <c r="G115" t="s">
        <v>20</v>
      </c>
    </row>
    <row r="116" spans="1:7">
      <c r="A116" t="s">
        <v>143</v>
      </c>
      <c r="B116" s="1">
        <v>33.396000000000001</v>
      </c>
      <c r="C116">
        <v>0.15346510999999999</v>
      </c>
      <c r="D116">
        <f t="shared" si="6"/>
        <v>33.242534890000002</v>
      </c>
      <c r="E116">
        <f t="shared" si="7"/>
        <v>33.54946511</v>
      </c>
      <c r="F116" t="s">
        <v>14</v>
      </c>
      <c r="G116" t="s">
        <v>9</v>
      </c>
    </row>
    <row r="117" spans="1:7">
      <c r="A117" t="s">
        <v>144</v>
      </c>
      <c r="B117" s="1">
        <v>0.89500000000000002</v>
      </c>
      <c r="C117">
        <v>0</v>
      </c>
      <c r="D117">
        <f t="shared" si="6"/>
        <v>0.89500000000000002</v>
      </c>
      <c r="E117">
        <f t="shared" si="7"/>
        <v>0.89500000000000002</v>
      </c>
      <c r="F117" t="s">
        <v>14</v>
      </c>
      <c r="G117" t="s">
        <v>20</v>
      </c>
    </row>
    <row r="118" spans="1:7">
      <c r="A118" t="s">
        <v>145</v>
      </c>
      <c r="B118" s="1">
        <v>342.142</v>
      </c>
      <c r="C118">
        <v>691.30946513000004</v>
      </c>
      <c r="D118">
        <f t="shared" si="6"/>
        <v>-349.16746513000004</v>
      </c>
      <c r="E118">
        <f t="shared" si="7"/>
        <v>1033.4514651300001</v>
      </c>
      <c r="F118" t="s">
        <v>16</v>
      </c>
      <c r="G118" t="s">
        <v>54</v>
      </c>
    </row>
    <row r="119" spans="1:7">
      <c r="A119" t="s">
        <v>146</v>
      </c>
      <c r="B119" s="1">
        <f>1.54+2.75</f>
        <v>4.29</v>
      </c>
      <c r="C119">
        <v>3.81745E-2</v>
      </c>
      <c r="D119">
        <f t="shared" si="6"/>
        <v>4.2518254999999998</v>
      </c>
      <c r="E119">
        <f t="shared" si="7"/>
        <v>4.3281745000000003</v>
      </c>
      <c r="F119" t="s">
        <v>11</v>
      </c>
      <c r="G119" t="s">
        <v>22</v>
      </c>
    </row>
    <row r="120" spans="1:7">
      <c r="A120" t="s">
        <v>147</v>
      </c>
      <c r="B120" s="1">
        <v>0.19</v>
      </c>
      <c r="C120">
        <v>0.25618299</v>
      </c>
      <c r="D120">
        <f t="shared" si="6"/>
        <v>-6.6182989999999997E-2</v>
      </c>
      <c r="E120">
        <f t="shared" si="7"/>
        <v>0.44618299</v>
      </c>
      <c r="F120" t="s">
        <v>11</v>
      </c>
      <c r="G120" t="s">
        <v>9</v>
      </c>
    </row>
    <row r="121" spans="1:7">
      <c r="A121" t="s">
        <v>148</v>
      </c>
      <c r="B121" s="1">
        <f>0.6+0.7981</f>
        <v>1.3980999999999999</v>
      </c>
      <c r="C121">
        <v>3.5263999999999998E-4</v>
      </c>
      <c r="D121">
        <f t="shared" si="6"/>
        <v>1.3977473599999999</v>
      </c>
      <c r="E121">
        <f t="shared" si="7"/>
        <v>1.3984526399999999</v>
      </c>
      <c r="F121" t="s">
        <v>8</v>
      </c>
      <c r="G121" t="s">
        <v>9</v>
      </c>
    </row>
    <row r="122" spans="1:7">
      <c r="A122" t="s">
        <v>149</v>
      </c>
      <c r="B122" s="1">
        <v>3.399</v>
      </c>
      <c r="C122">
        <v>2.9580000000000001E-5</v>
      </c>
      <c r="D122">
        <f t="shared" si="6"/>
        <v>3.3989704199999999</v>
      </c>
      <c r="E122">
        <f t="shared" si="7"/>
        <v>3.3990295800000001</v>
      </c>
      <c r="F122" t="s">
        <v>11</v>
      </c>
      <c r="G122" t="s">
        <v>9</v>
      </c>
    </row>
    <row r="123" spans="1:7">
      <c r="A123" t="s">
        <v>150</v>
      </c>
      <c r="B123" s="1">
        <v>108.56399999999999</v>
      </c>
      <c r="C123">
        <v>2.5576709100000001</v>
      </c>
      <c r="D123">
        <f t="shared" si="6"/>
        <v>106.00632908999999</v>
      </c>
      <c r="E123">
        <f t="shared" si="7"/>
        <v>111.12167090999999</v>
      </c>
      <c r="F123" t="s">
        <v>14</v>
      </c>
      <c r="G123" t="s">
        <v>9</v>
      </c>
    </row>
    <row r="124" spans="1:7">
      <c r="A124" t="s">
        <v>151</v>
      </c>
      <c r="B124" s="1">
        <v>8.1660000000000004</v>
      </c>
      <c r="C124">
        <v>2.9852724199999998</v>
      </c>
      <c r="D124">
        <f t="shared" si="6"/>
        <v>5.180727580000001</v>
      </c>
      <c r="E124">
        <f t="shared" si="7"/>
        <v>11.15127242</v>
      </c>
      <c r="F124" t="s">
        <v>8</v>
      </c>
      <c r="G124" t="s">
        <v>45</v>
      </c>
    </row>
    <row r="125" spans="1:7">
      <c r="A125" t="s">
        <v>152</v>
      </c>
      <c r="B125" s="1">
        <v>0.14799999999999999</v>
      </c>
      <c r="C125">
        <v>2.3998700000000001E-3</v>
      </c>
      <c r="D125">
        <f t="shared" si="6"/>
        <v>0.14560012999999999</v>
      </c>
      <c r="E125">
        <f t="shared" si="7"/>
        <v>0.15039986999999999</v>
      </c>
      <c r="F125" t="s">
        <v>14</v>
      </c>
      <c r="G125" t="s">
        <v>127</v>
      </c>
    </row>
    <row r="126" spans="1:7">
      <c r="A126" t="s">
        <v>153</v>
      </c>
      <c r="B126" s="1">
        <v>2.0350000000000001</v>
      </c>
      <c r="C126">
        <v>5.4611399999999997E-3</v>
      </c>
      <c r="D126">
        <f t="shared" si="6"/>
        <v>2.0295388600000002</v>
      </c>
      <c r="E126">
        <f t="shared" si="7"/>
        <v>2.0404611400000001</v>
      </c>
      <c r="F126" t="s">
        <v>8</v>
      </c>
      <c r="G126" t="s">
        <v>9</v>
      </c>
    </row>
    <row r="127" spans="1:7">
      <c r="A127" t="s">
        <v>154</v>
      </c>
      <c r="B127" s="1">
        <v>28.73</v>
      </c>
      <c r="C127">
        <v>0.39567507000000002</v>
      </c>
      <c r="D127">
        <f t="shared" si="6"/>
        <v>28.334324930000001</v>
      </c>
      <c r="E127">
        <f t="shared" si="7"/>
        <v>29.12567507</v>
      </c>
      <c r="F127" t="s">
        <v>16</v>
      </c>
      <c r="G127" t="s">
        <v>36</v>
      </c>
    </row>
    <row r="128" spans="1:7">
      <c r="A128" t="s">
        <v>155</v>
      </c>
      <c r="B128" s="1">
        <v>2.5350000000000001</v>
      </c>
      <c r="C128">
        <v>4.0000000000000003E-5</v>
      </c>
      <c r="D128">
        <f t="shared" si="6"/>
        <v>2.5349600000000003</v>
      </c>
      <c r="E128">
        <f t="shared" si="7"/>
        <v>2.53504</v>
      </c>
      <c r="F128" t="s">
        <v>14</v>
      </c>
      <c r="G128" t="s">
        <v>9</v>
      </c>
    </row>
    <row r="129" spans="1:7">
      <c r="A129" t="s">
        <v>156</v>
      </c>
      <c r="B129" s="1">
        <v>94.254000000000005</v>
      </c>
      <c r="C129">
        <v>2.03301E-2</v>
      </c>
      <c r="D129">
        <f t="shared" si="6"/>
        <v>94.23366990000001</v>
      </c>
      <c r="E129">
        <f t="shared" si="7"/>
        <v>94.2743301</v>
      </c>
      <c r="F129" t="s">
        <v>14</v>
      </c>
      <c r="G129" t="s">
        <v>9</v>
      </c>
    </row>
    <row r="130" spans="1:7">
      <c r="A130" t="s">
        <v>157</v>
      </c>
      <c r="B130" s="1">
        <v>20.303000000000001</v>
      </c>
      <c r="C130">
        <v>32.639884729999999</v>
      </c>
      <c r="D130">
        <f t="shared" ref="D130:D161" si="8">B130-C130</f>
        <v>-12.336884729999998</v>
      </c>
      <c r="E130">
        <f t="shared" ref="E130:E161" si="9">B130+C130</f>
        <v>52.942884730000003</v>
      </c>
      <c r="F130" t="s">
        <v>11</v>
      </c>
      <c r="G130" t="s">
        <v>9</v>
      </c>
    </row>
    <row r="131" spans="1:7">
      <c r="A131" t="s">
        <v>158</v>
      </c>
      <c r="B131" s="1">
        <v>118.081</v>
      </c>
      <c r="C131">
        <v>11.975868370000001</v>
      </c>
      <c r="D131">
        <f t="shared" si="8"/>
        <v>106.10513163</v>
      </c>
      <c r="E131">
        <f t="shared" si="9"/>
        <v>130.05686837000002</v>
      </c>
      <c r="F131" t="s">
        <v>25</v>
      </c>
      <c r="G131" t="s">
        <v>25</v>
      </c>
    </row>
    <row r="132" spans="1:7">
      <c r="A132" t="s">
        <v>159</v>
      </c>
      <c r="B132" s="1">
        <v>58.904000000000003</v>
      </c>
      <c r="C132">
        <v>66.069783180000002</v>
      </c>
      <c r="D132">
        <f t="shared" si="8"/>
        <v>-7.1657831799999983</v>
      </c>
      <c r="E132">
        <f t="shared" si="9"/>
        <v>124.97378318</v>
      </c>
      <c r="F132" t="s">
        <v>8</v>
      </c>
      <c r="G132" t="s">
        <v>18</v>
      </c>
    </row>
    <row r="133" spans="1:7">
      <c r="A133" t="s">
        <v>160</v>
      </c>
      <c r="B133" s="1">
        <v>1291.471</v>
      </c>
      <c r="C133">
        <v>238.48171669999999</v>
      </c>
      <c r="D133">
        <f t="shared" si="8"/>
        <v>1052.9892832999999</v>
      </c>
      <c r="E133">
        <f t="shared" si="9"/>
        <v>1529.9527167000001</v>
      </c>
      <c r="F133" t="s">
        <v>11</v>
      </c>
      <c r="G133" t="s">
        <v>27</v>
      </c>
    </row>
    <row r="134" spans="1:7">
      <c r="A134" t="s">
        <v>161</v>
      </c>
      <c r="B134" s="1">
        <v>192.792</v>
      </c>
      <c r="C134">
        <v>4.1931540000000003E-2</v>
      </c>
      <c r="D134">
        <f t="shared" si="8"/>
        <v>192.75006845999999</v>
      </c>
      <c r="E134">
        <f t="shared" si="9"/>
        <v>192.83393154000001</v>
      </c>
      <c r="F134" t="s">
        <v>8</v>
      </c>
      <c r="G134" t="s">
        <v>18</v>
      </c>
    </row>
    <row r="135" spans="1:7">
      <c r="A135" t="s">
        <v>162</v>
      </c>
      <c r="B135" s="1">
        <v>124</v>
      </c>
      <c r="C135">
        <v>8.4803210000000004E-2</v>
      </c>
      <c r="D135">
        <f t="shared" si="8"/>
        <v>123.91519679</v>
      </c>
      <c r="E135">
        <f t="shared" si="9"/>
        <v>124.08480321</v>
      </c>
      <c r="F135" t="s">
        <v>16</v>
      </c>
      <c r="G135" t="s">
        <v>36</v>
      </c>
    </row>
    <row r="136" spans="1:7">
      <c r="A136" t="s">
        <v>163</v>
      </c>
      <c r="B136" s="1">
        <f>0.38+0.49</f>
        <v>0.87</v>
      </c>
      <c r="C136">
        <v>3.5720519999999999E-2</v>
      </c>
      <c r="D136">
        <f t="shared" si="8"/>
        <v>0.83427947999999996</v>
      </c>
      <c r="E136">
        <f t="shared" si="9"/>
        <v>0.90572052000000003</v>
      </c>
      <c r="F136" t="s">
        <v>25</v>
      </c>
      <c r="G136" t="s">
        <v>25</v>
      </c>
    </row>
    <row r="137" spans="1:7">
      <c r="A137" t="s">
        <v>164</v>
      </c>
      <c r="B137" s="1">
        <v>93.647000000000006</v>
      </c>
      <c r="C137">
        <v>25.17035868</v>
      </c>
      <c r="D137">
        <f t="shared" si="8"/>
        <v>68.476641319999999</v>
      </c>
      <c r="E137">
        <f t="shared" si="9"/>
        <v>118.81735868000001</v>
      </c>
      <c r="F137" t="s">
        <v>8</v>
      </c>
      <c r="G137" t="s">
        <v>9</v>
      </c>
    </row>
    <row r="138" spans="1:7">
      <c r="A138" t="s">
        <v>165</v>
      </c>
      <c r="B138" s="1">
        <v>606.94299999999998</v>
      </c>
      <c r="C138">
        <v>1835.4116231400001</v>
      </c>
      <c r="D138">
        <f t="shared" si="8"/>
        <v>-1228.4686231400001</v>
      </c>
      <c r="E138">
        <f t="shared" si="9"/>
        <v>2442.3546231400001</v>
      </c>
      <c r="F138" t="s">
        <v>16</v>
      </c>
      <c r="G138" t="s">
        <v>43</v>
      </c>
    </row>
    <row r="139" spans="1:7">
      <c r="A139" t="s">
        <v>166</v>
      </c>
      <c r="B139" s="1">
        <v>1050.9480000000001</v>
      </c>
      <c r="C139">
        <v>82.424293789999993</v>
      </c>
      <c r="D139">
        <f t="shared" si="8"/>
        <v>968.52370621000011</v>
      </c>
      <c r="E139">
        <f t="shared" si="9"/>
        <v>1133.3722937900002</v>
      </c>
      <c r="F139" t="s">
        <v>16</v>
      </c>
      <c r="G139" t="s">
        <v>39</v>
      </c>
    </row>
    <row r="140" spans="1:7">
      <c r="A140" t="s">
        <v>167</v>
      </c>
      <c r="B140" s="1">
        <v>432.423</v>
      </c>
      <c r="C140">
        <v>93.777198420000005</v>
      </c>
      <c r="D140">
        <f t="shared" si="8"/>
        <v>338.64580158000001</v>
      </c>
      <c r="E140">
        <f t="shared" si="9"/>
        <v>526.20019841999999</v>
      </c>
      <c r="F140" t="s">
        <v>11</v>
      </c>
      <c r="G140" t="s">
        <v>27</v>
      </c>
    </row>
    <row r="141" spans="1:7">
      <c r="A141" t="s">
        <v>168</v>
      </c>
      <c r="B141" s="1">
        <v>58.777000000000001</v>
      </c>
      <c r="C141">
        <v>56.709196310000003</v>
      </c>
      <c r="D141">
        <f t="shared" si="8"/>
        <v>2.0678036899999981</v>
      </c>
      <c r="E141">
        <f t="shared" si="9"/>
        <v>115.48619631</v>
      </c>
      <c r="F141" t="s">
        <v>11</v>
      </c>
      <c r="G141" t="s">
        <v>27</v>
      </c>
    </row>
    <row r="142" spans="1:7">
      <c r="A142" t="s">
        <v>169</v>
      </c>
      <c r="B142" s="1">
        <v>28.327999999999999</v>
      </c>
      <c r="C142">
        <v>101.88147232</v>
      </c>
      <c r="D142">
        <f t="shared" si="8"/>
        <v>-73.553472319999997</v>
      </c>
      <c r="E142">
        <f t="shared" si="9"/>
        <v>130.20947232</v>
      </c>
      <c r="F142" t="s">
        <v>8</v>
      </c>
      <c r="G142" t="s">
        <v>18</v>
      </c>
    </row>
    <row r="143" spans="1:7">
      <c r="A143" t="s">
        <v>170</v>
      </c>
      <c r="B143" s="1">
        <v>485.85199999999998</v>
      </c>
      <c r="C143">
        <v>297.10011376</v>
      </c>
      <c r="D143">
        <f t="shared" si="8"/>
        <v>188.75188623999998</v>
      </c>
      <c r="E143">
        <f t="shared" si="9"/>
        <v>782.95211375999997</v>
      </c>
      <c r="F143" t="s">
        <v>11</v>
      </c>
      <c r="G143" t="s">
        <v>171</v>
      </c>
    </row>
    <row r="144" spans="1:7">
      <c r="A144" t="s">
        <v>172</v>
      </c>
      <c r="B144" s="1">
        <v>0.70799999999999996</v>
      </c>
      <c r="C144">
        <v>0</v>
      </c>
      <c r="D144">
        <f t="shared" si="8"/>
        <v>0.70799999999999996</v>
      </c>
      <c r="E144">
        <f t="shared" si="9"/>
        <v>0.70799999999999996</v>
      </c>
      <c r="F144" t="s">
        <v>14</v>
      </c>
      <c r="G144" t="s">
        <v>9</v>
      </c>
    </row>
    <row r="145" spans="1:7">
      <c r="A145" t="s">
        <v>173</v>
      </c>
      <c r="B145" s="1">
        <v>16.161999999999999</v>
      </c>
      <c r="C145">
        <v>74.445930809999993</v>
      </c>
      <c r="D145">
        <f t="shared" si="8"/>
        <v>-58.283930809999994</v>
      </c>
      <c r="E145">
        <f t="shared" si="9"/>
        <v>90.607930809999999</v>
      </c>
      <c r="F145" t="s">
        <v>11</v>
      </c>
      <c r="G145" t="s">
        <v>27</v>
      </c>
    </row>
    <row r="146" spans="1:7">
      <c r="A146" t="s">
        <v>174</v>
      </c>
      <c r="B146" s="1">
        <v>188.20400000000001</v>
      </c>
      <c r="C146">
        <v>8.5982000000000003E-3</v>
      </c>
      <c r="D146">
        <f t="shared" si="8"/>
        <v>188.19540180000001</v>
      </c>
      <c r="E146">
        <f t="shared" si="9"/>
        <v>188.2125982</v>
      </c>
      <c r="F146" t="s">
        <v>8</v>
      </c>
      <c r="G146" t="s">
        <v>18</v>
      </c>
    </row>
    <row r="147" spans="1:7">
      <c r="A147" t="s">
        <v>175</v>
      </c>
      <c r="B147" s="1">
        <v>5.2910000000000004</v>
      </c>
      <c r="C147">
        <v>5.4312000000000002E-4</v>
      </c>
      <c r="D147">
        <f t="shared" si="8"/>
        <v>5.2904568800000007</v>
      </c>
      <c r="E147">
        <f t="shared" si="9"/>
        <v>5.29154312</v>
      </c>
      <c r="F147" t="s">
        <v>14</v>
      </c>
      <c r="G147" t="s">
        <v>9</v>
      </c>
    </row>
    <row r="148" spans="1:7">
      <c r="A148" t="s">
        <v>176</v>
      </c>
      <c r="B148" s="1">
        <v>87.966999999999999</v>
      </c>
      <c r="C148">
        <v>2.5483940600000001</v>
      </c>
      <c r="D148">
        <f t="shared" si="8"/>
        <v>85.418605939999992</v>
      </c>
      <c r="E148">
        <f t="shared" si="9"/>
        <v>90.515394060000006</v>
      </c>
      <c r="F148" t="s">
        <v>16</v>
      </c>
      <c r="G148" t="s">
        <v>36</v>
      </c>
    </row>
    <row r="149" spans="1:7">
      <c r="A149" t="s">
        <v>177</v>
      </c>
      <c r="B149" s="1">
        <v>548.75099999999998</v>
      </c>
      <c r="C149">
        <v>1464.7676593199999</v>
      </c>
      <c r="D149">
        <f t="shared" si="8"/>
        <v>-916.01665931999992</v>
      </c>
      <c r="E149">
        <f t="shared" si="9"/>
        <v>2013.5186593199999</v>
      </c>
      <c r="F149" t="s">
        <v>11</v>
      </c>
      <c r="G149" t="s">
        <v>27</v>
      </c>
    </row>
    <row r="150" spans="1:7">
      <c r="A150" t="s">
        <v>178</v>
      </c>
      <c r="B150" s="1">
        <v>36.770000000000003</v>
      </c>
      <c r="C150">
        <v>40.526509349999998</v>
      </c>
      <c r="D150">
        <f t="shared" si="8"/>
        <v>-3.7565093499999946</v>
      </c>
      <c r="E150">
        <f t="shared" si="9"/>
        <v>77.296509350000008</v>
      </c>
      <c r="F150" t="s">
        <v>11</v>
      </c>
      <c r="G150" t="s">
        <v>27</v>
      </c>
    </row>
    <row r="151" spans="1:7">
      <c r="A151" t="s">
        <v>179</v>
      </c>
      <c r="B151" s="1">
        <v>477.06900000000002</v>
      </c>
      <c r="C151">
        <v>121.70871627</v>
      </c>
      <c r="D151">
        <f t="shared" si="8"/>
        <v>355.36028372999999</v>
      </c>
      <c r="E151">
        <f t="shared" si="9"/>
        <v>598.77771627000004</v>
      </c>
      <c r="F151" t="s">
        <v>11</v>
      </c>
      <c r="G151" t="s">
        <v>22</v>
      </c>
    </row>
    <row r="152" spans="1:7">
      <c r="A152" t="s">
        <v>180</v>
      </c>
      <c r="B152" s="1">
        <v>7.1230000000000002</v>
      </c>
      <c r="C152">
        <v>3.1653699999999998E-3</v>
      </c>
      <c r="D152">
        <f t="shared" si="8"/>
        <v>7.1198346300000006</v>
      </c>
      <c r="E152">
        <f t="shared" si="9"/>
        <v>7.1261653699999998</v>
      </c>
      <c r="F152" t="s">
        <v>14</v>
      </c>
      <c r="G152" t="s">
        <v>9</v>
      </c>
    </row>
    <row r="153" spans="1:7">
      <c r="A153" t="s">
        <v>181</v>
      </c>
      <c r="B153" s="1">
        <f>0.29+0.36</f>
        <v>0.64999999999999991</v>
      </c>
      <c r="C153">
        <v>7.8476409999999996E-2</v>
      </c>
      <c r="D153">
        <f t="shared" si="8"/>
        <v>0.57152358999999997</v>
      </c>
      <c r="E153">
        <f t="shared" si="9"/>
        <v>0.72847640999999985</v>
      </c>
      <c r="F153" t="s">
        <v>16</v>
      </c>
      <c r="G153" t="s">
        <v>9</v>
      </c>
    </row>
    <row r="154" spans="1:7">
      <c r="A154" t="s">
        <v>182</v>
      </c>
      <c r="B154" s="1">
        <v>0</v>
      </c>
      <c r="C154">
        <v>1.2500000000000001E-5</v>
      </c>
      <c r="D154">
        <f t="shared" si="8"/>
        <v>-1.2500000000000001E-5</v>
      </c>
      <c r="E154">
        <f t="shared" si="9"/>
        <v>1.2500000000000001E-5</v>
      </c>
      <c r="F154" t="s">
        <v>25</v>
      </c>
      <c r="G154" t="s">
        <v>25</v>
      </c>
    </row>
    <row r="155" spans="1:7">
      <c r="A155" t="s">
        <v>183</v>
      </c>
      <c r="B155" s="1">
        <v>0</v>
      </c>
      <c r="C155">
        <v>0.24076481</v>
      </c>
      <c r="D155">
        <f t="shared" si="8"/>
        <v>-0.24076481</v>
      </c>
      <c r="E155">
        <f t="shared" si="9"/>
        <v>0.24076481</v>
      </c>
      <c r="F155" t="s">
        <v>11</v>
      </c>
      <c r="G155" t="s">
        <v>9</v>
      </c>
    </row>
    <row r="156" spans="1:7">
      <c r="A156" t="s">
        <v>184</v>
      </c>
      <c r="B156" s="1">
        <v>0.88400000000000001</v>
      </c>
      <c r="C156">
        <v>8.4755799999999999E-3</v>
      </c>
      <c r="D156">
        <f t="shared" si="8"/>
        <v>0.87552441999999997</v>
      </c>
      <c r="E156">
        <f t="shared" si="9"/>
        <v>0.89247558000000005</v>
      </c>
      <c r="F156" t="s">
        <v>16</v>
      </c>
      <c r="G156" t="s">
        <v>9</v>
      </c>
    </row>
    <row r="157" spans="1:7">
      <c r="A157" t="s">
        <v>185</v>
      </c>
      <c r="B157" s="1">
        <v>9.8000000000000004E-2</v>
      </c>
      <c r="C157">
        <v>0</v>
      </c>
      <c r="D157">
        <f t="shared" si="8"/>
        <v>9.8000000000000004E-2</v>
      </c>
      <c r="E157">
        <f t="shared" si="9"/>
        <v>9.8000000000000004E-2</v>
      </c>
      <c r="F157" t="s">
        <v>16</v>
      </c>
      <c r="G157" t="s">
        <v>9</v>
      </c>
    </row>
    <row r="158" spans="1:7">
      <c r="A158" t="s">
        <v>186</v>
      </c>
      <c r="B158" s="1">
        <v>51.924999999999997</v>
      </c>
      <c r="C158">
        <v>0</v>
      </c>
      <c r="D158">
        <f t="shared" si="8"/>
        <v>51.924999999999997</v>
      </c>
      <c r="E158">
        <f t="shared" si="9"/>
        <v>51.924999999999997</v>
      </c>
      <c r="F158" t="s">
        <v>16</v>
      </c>
      <c r="G158" t="s">
        <v>9</v>
      </c>
    </row>
    <row r="159" spans="1:7">
      <c r="A159" t="s">
        <v>187</v>
      </c>
      <c r="B159" s="1">
        <v>1.0429000000000001E-2</v>
      </c>
      <c r="C159">
        <v>0</v>
      </c>
      <c r="D159">
        <f t="shared" si="8"/>
        <v>1.0429000000000001E-2</v>
      </c>
      <c r="E159">
        <f t="shared" si="9"/>
        <v>1.0429000000000001E-2</v>
      </c>
      <c r="F159" t="s">
        <v>11</v>
      </c>
      <c r="G159" t="s">
        <v>9</v>
      </c>
    </row>
    <row r="160" spans="1:7">
      <c r="A160" t="s">
        <v>188</v>
      </c>
      <c r="B160" s="1">
        <v>58.804000000000002</v>
      </c>
      <c r="C160">
        <v>3.5336999999999999E-3</v>
      </c>
      <c r="D160">
        <f t="shared" si="8"/>
        <v>58.800466300000004</v>
      </c>
      <c r="E160">
        <f t="shared" si="9"/>
        <v>58.8075337</v>
      </c>
      <c r="F160" t="s">
        <v>14</v>
      </c>
      <c r="G160" t="s">
        <v>9</v>
      </c>
    </row>
    <row r="161" spans="1:7">
      <c r="A161" t="s">
        <v>189</v>
      </c>
      <c r="B161" s="1">
        <v>4.7910000000000004</v>
      </c>
      <c r="C161">
        <v>6.8134692399999999</v>
      </c>
      <c r="D161">
        <f t="shared" si="8"/>
        <v>-2.0224692399999995</v>
      </c>
      <c r="E161">
        <f t="shared" si="9"/>
        <v>11.60446924</v>
      </c>
      <c r="F161" t="s">
        <v>11</v>
      </c>
      <c r="G161" t="s">
        <v>9</v>
      </c>
    </row>
    <row r="162" spans="1:7">
      <c r="A162" t="s">
        <v>190</v>
      </c>
      <c r="B162" s="1">
        <v>2.0861999999999999E-2</v>
      </c>
      <c r="C162">
        <v>1.665761E-2</v>
      </c>
      <c r="D162">
        <f t="shared" ref="D162:D193" si="10">B162-C162</f>
        <v>4.2043899999999988E-3</v>
      </c>
      <c r="E162">
        <f t="shared" ref="E162:E193" si="11">B162+C162</f>
        <v>3.7519609999999995E-2</v>
      </c>
      <c r="F162" t="s">
        <v>14</v>
      </c>
      <c r="G162" t="s">
        <v>9</v>
      </c>
    </row>
    <row r="163" spans="1:7">
      <c r="A163" t="s">
        <v>191</v>
      </c>
      <c r="B163" s="1">
        <v>0.52500000000000002</v>
      </c>
      <c r="C163">
        <v>7.27592E-3</v>
      </c>
      <c r="D163">
        <f t="shared" si="10"/>
        <v>0.51772408000000003</v>
      </c>
      <c r="E163">
        <f t="shared" si="11"/>
        <v>0.53227592000000001</v>
      </c>
      <c r="F163" t="s">
        <v>14</v>
      </c>
      <c r="G163" t="s">
        <v>9</v>
      </c>
    </row>
    <row r="164" spans="1:7">
      <c r="A164" t="s">
        <v>192</v>
      </c>
      <c r="B164" s="1">
        <v>32.743000000000002</v>
      </c>
      <c r="C164">
        <v>90.307509600000003</v>
      </c>
      <c r="D164">
        <f t="shared" si="10"/>
        <v>-57.564509600000001</v>
      </c>
      <c r="E164">
        <f t="shared" si="11"/>
        <v>123.0505096</v>
      </c>
      <c r="F164" t="s">
        <v>8</v>
      </c>
      <c r="G164" t="s">
        <v>45</v>
      </c>
    </row>
    <row r="165" spans="1:7">
      <c r="A165" t="s">
        <v>193</v>
      </c>
      <c r="B165" s="1">
        <v>48.405000000000001</v>
      </c>
      <c r="C165">
        <v>8.6713999999999992E-3</v>
      </c>
      <c r="D165">
        <f t="shared" si="10"/>
        <v>48.396328600000004</v>
      </c>
      <c r="E165">
        <f t="shared" si="11"/>
        <v>48.413671399999998</v>
      </c>
      <c r="F165" t="s">
        <v>8</v>
      </c>
      <c r="G165" t="s">
        <v>18</v>
      </c>
    </row>
    <row r="166" spans="1:7">
      <c r="A166" t="s">
        <v>194</v>
      </c>
      <c r="B166">
        <f>0.11+0.16</f>
        <v>0.27</v>
      </c>
      <c r="C166">
        <v>0.36137805000000001</v>
      </c>
      <c r="D166">
        <f t="shared" si="10"/>
        <v>-9.1378049999999988E-2</v>
      </c>
      <c r="E166">
        <f t="shared" si="11"/>
        <v>0.63137805000000002</v>
      </c>
      <c r="F166" t="s">
        <v>14</v>
      </c>
      <c r="G166" t="s">
        <v>9</v>
      </c>
    </row>
    <row r="167" spans="1:7">
      <c r="A167" t="s">
        <v>195</v>
      </c>
      <c r="B167" s="1">
        <v>3.3</v>
      </c>
      <c r="C167">
        <v>6.0049561899999997</v>
      </c>
      <c r="D167">
        <f t="shared" si="10"/>
        <v>-2.7049561899999999</v>
      </c>
      <c r="E167">
        <f t="shared" si="11"/>
        <v>9.3049561899999986</v>
      </c>
      <c r="F167" t="s">
        <v>8</v>
      </c>
      <c r="G167" t="s">
        <v>9</v>
      </c>
    </row>
    <row r="168" spans="1:7">
      <c r="A168" t="s">
        <v>196</v>
      </c>
      <c r="B168" s="1">
        <v>263.45</v>
      </c>
      <c r="C168">
        <v>75.001372869999997</v>
      </c>
      <c r="D168">
        <f t="shared" si="10"/>
        <v>188.44862712999998</v>
      </c>
      <c r="E168">
        <f t="shared" si="11"/>
        <v>338.45137287</v>
      </c>
      <c r="F168" t="s">
        <v>14</v>
      </c>
      <c r="G168" t="s">
        <v>127</v>
      </c>
    </row>
    <row r="169" spans="1:7">
      <c r="A169" t="s">
        <v>197</v>
      </c>
      <c r="B169">
        <v>2.7991059999999996</v>
      </c>
      <c r="C169">
        <v>0.15040596000000001</v>
      </c>
      <c r="D169">
        <f t="shared" si="10"/>
        <v>2.6487000399999996</v>
      </c>
      <c r="E169">
        <f t="shared" si="11"/>
        <v>2.9495119599999997</v>
      </c>
      <c r="F169" t="s">
        <v>14</v>
      </c>
      <c r="G169" t="s">
        <v>9</v>
      </c>
    </row>
    <row r="170" spans="1:7">
      <c r="A170" t="s">
        <v>198</v>
      </c>
      <c r="B170">
        <f>0.041+0.045</f>
        <v>8.5999999999999993E-2</v>
      </c>
      <c r="C170">
        <v>1.216923E-2</v>
      </c>
      <c r="D170">
        <f t="shared" si="10"/>
        <v>7.383076999999999E-2</v>
      </c>
      <c r="E170">
        <f t="shared" si="11"/>
        <v>9.8169229999999996E-2</v>
      </c>
      <c r="F170" t="s">
        <v>14</v>
      </c>
      <c r="G170" t="s">
        <v>9</v>
      </c>
    </row>
    <row r="171" spans="1:7">
      <c r="A171" t="s">
        <v>199</v>
      </c>
      <c r="B171" s="1">
        <v>18.795000000000002</v>
      </c>
      <c r="C171">
        <v>110.15458345</v>
      </c>
      <c r="D171">
        <f t="shared" si="10"/>
        <v>-91.359583450000002</v>
      </c>
      <c r="E171">
        <f t="shared" si="11"/>
        <v>128.94958345000001</v>
      </c>
      <c r="F171" t="s">
        <v>11</v>
      </c>
      <c r="G171" t="s">
        <v>27</v>
      </c>
    </row>
    <row r="172" spans="1:7">
      <c r="A172" t="s">
        <v>200</v>
      </c>
      <c r="B172" s="1">
        <v>817.67</v>
      </c>
      <c r="C172">
        <v>316.22385034000001</v>
      </c>
      <c r="D172">
        <f t="shared" si="10"/>
        <v>501.44614965999995</v>
      </c>
      <c r="E172">
        <f t="shared" si="11"/>
        <v>1133.89385034</v>
      </c>
      <c r="F172" t="s">
        <v>11</v>
      </c>
      <c r="G172" t="s">
        <v>201</v>
      </c>
    </row>
    <row r="173" spans="1:7">
      <c r="A173" t="s">
        <v>202</v>
      </c>
      <c r="B173" s="1">
        <v>1.5129999999999999</v>
      </c>
      <c r="C173">
        <v>9.0845629999999997E-2</v>
      </c>
      <c r="D173">
        <f t="shared" si="10"/>
        <v>1.4221543699999999</v>
      </c>
      <c r="E173">
        <f t="shared" si="11"/>
        <v>1.6038456299999999</v>
      </c>
      <c r="F173" t="s">
        <v>16</v>
      </c>
      <c r="G173" t="s">
        <v>9</v>
      </c>
    </row>
    <row r="174" spans="1:7">
      <c r="A174" t="s">
        <v>203</v>
      </c>
      <c r="B174">
        <f>0.022+0.026</f>
        <v>4.8000000000000001E-2</v>
      </c>
      <c r="C174">
        <v>1.47842E-3</v>
      </c>
      <c r="D174">
        <f t="shared" si="10"/>
        <v>4.652158E-2</v>
      </c>
      <c r="E174">
        <f t="shared" si="11"/>
        <v>4.9478420000000002E-2</v>
      </c>
      <c r="F174" t="s">
        <v>14</v>
      </c>
      <c r="G174" t="s">
        <v>127</v>
      </c>
    </row>
    <row r="175" spans="1:7">
      <c r="A175" t="s">
        <v>204</v>
      </c>
      <c r="B175" s="1">
        <v>326.97800000000001</v>
      </c>
      <c r="C175">
        <v>662.18319279000002</v>
      </c>
      <c r="D175">
        <f t="shared" si="10"/>
        <v>-335.20519279000001</v>
      </c>
      <c r="E175">
        <f t="shared" si="11"/>
        <v>989.16119279000009</v>
      </c>
      <c r="F175" t="s">
        <v>8</v>
      </c>
      <c r="G175" t="s">
        <v>45</v>
      </c>
    </row>
    <row r="176" spans="1:7">
      <c r="A176" t="s">
        <v>205</v>
      </c>
      <c r="B176" s="1">
        <v>165.976</v>
      </c>
      <c r="C176">
        <v>225.89451535000001</v>
      </c>
      <c r="D176">
        <f t="shared" si="10"/>
        <v>-59.918515350000007</v>
      </c>
      <c r="E176">
        <f t="shared" si="11"/>
        <v>391.87051535000001</v>
      </c>
      <c r="F176" t="s">
        <v>8</v>
      </c>
      <c r="G176" t="s">
        <v>9</v>
      </c>
    </row>
    <row r="177" spans="1:7">
      <c r="A177" t="s">
        <v>206</v>
      </c>
      <c r="B177" s="1">
        <v>12.739000000000001</v>
      </c>
      <c r="C177">
        <v>0.22842198</v>
      </c>
      <c r="D177">
        <f t="shared" si="10"/>
        <v>12.510578020000001</v>
      </c>
      <c r="E177">
        <f t="shared" si="11"/>
        <v>12.967421980000001</v>
      </c>
      <c r="F177" t="s">
        <v>14</v>
      </c>
      <c r="G177" t="s">
        <v>9</v>
      </c>
    </row>
    <row r="178" spans="1:7">
      <c r="A178" t="s">
        <v>207</v>
      </c>
      <c r="B178" s="1">
        <v>0</v>
      </c>
      <c r="C178">
        <v>7.7107299999999998E-3</v>
      </c>
      <c r="D178">
        <f t="shared" si="10"/>
        <v>-7.7107299999999998E-3</v>
      </c>
      <c r="E178">
        <f t="shared" si="11"/>
        <v>7.7107299999999998E-3</v>
      </c>
      <c r="F178" t="s">
        <v>8</v>
      </c>
      <c r="G178" t="s">
        <v>22</v>
      </c>
    </row>
    <row r="179" spans="1:7">
      <c r="A179" t="s">
        <v>208</v>
      </c>
      <c r="C179">
        <v>6.2760000000000002E-5</v>
      </c>
      <c r="D179">
        <f t="shared" si="10"/>
        <v>-6.2760000000000002E-5</v>
      </c>
      <c r="E179">
        <f t="shared" si="11"/>
        <v>6.2760000000000002E-5</v>
      </c>
      <c r="F179" t="s">
        <v>25</v>
      </c>
      <c r="G179" t="s">
        <v>25</v>
      </c>
    </row>
    <row r="180" spans="1:7">
      <c r="A180" t="s">
        <v>209</v>
      </c>
      <c r="C180">
        <v>1.045E-5</v>
      </c>
      <c r="D180">
        <f t="shared" si="10"/>
        <v>-1.045E-5</v>
      </c>
      <c r="E180">
        <f t="shared" si="11"/>
        <v>1.045E-5</v>
      </c>
      <c r="F180" t="s">
        <v>25</v>
      </c>
      <c r="G180" t="s">
        <v>25</v>
      </c>
    </row>
    <row r="181" spans="1:7">
      <c r="A181" t="s">
        <v>210</v>
      </c>
      <c r="C181">
        <v>9.5999999999999996E-6</v>
      </c>
      <c r="D181">
        <f t="shared" si="10"/>
        <v>-9.5999999999999996E-6</v>
      </c>
      <c r="E181">
        <f t="shared" si="11"/>
        <v>9.5999999999999996E-6</v>
      </c>
      <c r="F181" t="s">
        <v>14</v>
      </c>
      <c r="G181" t="s">
        <v>9</v>
      </c>
    </row>
    <row r="182" spans="1:7">
      <c r="A182" t="s">
        <v>211</v>
      </c>
      <c r="B182" s="1">
        <f>0.045+0.051</f>
        <v>9.6000000000000002E-2</v>
      </c>
      <c r="C182">
        <v>0</v>
      </c>
      <c r="D182">
        <f t="shared" si="10"/>
        <v>9.6000000000000002E-2</v>
      </c>
      <c r="E182">
        <f t="shared" si="11"/>
        <v>9.6000000000000002E-2</v>
      </c>
      <c r="F182" t="s">
        <v>25</v>
      </c>
      <c r="G182" t="s">
        <v>25</v>
      </c>
    </row>
    <row r="183" spans="1:7">
      <c r="A183" t="s">
        <v>212</v>
      </c>
      <c r="B183" s="1">
        <f>2.16+0.21</f>
        <v>2.37</v>
      </c>
      <c r="C183">
        <v>8.8031999999999997E-4</v>
      </c>
      <c r="D183">
        <f t="shared" si="10"/>
        <v>2.3691196800000003</v>
      </c>
      <c r="E183">
        <f t="shared" si="11"/>
        <v>2.3708803199999999</v>
      </c>
      <c r="F183" t="s">
        <v>14</v>
      </c>
      <c r="G183" t="s">
        <v>9</v>
      </c>
    </row>
    <row r="184" spans="1:7">
      <c r="A184" t="s">
        <v>213</v>
      </c>
      <c r="B184" s="1">
        <v>9.4E-2</v>
      </c>
      <c r="C184">
        <v>0</v>
      </c>
      <c r="D184">
        <f t="shared" si="10"/>
        <v>9.4E-2</v>
      </c>
      <c r="E184">
        <f t="shared" si="11"/>
        <v>9.4E-2</v>
      </c>
      <c r="F184" t="s">
        <v>16</v>
      </c>
      <c r="G184" t="s">
        <v>9</v>
      </c>
    </row>
    <row r="185" spans="1:7">
      <c r="A185" t="s">
        <v>214</v>
      </c>
      <c r="B185" s="1">
        <v>2.78</v>
      </c>
      <c r="C185">
        <v>7.6459999999999996E-5</v>
      </c>
      <c r="D185">
        <f t="shared" si="10"/>
        <v>2.77992354</v>
      </c>
      <c r="E185">
        <f t="shared" si="11"/>
        <v>2.7800764599999996</v>
      </c>
      <c r="F185" t="s">
        <v>25</v>
      </c>
      <c r="G185" t="s">
        <v>25</v>
      </c>
    </row>
    <row r="186" spans="1:7">
      <c r="A186" t="s">
        <v>215</v>
      </c>
      <c r="B186" s="1">
        <v>0.33600000000000002</v>
      </c>
      <c r="C186">
        <v>7.56948E-3</v>
      </c>
      <c r="D186">
        <f t="shared" si="10"/>
        <v>0.32843052</v>
      </c>
      <c r="E186">
        <f t="shared" si="11"/>
        <v>0.34356948000000004</v>
      </c>
      <c r="F186" t="s">
        <v>16</v>
      </c>
      <c r="G186" t="s">
        <v>9</v>
      </c>
    </row>
    <row r="187" spans="1:7">
      <c r="A187" t="s">
        <v>216</v>
      </c>
      <c r="B187" s="1">
        <v>0</v>
      </c>
      <c r="C187">
        <v>5.4038000000000003E-4</v>
      </c>
      <c r="D187">
        <f t="shared" si="10"/>
        <v>-5.4038000000000003E-4</v>
      </c>
      <c r="E187">
        <f t="shared" si="11"/>
        <v>5.4038000000000003E-4</v>
      </c>
      <c r="F187" t="s">
        <v>8</v>
      </c>
      <c r="G187" t="s">
        <v>9</v>
      </c>
    </row>
    <row r="188" spans="1:7">
      <c r="A188" t="s">
        <v>217</v>
      </c>
      <c r="B188" s="1">
        <f>0.92+0.6</f>
        <v>1.52</v>
      </c>
      <c r="C188">
        <v>7.7402920399999999</v>
      </c>
      <c r="D188">
        <f t="shared" si="10"/>
        <v>-6.2202920400000004</v>
      </c>
      <c r="E188">
        <f t="shared" si="11"/>
        <v>9.2602920399999995</v>
      </c>
      <c r="F188" t="s">
        <v>14</v>
      </c>
      <c r="G188" t="s">
        <v>9</v>
      </c>
    </row>
    <row r="189" spans="1:7">
      <c r="A189" t="s">
        <v>218</v>
      </c>
      <c r="B189" s="1">
        <v>11.233000000000001</v>
      </c>
      <c r="C189">
        <v>70.564536259999997</v>
      </c>
      <c r="D189">
        <f t="shared" si="10"/>
        <v>-59.331536259999993</v>
      </c>
      <c r="E189">
        <f t="shared" si="11"/>
        <v>81.797536260000001</v>
      </c>
      <c r="F189" t="s">
        <v>16</v>
      </c>
      <c r="G189" t="s">
        <v>9</v>
      </c>
    </row>
    <row r="190" spans="1:7">
      <c r="A190" t="s">
        <v>219</v>
      </c>
      <c r="B190" s="1">
        <v>0.395812</v>
      </c>
      <c r="C190">
        <v>15.716186759999999</v>
      </c>
      <c r="D190">
        <f t="shared" si="10"/>
        <v>-15.32037476</v>
      </c>
      <c r="E190">
        <f t="shared" si="11"/>
        <v>16.111998759999999</v>
      </c>
      <c r="F190" t="s">
        <v>14</v>
      </c>
      <c r="G190" t="s">
        <v>20</v>
      </c>
    </row>
    <row r="191" spans="1:7">
      <c r="A191" t="s">
        <v>220</v>
      </c>
      <c r="B191" s="1">
        <v>0</v>
      </c>
      <c r="C191">
        <v>4.7488799999999996E-3</v>
      </c>
      <c r="D191">
        <f t="shared" si="10"/>
        <v>-4.7488799999999996E-3</v>
      </c>
      <c r="E191">
        <f t="shared" si="11"/>
        <v>4.7488799999999996E-3</v>
      </c>
      <c r="F191" t="s">
        <v>8</v>
      </c>
      <c r="G191" t="s">
        <v>22</v>
      </c>
    </row>
    <row r="192" spans="1:7">
      <c r="A192" t="s">
        <v>221</v>
      </c>
      <c r="B192" s="1">
        <v>360.447</v>
      </c>
      <c r="C192">
        <v>138.71971468000001</v>
      </c>
      <c r="D192">
        <f t="shared" si="10"/>
        <v>221.72728531999999</v>
      </c>
      <c r="E192">
        <f t="shared" si="11"/>
        <v>499.16671468000004</v>
      </c>
      <c r="F192" t="s">
        <v>11</v>
      </c>
      <c r="G192" t="s">
        <v>9</v>
      </c>
    </row>
    <row r="193" spans="1:7">
      <c r="A193" t="s">
        <v>222</v>
      </c>
      <c r="B193" s="1">
        <v>22.861000000000001</v>
      </c>
      <c r="C193">
        <v>13.615235950000001</v>
      </c>
      <c r="D193">
        <f t="shared" si="10"/>
        <v>9.24576405</v>
      </c>
      <c r="E193">
        <f t="shared" si="11"/>
        <v>36.476235950000003</v>
      </c>
      <c r="F193" t="s">
        <v>11</v>
      </c>
      <c r="G193" t="s">
        <v>9</v>
      </c>
    </row>
    <row r="194" spans="1:7">
      <c r="A194" t="s">
        <v>223</v>
      </c>
      <c r="B194" s="1">
        <v>0.15623300000000001</v>
      </c>
      <c r="C194">
        <v>0</v>
      </c>
      <c r="D194">
        <f t="shared" ref="D194:D225" si="12">B194-C194</f>
        <v>0.15623300000000001</v>
      </c>
      <c r="E194">
        <f t="shared" ref="E194:E201" si="13">B194+C194</f>
        <v>0.15623300000000001</v>
      </c>
      <c r="F194" t="s">
        <v>14</v>
      </c>
      <c r="G194" t="s">
        <v>9</v>
      </c>
    </row>
    <row r="195" spans="1:7">
      <c r="A195" t="s">
        <v>224</v>
      </c>
      <c r="B195" s="1">
        <v>746</v>
      </c>
      <c r="C195">
        <v>258</v>
      </c>
      <c r="D195">
        <f t="shared" si="12"/>
        <v>488</v>
      </c>
      <c r="E195">
        <f t="shared" si="13"/>
        <v>1004</v>
      </c>
      <c r="F195" t="s">
        <v>16</v>
      </c>
      <c r="G195" t="s">
        <v>43</v>
      </c>
    </row>
    <row r="196" spans="1:7">
      <c r="A196" t="s">
        <v>225</v>
      </c>
      <c r="B196" s="1">
        <v>1.288</v>
      </c>
      <c r="C196">
        <v>0.37723002999999999</v>
      </c>
      <c r="D196">
        <f t="shared" si="12"/>
        <v>0.91076997000000004</v>
      </c>
      <c r="E196">
        <f t="shared" si="13"/>
        <v>1.66523003</v>
      </c>
      <c r="F196" t="s">
        <v>8</v>
      </c>
      <c r="G196" t="s">
        <v>22</v>
      </c>
    </row>
    <row r="197" spans="1:7">
      <c r="A197" t="s">
        <v>226</v>
      </c>
      <c r="B197" s="1">
        <v>0</v>
      </c>
      <c r="C197">
        <v>6.0390000000000003E-5</v>
      </c>
      <c r="D197">
        <f t="shared" si="12"/>
        <v>-6.0390000000000003E-5</v>
      </c>
      <c r="E197">
        <f t="shared" si="13"/>
        <v>6.0390000000000003E-5</v>
      </c>
      <c r="F197" t="s">
        <v>25</v>
      </c>
      <c r="G197" t="s">
        <v>25</v>
      </c>
    </row>
    <row r="198" spans="1:7">
      <c r="A198" t="s">
        <v>227</v>
      </c>
      <c r="B198" s="1">
        <v>76.302999999999997</v>
      </c>
      <c r="C198">
        <v>6.2200859700000004</v>
      </c>
      <c r="D198">
        <f t="shared" si="12"/>
        <v>70.082914029999998</v>
      </c>
      <c r="E198">
        <f t="shared" si="13"/>
        <v>82.523085969999997</v>
      </c>
      <c r="F198" t="s">
        <v>16</v>
      </c>
      <c r="G198" t="s">
        <v>43</v>
      </c>
    </row>
    <row r="199" spans="1:7">
      <c r="A199" t="s">
        <v>228</v>
      </c>
      <c r="B199" s="1">
        <v>2350.5540000000001</v>
      </c>
      <c r="C199">
        <v>537.64500807000002</v>
      </c>
      <c r="D199">
        <f t="shared" si="12"/>
        <v>1812.90899193</v>
      </c>
      <c r="E199">
        <f t="shared" si="13"/>
        <v>2888.1990080700002</v>
      </c>
      <c r="F199" t="s">
        <v>8</v>
      </c>
      <c r="G199" t="s">
        <v>45</v>
      </c>
    </row>
    <row r="200" spans="1:7">
      <c r="A200" t="s">
        <v>229</v>
      </c>
      <c r="B200" s="1">
        <v>0.15</v>
      </c>
      <c r="C200">
        <v>0</v>
      </c>
      <c r="D200">
        <f t="shared" si="12"/>
        <v>0.15</v>
      </c>
      <c r="E200">
        <f t="shared" si="13"/>
        <v>0.15</v>
      </c>
      <c r="F200" t="s">
        <v>14</v>
      </c>
      <c r="G200" t="s">
        <v>9</v>
      </c>
    </row>
    <row r="201" spans="1:7">
      <c r="A201" t="s">
        <v>230</v>
      </c>
      <c r="B201" s="1">
        <v>5.2146999999999999E-2</v>
      </c>
      <c r="C201">
        <v>0.1413256</v>
      </c>
      <c r="D201">
        <f t="shared" si="12"/>
        <v>-8.9178599999999997E-2</v>
      </c>
      <c r="E201">
        <f t="shared" si="13"/>
        <v>0.19347259999999999</v>
      </c>
      <c r="F201" t="s">
        <v>14</v>
      </c>
      <c r="G201" t="s">
        <v>9</v>
      </c>
    </row>
  </sheetData>
  <sortState ref="A2:G201">
    <sortCondition ref="A2:A20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2020-11-13T01:33:32Z</dcterms:created>
  <dcterms:modified xsi:type="dcterms:W3CDTF">2020-11-13T17:03:00Z</dcterms:modified>
</cp:coreProperties>
</file>