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7A71471-94F9-4E74-B271-808E3E5A9F32}" xr6:coauthVersionLast="47" xr6:coauthVersionMax="47" xr10:uidLastSave="{00000000-0000-0000-0000-000000000000}"/>
  <bookViews>
    <workbookView xWindow="-120" yWindow="-120" windowWidth="19440" windowHeight="11160" tabRatio="611" activeTab="1" xr2:uid="{00000000-000D-0000-FFFF-FFFF00000000}"/>
  </bookViews>
  <sheets>
    <sheet name="AIF" sheetId="1" r:id="rId1"/>
    <sheet name="IMIG" sheetId="7" r:id="rId2"/>
  </sheets>
  <externalReferences>
    <externalReference r:id="rId3"/>
  </externalReferences>
  <definedNames>
    <definedName name="_xlnm.Print_Area" localSheetId="0">AIF!#REF!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7" i="1" l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I60" i="1"/>
  <c r="J62" i="1"/>
  <c r="R62" i="1" s="1"/>
  <c r="H76" i="1"/>
</calcChain>
</file>

<file path=xl/sharedStrings.xml><?xml version="1.0" encoding="utf-8"?>
<sst xmlns="http://schemas.openxmlformats.org/spreadsheetml/2006/main" count="172" uniqueCount="157">
  <si>
    <t xml:space="preserve">ESQUEMA AHORRO - INVERSION </t>
  </si>
  <si>
    <t>En millones de pesos</t>
  </si>
  <si>
    <t>ADMINISTRACION NACIONAL</t>
  </si>
  <si>
    <t>CONCEPTO</t>
  </si>
  <si>
    <t>TESORO</t>
  </si>
  <si>
    <t>REC.</t>
  </si>
  <si>
    <t>ORG.</t>
  </si>
  <si>
    <t>INST.DE</t>
  </si>
  <si>
    <t>EX-CAJAS</t>
  </si>
  <si>
    <t>TOTAL</t>
  </si>
  <si>
    <t>T O T A L</t>
  </si>
  <si>
    <t>NACIONAL</t>
  </si>
  <si>
    <t>AFECT.</t>
  </si>
  <si>
    <t>DESC.</t>
  </si>
  <si>
    <t>SEG.SOC.</t>
  </si>
  <si>
    <t>PVCIALES.</t>
  </si>
  <si>
    <t>Y OTROS</t>
  </si>
  <si>
    <t>I)</t>
  </si>
  <si>
    <t xml:space="preserve"> INGRESOS CORRIENTES</t>
  </si>
  <si>
    <t xml:space="preserve">     - INGRESOS TRIBUTARIOS</t>
  </si>
  <si>
    <t xml:space="preserve">     - INGRESOS NO TRIBUTARIOS</t>
  </si>
  <si>
    <t xml:space="preserve">     - VENTAS DE BS.Y SERV.DE LAS ADM.PUB.</t>
  </si>
  <si>
    <t xml:space="preserve">     - INGRESOS DE OPERACION</t>
  </si>
  <si>
    <t xml:space="preserve">     - TRANSFERENCIAS CORRIENTES</t>
  </si>
  <si>
    <t xml:space="preserve">     - OTROS INGRESOS</t>
  </si>
  <si>
    <t xml:space="preserve">     - SUPERAVIT OPERATIVO EMPRESAS PUB.</t>
  </si>
  <si>
    <t>II)</t>
  </si>
  <si>
    <t>GASTOS CORRIENTES</t>
  </si>
  <si>
    <t xml:space="preserve">     - GASTOS DE CONSUMO Y OPERACION</t>
  </si>
  <si>
    <t xml:space="preserve">       . Remuneraciones</t>
  </si>
  <si>
    <t xml:space="preserve">       . Bienes y Servicios</t>
  </si>
  <si>
    <t xml:space="preserve">       . Otros Gastos</t>
  </si>
  <si>
    <t xml:space="preserve">       . Otras Rentas</t>
  </si>
  <si>
    <t xml:space="preserve">     - PRESTACIONES DE LA SEGURIDAD SOCIAL</t>
  </si>
  <si>
    <t xml:space="preserve">     - OTROS GASTOS CORRIENTES</t>
  </si>
  <si>
    <t xml:space="preserve">       . Al sector privado</t>
  </si>
  <si>
    <t xml:space="preserve">       . Al sector público</t>
  </si>
  <si>
    <t xml:space="preserve">         .. Universidades</t>
  </si>
  <si>
    <t xml:space="preserve">         .. Otras</t>
  </si>
  <si>
    <t xml:space="preserve">       . Al sector externo</t>
  </si>
  <si>
    <t xml:space="preserve">     - OTROS GASTOS</t>
  </si>
  <si>
    <t xml:space="preserve">     - DEFICIT OPERATIVO EMPRESAS PUB.</t>
  </si>
  <si>
    <t>III)</t>
  </si>
  <si>
    <t>RESULT.ECON.: AHORRO/DESAHORRO (I-II)</t>
  </si>
  <si>
    <t>IV)</t>
  </si>
  <si>
    <t>RECURSOS DE CAPITAL</t>
  </si>
  <si>
    <t>V)</t>
  </si>
  <si>
    <t>GASTOS DE CAPITAL</t>
  </si>
  <si>
    <t xml:space="preserve">     - INVERSION REAL DIRECTA</t>
  </si>
  <si>
    <t xml:space="preserve">     - TRANSFERENCIAS DE CAPITAL</t>
  </si>
  <si>
    <t xml:space="preserve">       . Otras</t>
  </si>
  <si>
    <t xml:space="preserve">     - INVERSION FINANCIERA</t>
  </si>
  <si>
    <t xml:space="preserve">       . Resto</t>
  </si>
  <si>
    <t>VI)</t>
  </si>
  <si>
    <t>VII)</t>
  </si>
  <si>
    <t>VIII)</t>
  </si>
  <si>
    <t>IX)</t>
  </si>
  <si>
    <t>CONTRIBUCIONES FIGURATIVAS</t>
  </si>
  <si>
    <t xml:space="preserve">     - Del Tesoro Nacional</t>
  </si>
  <si>
    <t xml:space="preserve">     - De Recursos Afectados</t>
  </si>
  <si>
    <t xml:space="preserve">     - De Organismos Descentralizados</t>
  </si>
  <si>
    <t xml:space="preserve">     - De Instituciones de Seguridad Social</t>
  </si>
  <si>
    <t xml:space="preserve">     - De Ex-Cajas Provinciales</t>
  </si>
  <si>
    <t>X)</t>
  </si>
  <si>
    <t>GASTOS FIGURATIVOS</t>
  </si>
  <si>
    <t>XI)</t>
  </si>
  <si>
    <t>XII)</t>
  </si>
  <si>
    <t>XIII)</t>
  </si>
  <si>
    <t>XIV)</t>
  </si>
  <si>
    <t>XV)</t>
  </si>
  <si>
    <t>PAMI, FDOS.</t>
  </si>
  <si>
    <t>FIDUCIARIOS</t>
  </si>
  <si>
    <t xml:space="preserve">     - De PAMI, Fdos. Fiduciarios y Otros</t>
  </si>
  <si>
    <t>INGRESOS DESPUES DE FIGURAT.</t>
  </si>
  <si>
    <t xml:space="preserve">         .. Provincias y CABA</t>
  </si>
  <si>
    <t xml:space="preserve">       . A Provincias y CABA</t>
  </si>
  <si>
    <t>SUPERAVIT PRIMARIO (XI-XII)</t>
  </si>
  <si>
    <t>RESULTADO FINANCIERO (XI-XIII)</t>
  </si>
  <si>
    <t>INGRESOS ANTES DE FIGURAT.(I+IV)</t>
  </si>
  <si>
    <t>GASTOS ANTES DE FIGURAT.(II+V)</t>
  </si>
  <si>
    <t>RESULT.FINANC.ANTES DE FIGURAT.(VI-VII)</t>
  </si>
  <si>
    <t>GASTOS PRIMARIOS DESPUES DE FIGURAT.</t>
  </si>
  <si>
    <t>GASTOS DESPUES DE FIGURAT.</t>
  </si>
  <si>
    <r>
      <t xml:space="preserve">     - RENTAS DE LA PROPIEDAD NETAS </t>
    </r>
    <r>
      <rPr>
        <b/>
        <sz val="10"/>
        <rFont val="Arial"/>
        <family val="2"/>
      </rPr>
      <t>(1)</t>
    </r>
  </si>
  <si>
    <t xml:space="preserve">     - INTERESES Y OTRAS RENTAS DE LA PROP.</t>
  </si>
  <si>
    <r>
      <t xml:space="preserve">       . Intereses Netos </t>
    </r>
    <r>
      <rPr>
        <b/>
        <sz val="10"/>
        <rFont val="Arial"/>
        <family val="2"/>
      </rPr>
      <t>(2)</t>
    </r>
  </si>
  <si>
    <t>- RENTAS PERCIBIDAS DEL BCRA</t>
  </si>
  <si>
    <t>- RENTAS PÚBL. PERCIBIDAS POR EL FGS Y OTROS</t>
  </si>
  <si>
    <t>- INTERESES PAGADOS INTRA-SECTOR PÚBLICO</t>
  </si>
  <si>
    <t xml:space="preserve">     - APORTES Y CONTRIB. A LA SEG. SOCIAL </t>
  </si>
  <si>
    <r>
      <rPr>
        <b/>
        <sz val="10"/>
        <rFont val="Arial"/>
        <family val="2"/>
      </rPr>
      <t xml:space="preserve">(1) </t>
    </r>
    <r>
      <rPr>
        <sz val="10"/>
        <rFont val="Arial"/>
        <family val="2"/>
      </rPr>
      <t>Excluye las siguientes rentas de la propiedad:</t>
    </r>
  </si>
  <si>
    <t>SECRETARIA DE HACIENDA</t>
  </si>
  <si>
    <t xml:space="preserve">EJECUCION  PROVISORIA </t>
  </si>
  <si>
    <t>SECTOR PUBLICO BASE CAJA - SEPTIEMBRE 2021</t>
  </si>
  <si>
    <t>- las generadas por el BCRA por $250.000,0 M</t>
  </si>
  <si>
    <t xml:space="preserve">- las generadas por activos del Sector Público no Financiero en posesión del FGS por $9.396,3 M. </t>
  </si>
  <si>
    <t>- las generadas por activos del Sector Público no Financiero en posesión de organismos del Sector Público no Financiero excluyendo el FGS por $6,7 M.</t>
  </si>
  <si>
    <r>
      <rPr>
        <b/>
        <sz val="10"/>
        <rFont val="Arial"/>
        <family val="2"/>
      </rPr>
      <t xml:space="preserve">(2) </t>
    </r>
    <r>
      <rPr>
        <sz val="10"/>
        <rFont val="Arial"/>
        <family val="2"/>
      </rPr>
      <t>Excluye intereses pagados Intra-Sector Público Nacional por $9.403,0 M.</t>
    </r>
  </si>
  <si>
    <t>Dato mensual</t>
  </si>
  <si>
    <t>Variación anual</t>
  </si>
  <si>
    <t>%</t>
  </si>
  <si>
    <t>$</t>
  </si>
  <si>
    <t>INGRESOS TOTALES</t>
  </si>
  <si>
    <t>Tributarios</t>
  </si>
  <si>
    <t>IVA neto de reintegros</t>
  </si>
  <si>
    <t>Ganancias</t>
  </si>
  <si>
    <t>Aportes y contribuciones a la seguriad social</t>
  </si>
  <si>
    <t>Débitos y créditos</t>
  </si>
  <si>
    <t>Bienes personales</t>
  </si>
  <si>
    <t>Impuestos internos</t>
  </si>
  <si>
    <t>Derechos de exportación</t>
  </si>
  <si>
    <t>Derechos de importación</t>
  </si>
  <si>
    <t xml:space="preserve">Rentas de la propiedad </t>
  </si>
  <si>
    <t>FGS cobradas al sector privado y sector público financiero</t>
  </si>
  <si>
    <t>Resto rentas de la propiedad</t>
  </si>
  <si>
    <t>Otros ingresos corrientes</t>
  </si>
  <si>
    <t>Ingresos no tributarios</t>
  </si>
  <si>
    <t>Transferencias corrientes</t>
  </si>
  <si>
    <t>Resto ingresos corrientes</t>
  </si>
  <si>
    <t>Ingresos de capital</t>
  </si>
  <si>
    <t>GASTOS PRIMARIOS</t>
  </si>
  <si>
    <t>Gastos corrientes primarios</t>
  </si>
  <si>
    <t>Prestaciones sociales</t>
  </si>
  <si>
    <t>Jubilaciones y pensiones contributivas</t>
  </si>
  <si>
    <t>Asignación Universal para Protección Social</t>
  </si>
  <si>
    <t>Asignaciones Familiares Activos, Pasivos y otras</t>
  </si>
  <si>
    <t>Pensiones no contributivas</t>
  </si>
  <si>
    <t>Prestaciones del INSSJP</t>
  </si>
  <si>
    <t xml:space="preserve">Otras Programos Sociales </t>
  </si>
  <si>
    <t>Subsidios económicos</t>
  </si>
  <si>
    <t>Energía</t>
  </si>
  <si>
    <t>Transporte</t>
  </si>
  <si>
    <t xml:space="preserve">Otras funciones  </t>
  </si>
  <si>
    <t>Gastos de funcionamiento y otros</t>
  </si>
  <si>
    <t>Salarios</t>
  </si>
  <si>
    <t>Otros gastos de funcionamiento</t>
  </si>
  <si>
    <t>Transferencias corrientes a provincias</t>
  </si>
  <si>
    <t>Educación</t>
  </si>
  <si>
    <t>Seguridad Social</t>
  </si>
  <si>
    <t>Salud</t>
  </si>
  <si>
    <t xml:space="preserve">Otras transferencias </t>
  </si>
  <si>
    <t>Transferencias a universidades</t>
  </si>
  <si>
    <r>
      <t xml:space="preserve">Otros Gastos Corrientes    </t>
    </r>
    <r>
      <rPr>
        <b/>
        <sz val="11"/>
        <rFont val="Calibri"/>
        <family val="2"/>
      </rPr>
      <t xml:space="preserve"> </t>
    </r>
  </si>
  <si>
    <t>Gastos de capital</t>
  </si>
  <si>
    <t>Nación</t>
  </si>
  <si>
    <t>Transferencias a provincias</t>
  </si>
  <si>
    <t>Vivienda</t>
  </si>
  <si>
    <t>Agua potable y alcantarillado</t>
  </si>
  <si>
    <t>Otros</t>
  </si>
  <si>
    <t>RESULTADO PRIMARIO</t>
  </si>
  <si>
    <t xml:space="preserve">Intereses Netos </t>
  </si>
  <si>
    <t>RESULTADO FINANCIERO</t>
  </si>
  <si>
    <t>Base caja- En millones de pesos</t>
  </si>
  <si>
    <t>- DEG: $427.400,7 M</t>
  </si>
  <si>
    <t>- Aporte Solidario: $19.552,3 M</t>
  </si>
  <si>
    <r>
      <rPr>
        <b/>
        <sz val="10"/>
        <rFont val="Arial"/>
        <family val="2"/>
      </rPr>
      <t xml:space="preserve">(3) </t>
    </r>
    <r>
      <rPr>
        <sz val="10"/>
        <rFont val="Arial"/>
        <family val="2"/>
      </rPr>
      <t>Incluye ingresos corrientes correspondientes a:</t>
    </r>
  </si>
  <si>
    <r>
      <t xml:space="preserve">Resto tributarios   </t>
    </r>
    <r>
      <rPr>
        <b/>
        <sz val="10"/>
        <color indexed="63"/>
        <rFont val="Calibri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</si>
</sst>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.00_ ;_ * \-#,##0.00_ ;_ * &quot;-&quot;??_ ;_ @_ "/>
    <numFmt numFmtId="165" formatCode="_-* #,##0.00\ _P_t_s_-;\-* #,##0.00\ _P_t_s_-;_-* &quot;-&quot;??\ _P_t_s_-;_-@_-"/>
    <numFmt numFmtId="166" formatCode="0.0"/>
    <numFmt numFmtId="167" formatCode="0.0____"/>
    <numFmt numFmtId="168" formatCode="0.0______"/>
    <numFmt numFmtId="169" formatCode="_-* #,##0.00\ [$€]_-;\-* #,##0.00\ [$€]_-;_-* &quot;-&quot;??\ [$€]_-;_-@_-"/>
    <numFmt numFmtId="170" formatCode="#,##0.0__"/>
    <numFmt numFmtId="171" formatCode="#,##0.0____"/>
    <numFmt numFmtId="172" formatCode="_ * #,##0.0_ ;_ * \-#,##0.0_ ;_ * &quot;-&quot;??_ ;_ @_ "/>
    <numFmt numFmtId="173" formatCode="_ * #,##0_ ;_ * \-#,##0_ ;_ * &quot;-&quot;??_ ;_ @_ "/>
    <numFmt numFmtId="174" formatCode="#,##0__"/>
    <numFmt numFmtId="175" formatCode="0.0%"/>
  </numFmts>
  <fonts count="52">
    <font>
      <sz val="10"/>
      <name val="Arial"/>
    </font>
    <font>
      <b/>
      <sz val="10"/>
      <name val="Arial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8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G Times"/>
    </font>
    <font>
      <b/>
      <sz val="10"/>
      <color indexed="8"/>
      <name val="CG Times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10"/>
      <color indexed="63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6" borderId="0" applyNumberFormat="0" applyBorder="0" applyAlignment="0" applyProtection="0"/>
    <xf numFmtId="0" fontId="14" fillId="3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3" borderId="0" applyNumberFormat="0" applyBorder="0" applyAlignment="0" applyProtection="0"/>
    <xf numFmtId="0" fontId="16" fillId="11" borderId="1" applyNumberFormat="0" applyAlignment="0" applyProtection="0"/>
    <xf numFmtId="0" fontId="17" fillId="1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20" fillId="7" borderId="1" applyNumberFormat="0" applyAlignment="0" applyProtection="0"/>
    <xf numFmtId="169" fontId="2" fillId="0" borderId="0" applyFont="0" applyFill="0" applyBorder="0" applyAlignment="0" applyProtection="0"/>
    <xf numFmtId="0" fontId="21" fillId="17" borderId="0" applyNumberFormat="0" applyBorder="0" applyAlignment="0" applyProtection="0"/>
    <xf numFmtId="165" fontId="2" fillId="0" borderId="0" applyFont="0" applyFill="0" applyBorder="0" applyAlignment="0" applyProtection="0"/>
    <xf numFmtId="0" fontId="22" fillId="7" borderId="0" applyNumberFormat="0" applyBorder="0" applyAlignment="0" applyProtection="0"/>
    <xf numFmtId="0" fontId="2" fillId="0" borderId="0"/>
    <xf numFmtId="0" fontId="2" fillId="0" borderId="0"/>
    <xf numFmtId="0" fontId="11" fillId="4" borderId="4" applyNumberFormat="0" applyFont="0" applyAlignment="0" applyProtection="0"/>
    <xf numFmtId="0" fontId="2" fillId="4" borderId="4" applyNumberFormat="0" applyFont="0" applyAlignment="0" applyProtection="0"/>
    <xf numFmtId="9" fontId="2" fillId="0" borderId="0" applyFont="0" applyFill="0" applyBorder="0" applyAlignment="0" applyProtection="0"/>
    <xf numFmtId="0" fontId="23" fillId="11" borderId="5" applyNumberFormat="0" applyAlignment="0" applyProtection="0"/>
    <xf numFmtId="0" fontId="1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9" fillId="0" borderId="8" applyNumberFormat="0" applyFill="0" applyAlignment="0" applyProtection="0"/>
    <xf numFmtId="0" fontId="28" fillId="0" borderId="9" applyNumberFormat="0" applyFill="0" applyAlignment="0" applyProtection="0"/>
  </cellStyleXfs>
  <cellXfs count="170">
    <xf numFmtId="0" fontId="0" fillId="0" borderId="0" xfId="0"/>
    <xf numFmtId="0" fontId="0" fillId="18" borderId="0" xfId="0" applyFill="1"/>
    <xf numFmtId="166" fontId="0" fillId="18" borderId="0" xfId="0" applyNumberFormat="1" applyFill="1"/>
    <xf numFmtId="166" fontId="3" fillId="18" borderId="0" xfId="0" applyNumberFormat="1" applyFont="1" applyFill="1" applyBorder="1" applyAlignment="1" applyProtection="1">
      <alignment horizontal="centerContinuous"/>
    </xf>
    <xf numFmtId="166" fontId="0" fillId="18" borderId="0" xfId="0" applyNumberFormat="1" applyFill="1" applyAlignment="1">
      <alignment horizontal="centerContinuous"/>
    </xf>
    <xf numFmtId="166" fontId="2" fillId="18" borderId="10" xfId="0" applyNumberFormat="1" applyFont="1" applyFill="1" applyBorder="1" applyAlignment="1">
      <alignment horizontal="right" vertical="center"/>
    </xf>
    <xf numFmtId="166" fontId="2" fillId="18" borderId="11" xfId="0" applyNumberFormat="1" applyFont="1" applyFill="1" applyBorder="1" applyAlignment="1" applyProtection="1">
      <alignment vertical="center"/>
    </xf>
    <xf numFmtId="166" fontId="2" fillId="18" borderId="12" xfId="0" applyNumberFormat="1" applyFont="1" applyFill="1" applyBorder="1" applyAlignment="1">
      <alignment horizontal="right" vertical="center"/>
    </xf>
    <xf numFmtId="166" fontId="2" fillId="18" borderId="0" xfId="0" applyNumberFormat="1" applyFont="1" applyFill="1" applyBorder="1" applyAlignment="1" applyProtection="1">
      <alignment horizontal="center" vertical="center"/>
    </xf>
    <xf numFmtId="166" fontId="2" fillId="18" borderId="0" xfId="0" applyNumberFormat="1" applyFont="1" applyFill="1" applyBorder="1" applyAlignment="1" applyProtection="1">
      <alignment vertical="center"/>
    </xf>
    <xf numFmtId="166" fontId="2" fillId="18" borderId="13" xfId="0" applyNumberFormat="1" applyFont="1" applyFill="1" applyBorder="1" applyAlignment="1">
      <alignment horizontal="right" vertical="center"/>
    </xf>
    <xf numFmtId="166" fontId="2" fillId="18" borderId="14" xfId="0" applyNumberFormat="1" applyFont="1" applyFill="1" applyBorder="1" applyAlignment="1" applyProtection="1">
      <alignment horizontal="left" vertical="center"/>
    </xf>
    <xf numFmtId="166" fontId="1" fillId="18" borderId="12" xfId="0" applyNumberFormat="1" applyFont="1" applyFill="1" applyBorder="1" applyAlignment="1">
      <alignment horizontal="right" vertical="center"/>
    </xf>
    <xf numFmtId="166" fontId="1" fillId="18" borderId="0" xfId="0" applyNumberFormat="1" applyFont="1" applyFill="1" applyBorder="1" applyAlignment="1" applyProtection="1">
      <alignment horizontal="left" vertical="center"/>
    </xf>
    <xf numFmtId="166" fontId="2" fillId="18" borderId="0" xfId="0" applyNumberFormat="1" applyFont="1" applyFill="1" applyBorder="1" applyAlignment="1" applyProtection="1">
      <alignment horizontal="left" vertical="center"/>
    </xf>
    <xf numFmtId="166" fontId="1" fillId="18" borderId="10" xfId="0" applyNumberFormat="1" applyFont="1" applyFill="1" applyBorder="1" applyAlignment="1">
      <alignment horizontal="right" vertical="center"/>
    </xf>
    <xf numFmtId="166" fontId="1" fillId="18" borderId="11" xfId="0" applyNumberFormat="1" applyFont="1" applyFill="1" applyBorder="1" applyAlignment="1" applyProtection="1">
      <alignment horizontal="left" vertical="center"/>
    </xf>
    <xf numFmtId="166" fontId="1" fillId="18" borderId="15" xfId="0" applyNumberFormat="1" applyFont="1" applyFill="1" applyBorder="1" applyAlignment="1">
      <alignment horizontal="right" vertical="center"/>
    </xf>
    <xf numFmtId="166" fontId="1" fillId="18" borderId="16" xfId="0" applyNumberFormat="1" applyFont="1" applyFill="1" applyBorder="1" applyAlignment="1" applyProtection="1">
      <alignment horizontal="left" vertical="center"/>
    </xf>
    <xf numFmtId="0" fontId="0" fillId="18" borderId="0" xfId="0" applyFill="1" applyBorder="1"/>
    <xf numFmtId="0" fontId="6" fillId="18" borderId="0" xfId="0" applyFont="1" applyFill="1"/>
    <xf numFmtId="166" fontId="6" fillId="18" borderId="0" xfId="0" applyNumberFormat="1" applyFont="1" applyFill="1"/>
    <xf numFmtId="14" fontId="6" fillId="18" borderId="0" xfId="0" applyNumberFormat="1" applyFont="1" applyFill="1"/>
    <xf numFmtId="166" fontId="7" fillId="18" borderId="0" xfId="0" applyNumberFormat="1" applyFont="1" applyFill="1" applyBorder="1" applyAlignment="1" applyProtection="1">
      <alignment horizontal="centerContinuous"/>
    </xf>
    <xf numFmtId="166" fontId="8" fillId="18" borderId="0" xfId="0" applyNumberFormat="1" applyFont="1" applyFill="1" applyBorder="1" applyAlignment="1" applyProtection="1">
      <alignment horizontal="centerContinuous"/>
    </xf>
    <xf numFmtId="166" fontId="7" fillId="18" borderId="0" xfId="0" applyNumberFormat="1" applyFont="1" applyFill="1" applyAlignment="1" applyProtection="1">
      <alignment horizontal="centerContinuous"/>
    </xf>
    <xf numFmtId="166" fontId="8" fillId="18" borderId="0" xfId="0" applyNumberFormat="1" applyFont="1" applyFill="1" applyAlignment="1" applyProtection="1">
      <alignment horizontal="centerContinuous"/>
    </xf>
    <xf numFmtId="166" fontId="9" fillId="18" borderId="11" xfId="0" applyNumberFormat="1" applyFont="1" applyFill="1" applyBorder="1" applyAlignment="1" applyProtection="1">
      <alignment horizontal="centerContinuous" vertical="center"/>
    </xf>
    <xf numFmtId="166" fontId="9" fillId="18" borderId="17" xfId="0" applyNumberFormat="1" applyFont="1" applyFill="1" applyBorder="1" applyAlignment="1" applyProtection="1">
      <alignment vertical="center"/>
    </xf>
    <xf numFmtId="166" fontId="4" fillId="18" borderId="0" xfId="0" applyNumberFormat="1" applyFont="1" applyFill="1" applyBorder="1" applyAlignment="1" applyProtection="1">
      <alignment horizontal="left" vertical="center"/>
    </xf>
    <xf numFmtId="166" fontId="12" fillId="18" borderId="0" xfId="0" applyNumberFormat="1" applyFont="1" applyFill="1" applyBorder="1" applyAlignment="1" applyProtection="1">
      <alignment horizontal="left" vertical="center"/>
    </xf>
    <xf numFmtId="166" fontId="13" fillId="18" borderId="0" xfId="0" applyNumberFormat="1" applyFont="1" applyFill="1"/>
    <xf numFmtId="0" fontId="0" fillId="19" borderId="0" xfId="0" applyFill="1"/>
    <xf numFmtId="0" fontId="0" fillId="18" borderId="10" xfId="0" applyFill="1" applyBorder="1"/>
    <xf numFmtId="166" fontId="2" fillId="18" borderId="12" xfId="0" applyNumberFormat="1" applyFont="1" applyFill="1" applyBorder="1" applyAlignment="1">
      <alignment vertical="center"/>
    </xf>
    <xf numFmtId="49" fontId="2" fillId="18" borderId="0" xfId="0" applyNumberFormat="1" applyFont="1" applyFill="1" applyBorder="1" applyAlignment="1" applyProtection="1">
      <alignment horizontal="left" vertical="center"/>
    </xf>
    <xf numFmtId="171" fontId="2" fillId="18" borderId="0" xfId="0" applyNumberFormat="1" applyFont="1" applyFill="1"/>
    <xf numFmtId="171" fontId="2" fillId="21" borderId="0" xfId="0" applyNumberFormat="1" applyFont="1" applyFill="1" applyAlignment="1" applyProtection="1">
      <alignment horizontal="right" vertical="center"/>
    </xf>
    <xf numFmtId="171" fontId="2" fillId="21" borderId="18" xfId="0" applyNumberFormat="1" applyFont="1" applyFill="1" applyBorder="1" applyAlignment="1" applyProtection="1">
      <alignment horizontal="right" vertical="center"/>
    </xf>
    <xf numFmtId="166" fontId="12" fillId="21" borderId="15" xfId="0" applyNumberFormat="1" applyFont="1" applyFill="1" applyBorder="1" applyAlignment="1">
      <alignment horizontal="left" vertical="center"/>
    </xf>
    <xf numFmtId="166" fontId="2" fillId="21" borderId="16" xfId="0" applyNumberFormat="1" applyFont="1" applyFill="1" applyBorder="1"/>
    <xf numFmtId="170" fontId="4" fillId="21" borderId="16" xfId="0" applyNumberFormat="1" applyFont="1" applyFill="1" applyBorder="1"/>
    <xf numFmtId="170" fontId="4" fillId="21" borderId="19" xfId="0" applyNumberFormat="1" applyFont="1" applyFill="1" applyBorder="1"/>
    <xf numFmtId="166" fontId="12" fillId="21" borderId="0" xfId="0" applyNumberFormat="1" applyFont="1" applyFill="1" applyBorder="1" applyAlignment="1">
      <alignment horizontal="left" vertical="center"/>
    </xf>
    <xf numFmtId="166" fontId="2" fillId="21" borderId="0" xfId="0" applyNumberFormat="1" applyFont="1" applyFill="1" applyBorder="1"/>
    <xf numFmtId="170" fontId="4" fillId="21" borderId="0" xfId="0" applyNumberFormat="1" applyFont="1" applyFill="1" applyBorder="1"/>
    <xf numFmtId="166" fontId="2" fillId="18" borderId="0" xfId="0" applyNumberFormat="1" applyFont="1" applyFill="1" applyAlignment="1">
      <alignment horizontal="left"/>
    </xf>
    <xf numFmtId="171" fontId="10" fillId="18" borderId="0" xfId="0" applyNumberFormat="1" applyFont="1" applyFill="1" applyAlignment="1" applyProtection="1">
      <alignment horizontal="right" vertical="center"/>
    </xf>
    <xf numFmtId="171" fontId="10" fillId="18" borderId="18" xfId="0" applyNumberFormat="1" applyFont="1" applyFill="1" applyBorder="1" applyAlignment="1" applyProtection="1">
      <alignment horizontal="right" vertical="center"/>
    </xf>
    <xf numFmtId="171" fontId="4" fillId="18" borderId="0" xfId="0" applyNumberFormat="1" applyFont="1" applyFill="1"/>
    <xf numFmtId="171" fontId="4" fillId="18" borderId="0" xfId="0" applyNumberFormat="1" applyFont="1" applyFill="1" applyAlignment="1" applyProtection="1">
      <alignment horizontal="right" vertical="center"/>
    </xf>
    <xf numFmtId="171" fontId="10" fillId="18" borderId="0" xfId="0" applyNumberFormat="1" applyFont="1" applyFill="1" applyBorder="1" applyAlignment="1" applyProtection="1">
      <alignment horizontal="right" vertical="center"/>
    </xf>
    <xf numFmtId="171" fontId="10" fillId="18" borderId="11" xfId="0" applyNumberFormat="1" applyFont="1" applyFill="1" applyBorder="1" applyAlignment="1" applyProtection="1">
      <alignment horizontal="right" vertical="center"/>
    </xf>
    <xf numFmtId="171" fontId="10" fillId="18" borderId="17" xfId="0" applyNumberFormat="1" applyFont="1" applyFill="1" applyBorder="1" applyAlignment="1" applyProtection="1">
      <alignment horizontal="right" vertical="center"/>
    </xf>
    <xf numFmtId="171" fontId="10" fillId="18" borderId="16" xfId="0" applyNumberFormat="1" applyFont="1" applyFill="1" applyBorder="1" applyAlignment="1" applyProtection="1">
      <alignment horizontal="right" vertical="center"/>
    </xf>
    <xf numFmtId="171" fontId="10" fillId="18" borderId="19" xfId="0" applyNumberFormat="1" applyFont="1" applyFill="1" applyBorder="1" applyAlignment="1" applyProtection="1">
      <alignment horizontal="right" vertical="center"/>
    </xf>
    <xf numFmtId="171" fontId="4" fillId="18" borderId="17" xfId="0" applyNumberFormat="1" applyFont="1" applyFill="1" applyBorder="1"/>
    <xf numFmtId="0" fontId="32" fillId="18" borderId="0" xfId="0" applyFont="1" applyFill="1"/>
    <xf numFmtId="167" fontId="12" fillId="18" borderId="0" xfId="0" applyNumberFormat="1" applyFont="1" applyFill="1" applyBorder="1" applyAlignment="1" applyProtection="1">
      <alignment horizontal="right" vertical="center"/>
    </xf>
    <xf numFmtId="171" fontId="12" fillId="0" borderId="0" xfId="0" applyNumberFormat="1" applyFont="1" applyFill="1" applyAlignment="1" applyProtection="1">
      <alignment horizontal="right" vertical="center"/>
    </xf>
    <xf numFmtId="170" fontId="4" fillId="18" borderId="0" xfId="0" applyNumberFormat="1" applyFont="1" applyFill="1"/>
    <xf numFmtId="170" fontId="4" fillId="18" borderId="0" xfId="0" applyNumberFormat="1" applyFont="1" applyFill="1" applyAlignment="1" applyProtection="1">
      <alignment horizontal="right" vertical="center"/>
    </xf>
    <xf numFmtId="170" fontId="10" fillId="18" borderId="0" xfId="0" applyNumberFormat="1" applyFont="1" applyFill="1" applyAlignment="1" applyProtection="1">
      <alignment horizontal="right" vertical="center"/>
    </xf>
    <xf numFmtId="170" fontId="4" fillId="20" borderId="0" xfId="0" applyNumberFormat="1" applyFont="1" applyFill="1" applyAlignment="1" applyProtection="1">
      <alignment horizontal="right" vertical="center"/>
    </xf>
    <xf numFmtId="170" fontId="2" fillId="18" borderId="0" xfId="0" applyNumberFormat="1" applyFont="1" applyFill="1"/>
    <xf numFmtId="166" fontId="2" fillId="18" borderId="0" xfId="34" applyNumberFormat="1" applyFont="1" applyFill="1" applyBorder="1" applyAlignment="1">
      <alignment vertical="center"/>
    </xf>
    <xf numFmtId="167" fontId="12" fillId="18" borderId="0" xfId="0" applyNumberFormat="1" applyFont="1" applyFill="1" applyAlignment="1" applyProtection="1">
      <alignment horizontal="right" vertical="center"/>
    </xf>
    <xf numFmtId="166" fontId="12" fillId="18" borderId="0" xfId="0" applyNumberFormat="1" applyFont="1" applyFill="1" applyBorder="1" applyAlignment="1">
      <alignment horizontal="right" vertical="center"/>
    </xf>
    <xf numFmtId="49" fontId="2" fillId="18" borderId="0" xfId="34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/>
    </xf>
    <xf numFmtId="166" fontId="2" fillId="0" borderId="0" xfId="0" applyNumberFormat="1" applyFont="1" applyFill="1" applyAlignment="1">
      <alignment horizontal="left"/>
    </xf>
    <xf numFmtId="166" fontId="4" fillId="18" borderId="11" xfId="0" applyNumberFormat="1" applyFont="1" applyFill="1" applyBorder="1" applyAlignment="1" applyProtection="1">
      <alignment horizontal="centerContinuous" vertical="center"/>
    </xf>
    <xf numFmtId="166" fontId="4" fillId="18" borderId="11" xfId="0" applyNumberFormat="1" applyFont="1" applyFill="1" applyBorder="1" applyAlignment="1" applyProtection="1">
      <alignment horizontal="center" vertical="center"/>
    </xf>
    <xf numFmtId="166" fontId="4" fillId="18" borderId="14" xfId="0" applyNumberFormat="1" applyFont="1" applyFill="1" applyBorder="1" applyAlignment="1" applyProtection="1">
      <alignment horizontal="centerContinuous" vertical="center"/>
    </xf>
    <xf numFmtId="166" fontId="4" fillId="18" borderId="14" xfId="0" applyNumberFormat="1" applyFont="1" applyFill="1" applyBorder="1" applyAlignment="1" applyProtection="1">
      <alignment horizontal="center" vertical="center"/>
    </xf>
    <xf numFmtId="166" fontId="4" fillId="18" borderId="0" xfId="0" applyNumberFormat="1" applyFont="1" applyFill="1" applyAlignment="1" applyProtection="1">
      <alignment horizontal="center" vertical="center"/>
    </xf>
    <xf numFmtId="166" fontId="4" fillId="18" borderId="18" xfId="0" applyNumberFormat="1" applyFont="1" applyFill="1" applyBorder="1" applyAlignment="1" applyProtection="1">
      <alignment horizontal="left" vertical="center"/>
    </xf>
    <xf numFmtId="166" fontId="4" fillId="18" borderId="0" xfId="0" applyNumberFormat="1" applyFont="1" applyFill="1" applyAlignment="1" applyProtection="1">
      <alignment horizontal="centerContinuous" vertical="center"/>
    </xf>
    <xf numFmtId="166" fontId="4" fillId="18" borderId="0" xfId="0" applyNumberFormat="1" applyFont="1" applyFill="1" applyAlignment="1" applyProtection="1">
      <alignment horizontal="right" vertical="center"/>
    </xf>
    <xf numFmtId="166" fontId="4" fillId="18" borderId="0" xfId="0" applyNumberFormat="1" applyFont="1" applyFill="1" applyAlignment="1" applyProtection="1">
      <alignment vertical="center"/>
    </xf>
    <xf numFmtId="166" fontId="4" fillId="18" borderId="18" xfId="0" applyNumberFormat="1" applyFont="1" applyFill="1" applyBorder="1" applyAlignment="1" applyProtection="1">
      <alignment vertical="center"/>
    </xf>
    <xf numFmtId="166" fontId="4" fillId="18" borderId="14" xfId="0" applyNumberFormat="1" applyFont="1" applyFill="1" applyBorder="1" applyAlignment="1" applyProtection="1">
      <alignment horizontal="left" vertical="center"/>
    </xf>
    <xf numFmtId="166" fontId="4" fillId="18" borderId="20" xfId="0" applyNumberFormat="1" applyFont="1" applyFill="1" applyBorder="1" applyAlignment="1" applyProtection="1">
      <alignment horizontal="left" vertical="center"/>
    </xf>
    <xf numFmtId="171" fontId="12" fillId="18" borderId="0" xfId="0" applyNumberFormat="1" applyFont="1" applyFill="1" applyAlignment="1" applyProtection="1">
      <alignment horizontal="right" vertical="center"/>
    </xf>
    <xf numFmtId="171" fontId="4" fillId="18" borderId="18" xfId="0" applyNumberFormat="1" applyFont="1" applyFill="1" applyBorder="1" applyAlignment="1" applyProtection="1">
      <alignment horizontal="right" vertical="center"/>
    </xf>
    <xf numFmtId="171" fontId="4" fillId="20" borderId="0" xfId="0" applyNumberFormat="1" applyFont="1" applyFill="1" applyAlignment="1" applyProtection="1">
      <alignment horizontal="right" vertical="center"/>
    </xf>
    <xf numFmtId="171" fontId="2" fillId="20" borderId="0" xfId="0" applyNumberFormat="1" applyFont="1" applyFill="1" applyAlignment="1" applyProtection="1">
      <alignment horizontal="right" vertical="center"/>
    </xf>
    <xf numFmtId="171" fontId="12" fillId="18" borderId="0" xfId="0" applyNumberFormat="1" applyFont="1" applyFill="1" applyBorder="1" applyAlignment="1" applyProtection="1">
      <alignment horizontal="right" vertical="center"/>
    </xf>
    <xf numFmtId="165" fontId="0" fillId="18" borderId="0" xfId="32" applyFont="1" applyFill="1"/>
    <xf numFmtId="0" fontId="0" fillId="21" borderId="0" xfId="0" applyFill="1"/>
    <xf numFmtId="0" fontId="0" fillId="21" borderId="0" xfId="0" applyFont="1" applyFill="1" applyAlignment="1">
      <alignment horizontal="center" vertical="center"/>
    </xf>
    <xf numFmtId="164" fontId="31" fillId="21" borderId="0" xfId="32" applyNumberFormat="1" applyFont="1" applyFill="1"/>
    <xf numFmtId="3" fontId="31" fillId="21" borderId="0" xfId="32" applyNumberFormat="1" applyFont="1" applyFill="1"/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center" vertical="center"/>
    </xf>
    <xf numFmtId="164" fontId="33" fillId="21" borderId="0" xfId="32" applyNumberFormat="1" applyFont="1" applyFill="1" applyAlignment="1">
      <alignment horizontal="center" vertical="center"/>
    </xf>
    <xf numFmtId="0" fontId="34" fillId="21" borderId="0" xfId="0" applyFont="1" applyFill="1" applyAlignment="1">
      <alignment horizontal="center" vertical="center"/>
    </xf>
    <xf numFmtId="3" fontId="33" fillId="21" borderId="0" xfId="32" applyNumberFormat="1" applyFont="1" applyFill="1" applyAlignment="1">
      <alignment horizontal="center" vertical="center"/>
    </xf>
    <xf numFmtId="0" fontId="0" fillId="21" borderId="0" xfId="0" applyFont="1" applyFill="1" applyAlignment="1">
      <alignment vertical="center"/>
    </xf>
    <xf numFmtId="0" fontId="35" fillId="21" borderId="0" xfId="0" applyFont="1" applyFill="1" applyAlignment="1">
      <alignment vertical="center"/>
    </xf>
    <xf numFmtId="17" fontId="36" fillId="21" borderId="0" xfId="0" quotePrefix="1" applyNumberFormat="1" applyFont="1" applyFill="1" applyAlignment="1">
      <alignment horizontal="center" vertical="center"/>
    </xf>
    <xf numFmtId="17" fontId="37" fillId="21" borderId="0" xfId="0" applyNumberFormat="1" applyFont="1" applyFill="1" applyAlignment="1">
      <alignment horizontal="center" vertical="center"/>
    </xf>
    <xf numFmtId="172" fontId="37" fillId="21" borderId="0" xfId="32" applyNumberFormat="1" applyFont="1" applyFill="1" applyAlignment="1">
      <alignment horizontal="center" vertical="center"/>
    </xf>
    <xf numFmtId="0" fontId="37" fillId="21" borderId="0" xfId="0" applyFont="1" applyFill="1" applyAlignment="1">
      <alignment vertical="center"/>
    </xf>
    <xf numFmtId="0" fontId="38" fillId="21" borderId="0" xfId="0" applyFont="1" applyFill="1" applyAlignment="1">
      <alignment vertical="center"/>
    </xf>
    <xf numFmtId="164" fontId="37" fillId="21" borderId="0" xfId="32" applyNumberFormat="1" applyFont="1" applyFill="1" applyAlignment="1">
      <alignment horizontal="center" vertical="center"/>
    </xf>
    <xf numFmtId="17" fontId="36" fillId="21" borderId="0" xfId="0" applyNumberFormat="1" applyFont="1" applyFill="1" applyAlignment="1">
      <alignment horizontal="center" vertical="center"/>
    </xf>
    <xf numFmtId="172" fontId="33" fillId="21" borderId="0" xfId="32" applyNumberFormat="1" applyFont="1" applyFill="1" applyAlignment="1">
      <alignment horizontal="center" vertical="center"/>
    </xf>
    <xf numFmtId="0" fontId="37" fillId="22" borderId="0" xfId="0" applyFont="1" applyFill="1" applyAlignment="1">
      <alignment vertical="center"/>
    </xf>
    <xf numFmtId="173" fontId="37" fillId="22" borderId="0" xfId="32" applyNumberFormat="1" applyFont="1" applyFill="1" applyAlignment="1">
      <alignment horizontal="right" vertical="center"/>
    </xf>
    <xf numFmtId="174" fontId="37" fillId="22" borderId="0" xfId="0" applyNumberFormat="1" applyFont="1" applyFill="1" applyAlignment="1">
      <alignment horizontal="right" vertical="center"/>
    </xf>
    <xf numFmtId="175" fontId="37" fillId="22" borderId="0" xfId="38" applyNumberFormat="1" applyFont="1" applyFill="1" applyAlignment="1">
      <alignment horizontal="right" vertical="center"/>
    </xf>
    <xf numFmtId="0" fontId="39" fillId="23" borderId="0" xfId="0" applyFont="1" applyFill="1" applyAlignment="1">
      <alignment vertical="center"/>
    </xf>
    <xf numFmtId="173" fontId="39" fillId="23" borderId="0" xfId="32" applyNumberFormat="1" applyFont="1" applyFill="1" applyAlignment="1">
      <alignment horizontal="right" vertical="center"/>
    </xf>
    <xf numFmtId="174" fontId="39" fillId="23" borderId="0" xfId="0" applyNumberFormat="1" applyFont="1" applyFill="1" applyAlignment="1">
      <alignment horizontal="right" vertical="center"/>
    </xf>
    <xf numFmtId="175" fontId="39" fillId="23" borderId="0" xfId="38" applyNumberFormat="1" applyFont="1" applyFill="1" applyAlignment="1">
      <alignment horizontal="right" vertical="center"/>
    </xf>
    <xf numFmtId="0" fontId="40" fillId="21" borderId="0" xfId="0" applyFont="1" applyFill="1" applyAlignment="1">
      <alignment vertical="center"/>
    </xf>
    <xf numFmtId="173" fontId="40" fillId="21" borderId="0" xfId="32" applyNumberFormat="1" applyFont="1" applyFill="1" applyAlignment="1">
      <alignment horizontal="right" vertical="center"/>
    </xf>
    <xf numFmtId="174" fontId="40" fillId="21" borderId="0" xfId="0" applyNumberFormat="1" applyFont="1" applyFill="1" applyAlignment="1">
      <alignment horizontal="right" vertical="center"/>
    </xf>
    <xf numFmtId="175" fontId="40" fillId="21" borderId="0" xfId="38" applyNumberFormat="1" applyFont="1" applyFill="1" applyAlignment="1">
      <alignment horizontal="right" vertical="center"/>
    </xf>
    <xf numFmtId="170" fontId="40" fillId="21" borderId="0" xfId="0" applyNumberFormat="1" applyFont="1" applyFill="1" applyAlignment="1">
      <alignment horizontal="right" vertical="center"/>
    </xf>
    <xf numFmtId="0" fontId="41" fillId="21" borderId="0" xfId="0" applyFont="1" applyFill="1" applyAlignment="1">
      <alignment vertical="center"/>
    </xf>
    <xf numFmtId="0" fontId="34" fillId="21" borderId="0" xfId="0" applyFont="1" applyFill="1" applyAlignment="1">
      <alignment vertical="center"/>
    </xf>
    <xf numFmtId="0" fontId="43" fillId="21" borderId="0" xfId="0" applyFont="1" applyFill="1" applyAlignment="1">
      <alignment vertical="center"/>
    </xf>
    <xf numFmtId="0" fontId="44" fillId="21" borderId="0" xfId="0" applyFont="1" applyFill="1" applyAlignment="1">
      <alignment vertical="center"/>
    </xf>
    <xf numFmtId="173" fontId="42" fillId="21" borderId="0" xfId="32" applyNumberFormat="1" applyFont="1" applyFill="1" applyAlignment="1">
      <alignment horizontal="right" vertical="center"/>
    </xf>
    <xf numFmtId="174" fontId="42" fillId="21" borderId="0" xfId="0" applyNumberFormat="1" applyFont="1" applyFill="1" applyAlignment="1">
      <alignment horizontal="right" vertical="center"/>
    </xf>
    <xf numFmtId="175" fontId="42" fillId="21" borderId="0" xfId="38" applyNumberFormat="1" applyFont="1" applyFill="1" applyAlignment="1">
      <alignment horizontal="right" vertical="center"/>
    </xf>
    <xf numFmtId="0" fontId="45" fillId="21" borderId="0" xfId="0" applyFont="1" applyFill="1" applyAlignment="1">
      <alignment vertical="center"/>
    </xf>
    <xf numFmtId="173" fontId="31" fillId="21" borderId="0" xfId="32" applyNumberFormat="1" applyFont="1" applyFill="1" applyAlignment="1">
      <alignment horizontal="right"/>
    </xf>
    <xf numFmtId="0" fontId="0" fillId="21" borderId="0" xfId="0" applyFill="1" applyAlignment="1">
      <alignment horizontal="right"/>
    </xf>
    <xf numFmtId="0" fontId="42" fillId="21" borderId="0" xfId="0" applyFont="1" applyFill="1"/>
    <xf numFmtId="173" fontId="44" fillId="21" borderId="0" xfId="32" applyNumberFormat="1" applyFont="1" applyFill="1" applyAlignment="1">
      <alignment horizontal="right" vertical="center"/>
    </xf>
    <xf numFmtId="175" fontId="44" fillId="21" borderId="0" xfId="38" applyNumberFormat="1" applyFont="1" applyFill="1" applyAlignment="1">
      <alignment horizontal="right" vertical="center"/>
    </xf>
    <xf numFmtId="174" fontId="44" fillId="21" borderId="0" xfId="0" applyNumberFormat="1" applyFont="1" applyFill="1" applyAlignment="1">
      <alignment horizontal="right" vertical="center"/>
    </xf>
    <xf numFmtId="0" fontId="46" fillId="21" borderId="0" xfId="0" applyFont="1" applyFill="1" applyAlignment="1">
      <alignment vertical="center"/>
    </xf>
    <xf numFmtId="0" fontId="47" fillId="21" borderId="0" xfId="0" applyFont="1" applyFill="1" applyAlignment="1">
      <alignment vertical="center"/>
    </xf>
    <xf numFmtId="3" fontId="0" fillId="21" borderId="0" xfId="0" applyNumberFormat="1" applyFill="1" applyAlignment="1">
      <alignment horizontal="right"/>
    </xf>
    <xf numFmtId="49" fontId="48" fillId="18" borderId="0" xfId="0" applyNumberFormat="1" applyFont="1" applyFill="1" applyBorder="1" applyAlignment="1">
      <alignment vertical="center"/>
    </xf>
    <xf numFmtId="49" fontId="48" fillId="18" borderId="0" xfId="0" quotePrefix="1" applyNumberFormat="1" applyFont="1" applyFill="1" applyBorder="1" applyAlignment="1">
      <alignment vertical="center"/>
    </xf>
    <xf numFmtId="0" fontId="49" fillId="21" borderId="0" xfId="0" applyFont="1" applyFill="1" applyAlignment="1">
      <alignment vertical="center"/>
    </xf>
    <xf numFmtId="0" fontId="50" fillId="21" borderId="0" xfId="0" applyFont="1" applyFill="1" applyAlignment="1">
      <alignment vertical="center"/>
    </xf>
    <xf numFmtId="0" fontId="48" fillId="21" borderId="0" xfId="0" applyFont="1" applyFill="1" applyAlignment="1">
      <alignment vertical="center"/>
    </xf>
    <xf numFmtId="0" fontId="0" fillId="21" borderId="0" xfId="0" applyFont="1" applyFill="1"/>
    <xf numFmtId="49" fontId="44" fillId="18" borderId="0" xfId="0" applyNumberFormat="1" applyFont="1" applyFill="1" applyBorder="1" applyAlignment="1">
      <alignment vertical="center"/>
    </xf>
    <xf numFmtId="164" fontId="49" fillId="21" borderId="0" xfId="32" applyNumberFormat="1" applyFont="1" applyFill="1"/>
    <xf numFmtId="174" fontId="49" fillId="21" borderId="0" xfId="0" applyNumberFormat="1" applyFont="1" applyFill="1"/>
    <xf numFmtId="0" fontId="49" fillId="21" borderId="0" xfId="0" applyFont="1" applyFill="1"/>
    <xf numFmtId="3" fontId="49" fillId="21" borderId="0" xfId="32" applyNumberFormat="1" applyFont="1" applyFill="1"/>
    <xf numFmtId="0" fontId="0" fillId="0" borderId="0" xfId="0" applyFont="1"/>
    <xf numFmtId="49" fontId="49" fillId="21" borderId="0" xfId="0" applyNumberFormat="1" applyFont="1" applyFill="1" applyBorder="1" applyAlignment="1">
      <alignment vertical="center"/>
    </xf>
    <xf numFmtId="174" fontId="0" fillId="21" borderId="0" xfId="0" applyNumberFormat="1" applyFont="1" applyFill="1"/>
    <xf numFmtId="168" fontId="37" fillId="21" borderId="0" xfId="0" applyNumberFormat="1" applyFont="1" applyFill="1" applyAlignment="1">
      <alignment horizontal="right" vertical="center"/>
    </xf>
    <xf numFmtId="166" fontId="0" fillId="21" borderId="0" xfId="0" applyNumberFormat="1" applyFill="1"/>
    <xf numFmtId="168" fontId="39" fillId="21" borderId="0" xfId="0" applyNumberFormat="1" applyFont="1" applyFill="1" applyAlignment="1">
      <alignment horizontal="right" vertical="center"/>
    </xf>
    <xf numFmtId="174" fontId="0" fillId="21" borderId="0" xfId="0" applyNumberFormat="1" applyFill="1"/>
    <xf numFmtId="168" fontId="40" fillId="21" borderId="0" xfId="0" applyNumberFormat="1" applyFont="1" applyFill="1" applyAlignment="1">
      <alignment horizontal="right" vertical="center"/>
    </xf>
    <xf numFmtId="9" fontId="40" fillId="21" borderId="0" xfId="38" applyFont="1" applyFill="1" applyAlignment="1">
      <alignment vertical="center"/>
    </xf>
    <xf numFmtId="171" fontId="12" fillId="0" borderId="0" xfId="35" applyNumberFormat="1" applyFont="1" applyBorder="1" applyAlignment="1" applyProtection="1">
      <alignment horizontal="right" vertical="center"/>
    </xf>
    <xf numFmtId="168" fontId="42" fillId="21" borderId="0" xfId="0" applyNumberFormat="1" applyFont="1" applyFill="1" applyAlignment="1">
      <alignment horizontal="right" vertical="center"/>
    </xf>
    <xf numFmtId="175" fontId="31" fillId="21" borderId="0" xfId="38" applyNumberFormat="1" applyFont="1" applyFill="1"/>
    <xf numFmtId="168" fontId="44" fillId="21" borderId="0" xfId="0" applyNumberFormat="1" applyFont="1" applyFill="1" applyAlignment="1">
      <alignment horizontal="right" vertical="center"/>
    </xf>
    <xf numFmtId="0" fontId="42" fillId="0" borderId="0" xfId="0" applyFont="1"/>
    <xf numFmtId="170" fontId="0" fillId="21" borderId="0" xfId="0" applyNumberFormat="1" applyFill="1"/>
    <xf numFmtId="49" fontId="2" fillId="0" borderId="0" xfId="34" applyNumberFormat="1" applyFont="1" applyFill="1" applyBorder="1" applyAlignment="1">
      <alignment horizontal="left" vertical="center"/>
    </xf>
    <xf numFmtId="49" fontId="2" fillId="18" borderId="0" xfId="34" applyNumberFormat="1" applyFont="1" applyFill="1" applyBorder="1" applyAlignment="1">
      <alignment horizontal="left" vertical="center"/>
    </xf>
    <xf numFmtId="49" fontId="2" fillId="18" borderId="0" xfId="34" applyNumberFormat="1" applyFont="1" applyFill="1" applyBorder="1" applyAlignment="1">
      <alignment horizontal="left" vertical="center" wrapText="1"/>
    </xf>
    <xf numFmtId="0" fontId="51" fillId="21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0" fontId="41" fillId="21" borderId="0" xfId="0" applyFont="1" applyFill="1" applyAlignment="1">
      <alignment horizontal="center" vertical="center"/>
    </xf>
  </cellXfs>
  <cellStyles count="47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Euro" xfId="30" xr:uid="{00000000-0005-0000-0000-00001D000000}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 xr:uid="{00000000-0005-0000-0000-000022000000}"/>
    <cellStyle name="Normal_Octubre" xfId="35" xr:uid="{00000000-0005-0000-0000-000023000000}"/>
    <cellStyle name="Notas" xfId="36" builtinId="10" customBuiltin="1"/>
    <cellStyle name="Notas 2" xfId="37" xr:uid="{00000000-0005-0000-0000-000025000000}"/>
    <cellStyle name="Porcentaje" xfId="38" builtinId="5"/>
    <cellStyle name="Salida" xfId="39" builtinId="21" customBuiltin="1"/>
    <cellStyle name="Texto de advertencia" xfId="40" builtinId="11" customBuiltin="1"/>
    <cellStyle name="Texto explicativo" xfId="41" builtinId="53" customBuiltin="1"/>
    <cellStyle name="Título" xfId="42" builtinId="15" customBuiltin="1"/>
    <cellStyle name="Título 1" xfId="43" xr:uid="{00000000-0005-0000-0000-00002B000000}"/>
    <cellStyle name="Título 2" xfId="44" builtinId="17" customBuiltin="1"/>
    <cellStyle name="Título 3" xfId="45" builtinId="18" customBuiltin="1"/>
    <cellStyle name="Total" xfId="46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ld\Ejecuci&#243;n%20SEPTIEMBRE%20-%20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F"/>
      <sheetName val="Acumulado"/>
    </sheetNames>
    <sheetDataSet>
      <sheetData sheetId="0">
        <row r="11">
          <cell r="J11">
            <v>1163399.8999999999</v>
          </cell>
        </row>
        <row r="12">
          <cell r="J12">
            <v>463303.9</v>
          </cell>
        </row>
        <row r="13">
          <cell r="J13">
            <v>205432.09999999998</v>
          </cell>
        </row>
        <row r="14">
          <cell r="J14">
            <v>36249.5</v>
          </cell>
        </row>
        <row r="15">
          <cell r="J15">
            <v>1305.3</v>
          </cell>
        </row>
        <row r="16">
          <cell r="J16">
            <v>0</v>
          </cell>
        </row>
        <row r="17">
          <cell r="J17">
            <v>22789.699999999997</v>
          </cell>
        </row>
        <row r="18">
          <cell r="J18">
            <v>431882.00000000006</v>
          </cell>
        </row>
        <row r="19">
          <cell r="J19">
            <v>2437.4</v>
          </cell>
        </row>
        <row r="20">
          <cell r="J20">
            <v>0</v>
          </cell>
        </row>
        <row r="22">
          <cell r="J22">
            <v>871927.1</v>
          </cell>
        </row>
        <row r="23">
          <cell r="J23">
            <v>136715.70000000001</v>
          </cell>
        </row>
        <row r="24">
          <cell r="J24">
            <v>96777.4</v>
          </cell>
        </row>
        <row r="25">
          <cell r="J25">
            <v>39859.399999999994</v>
          </cell>
        </row>
        <row r="26">
          <cell r="J26">
            <v>78.900000000000006</v>
          </cell>
        </row>
        <row r="27">
          <cell r="J27">
            <v>54188.800000000003</v>
          </cell>
        </row>
        <row r="28">
          <cell r="J28">
            <v>54177.900000000009</v>
          </cell>
        </row>
        <row r="29">
          <cell r="J29">
            <v>10.899999999999999</v>
          </cell>
        </row>
        <row r="30">
          <cell r="J30">
            <v>318388.2</v>
          </cell>
        </row>
        <row r="31">
          <cell r="J31">
            <v>3982.2999999999997</v>
          </cell>
        </row>
        <row r="32">
          <cell r="J32">
            <v>328054.90000000002</v>
          </cell>
        </row>
        <row r="33">
          <cell r="J33">
            <v>263636.59999999998</v>
          </cell>
        </row>
        <row r="34">
          <cell r="J34">
            <v>64335.5</v>
          </cell>
        </row>
        <row r="35">
          <cell r="J35">
            <v>37303.000000000007</v>
          </cell>
        </row>
        <row r="36">
          <cell r="J36">
            <v>24603.399999999998</v>
          </cell>
        </row>
        <row r="37">
          <cell r="J37">
            <v>2429.1000000000017</v>
          </cell>
        </row>
        <row r="38">
          <cell r="J38">
            <v>82.8</v>
          </cell>
        </row>
        <row r="39">
          <cell r="J39">
            <v>0</v>
          </cell>
        </row>
        <row r="40">
          <cell r="J40">
            <v>30597.199999999997</v>
          </cell>
        </row>
        <row r="42">
          <cell r="J42">
            <v>291472.79999999993</v>
          </cell>
        </row>
        <row r="44">
          <cell r="J44">
            <v>1269.5</v>
          </cell>
        </row>
        <row r="46">
          <cell r="J46">
            <v>55491.799999999996</v>
          </cell>
        </row>
        <row r="47">
          <cell r="J47">
            <v>33020.400000000001</v>
          </cell>
        </row>
        <row r="48">
          <cell r="J48">
            <v>22007.4</v>
          </cell>
        </row>
        <row r="49">
          <cell r="J49">
            <v>17400.5</v>
          </cell>
        </row>
        <row r="50">
          <cell r="J50">
            <v>4606.9000000000015</v>
          </cell>
        </row>
        <row r="51">
          <cell r="J51">
            <v>464</v>
          </cell>
        </row>
        <row r="52">
          <cell r="J52">
            <v>0</v>
          </cell>
        </row>
        <row r="53">
          <cell r="J53">
            <v>464</v>
          </cell>
        </row>
        <row r="55">
          <cell r="J55">
            <v>1164669.3999999999</v>
          </cell>
        </row>
        <row r="56">
          <cell r="J56">
            <v>927418.89999999991</v>
          </cell>
        </row>
        <row r="57">
          <cell r="J57">
            <v>237250.49999999994</v>
          </cell>
        </row>
        <row r="59">
          <cell r="J59">
            <v>282193.59999999998</v>
          </cell>
        </row>
        <row r="60">
          <cell r="J60">
            <v>226093.7</v>
          </cell>
        </row>
        <row r="61">
          <cell r="J61">
            <v>6529</v>
          </cell>
        </row>
        <row r="62">
          <cell r="J62">
            <v>952.09999999999991</v>
          </cell>
        </row>
        <row r="63">
          <cell r="J63">
            <v>48618.8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282193.60000000003</v>
          </cell>
        </row>
        <row r="68">
          <cell r="J68">
            <v>1446863</v>
          </cell>
        </row>
        <row r="69">
          <cell r="J69">
            <v>1155434.5999999999</v>
          </cell>
        </row>
        <row r="70">
          <cell r="J70">
            <v>1209612.5</v>
          </cell>
        </row>
        <row r="71">
          <cell r="J71">
            <v>291428.40000000002</v>
          </cell>
        </row>
        <row r="72">
          <cell r="J72">
            <v>237250.50000000006</v>
          </cell>
        </row>
        <row r="74">
          <cell r="J74">
            <v>250000</v>
          </cell>
        </row>
        <row r="75">
          <cell r="J75">
            <v>9403.0000000000018</v>
          </cell>
        </row>
        <row r="76">
          <cell r="J76">
            <v>9403.0000000000018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  <pageSetUpPr fitToPage="1"/>
  </sheetPr>
  <dimension ref="A1:T86"/>
  <sheetViews>
    <sheetView showGridLines="0" zoomScale="85" zoomScaleNormal="85" workbookViewId="0">
      <selection activeCell="A84" sqref="A84"/>
    </sheetView>
  </sheetViews>
  <sheetFormatPr baseColWidth="10" defaultRowHeight="12.75"/>
  <cols>
    <col min="1" max="1" width="5.7109375" style="1" customWidth="1"/>
    <col min="2" max="2" width="48.140625" style="1" customWidth="1"/>
    <col min="3" max="3" width="13.85546875" style="20" bestFit="1" customWidth="1"/>
    <col min="4" max="4" width="13.7109375" style="20" bestFit="1" customWidth="1"/>
    <col min="5" max="5" width="12.85546875" style="20" bestFit="1" customWidth="1"/>
    <col min="6" max="6" width="13.85546875" style="20" bestFit="1" customWidth="1"/>
    <col min="7" max="7" width="10.85546875" style="20" customWidth="1"/>
    <col min="8" max="8" width="13.85546875" style="20" bestFit="1" customWidth="1"/>
    <col min="9" max="9" width="13" style="20" bestFit="1" customWidth="1"/>
    <col min="10" max="10" width="13.85546875" style="20" bestFit="1" customWidth="1"/>
  </cols>
  <sheetData>
    <row r="1" spans="1:20" ht="15" customHeight="1">
      <c r="A1" s="69" t="s">
        <v>91</v>
      </c>
    </row>
    <row r="2" spans="1:20" ht="15.75" customHeight="1">
      <c r="A2" s="70" t="s">
        <v>92</v>
      </c>
      <c r="B2" s="31"/>
      <c r="J2" s="22"/>
    </row>
    <row r="3" spans="1:20" s="1" customFormat="1" ht="13.5" customHeight="1">
      <c r="A3" s="46"/>
      <c r="B3" s="2"/>
      <c r="C3" s="21"/>
      <c r="D3" s="21"/>
      <c r="E3" s="21"/>
      <c r="F3" s="21"/>
      <c r="G3" s="21"/>
      <c r="H3" s="21"/>
      <c r="I3" s="32"/>
      <c r="J3" s="22"/>
    </row>
    <row r="4" spans="1:20" s="1" customFormat="1" ht="15.75" customHeight="1">
      <c r="A4" s="3" t="s">
        <v>93</v>
      </c>
      <c r="B4" s="4"/>
      <c r="C4" s="23"/>
      <c r="D4" s="24"/>
      <c r="E4" s="24"/>
      <c r="F4" s="24"/>
      <c r="G4" s="24"/>
      <c r="H4" s="23"/>
      <c r="I4" s="23"/>
      <c r="J4" s="23"/>
    </row>
    <row r="5" spans="1:20" s="1" customFormat="1" ht="14.25" customHeight="1">
      <c r="A5" s="3" t="s">
        <v>0</v>
      </c>
      <c r="B5" s="4"/>
      <c r="C5" s="25"/>
      <c r="D5" s="26"/>
      <c r="E5" s="26"/>
      <c r="F5" s="26"/>
      <c r="G5" s="26"/>
      <c r="H5" s="25"/>
      <c r="I5" s="23"/>
      <c r="J5" s="23"/>
    </row>
    <row r="6" spans="1:20" s="1" customFormat="1" ht="12" customHeight="1" thickBot="1">
      <c r="A6" s="3" t="s">
        <v>1</v>
      </c>
      <c r="B6" s="4"/>
      <c r="C6" s="25"/>
      <c r="D6" s="26"/>
      <c r="E6" s="26"/>
      <c r="F6" s="26"/>
      <c r="G6" s="26"/>
      <c r="H6" s="25"/>
      <c r="I6" s="23"/>
      <c r="J6" s="23"/>
    </row>
    <row r="7" spans="1:20" s="1" customFormat="1" ht="13.5" customHeight="1">
      <c r="A7" s="5"/>
      <c r="B7" s="6"/>
      <c r="C7" s="27" t="s">
        <v>2</v>
      </c>
      <c r="D7" s="71"/>
      <c r="E7" s="71"/>
      <c r="F7" s="71"/>
      <c r="G7" s="71"/>
      <c r="H7" s="71"/>
      <c r="I7" s="72" t="s">
        <v>70</v>
      </c>
      <c r="J7" s="28"/>
    </row>
    <row r="8" spans="1:20" s="1" customFormat="1" ht="13.5" customHeight="1">
      <c r="A8" s="7"/>
      <c r="B8" s="8" t="s">
        <v>3</v>
      </c>
      <c r="C8" s="73" t="s">
        <v>4</v>
      </c>
      <c r="D8" s="74" t="s">
        <v>5</v>
      </c>
      <c r="E8" s="73" t="s">
        <v>6</v>
      </c>
      <c r="F8" s="73" t="s">
        <v>7</v>
      </c>
      <c r="G8" s="73" t="s">
        <v>8</v>
      </c>
      <c r="H8" s="73" t="s">
        <v>9</v>
      </c>
      <c r="I8" s="75" t="s">
        <v>71</v>
      </c>
      <c r="J8" s="76" t="s">
        <v>10</v>
      </c>
    </row>
    <row r="9" spans="1:20" s="1" customFormat="1" ht="13.5" customHeight="1">
      <c r="A9" s="7"/>
      <c r="B9" s="9"/>
      <c r="C9" s="77" t="s">
        <v>11</v>
      </c>
      <c r="D9" s="77" t="s">
        <v>12</v>
      </c>
      <c r="E9" s="77" t="s">
        <v>13</v>
      </c>
      <c r="F9" s="77" t="s">
        <v>14</v>
      </c>
      <c r="G9" s="78" t="s">
        <v>15</v>
      </c>
      <c r="H9" s="79"/>
      <c r="I9" s="75" t="s">
        <v>16</v>
      </c>
      <c r="J9" s="80"/>
    </row>
    <row r="10" spans="1:20" s="1" customFormat="1" ht="11.25" customHeight="1">
      <c r="A10" s="10"/>
      <c r="B10" s="11"/>
      <c r="C10" s="81"/>
      <c r="D10" s="81"/>
      <c r="E10" s="81"/>
      <c r="F10" s="81"/>
      <c r="G10" s="81"/>
      <c r="H10" s="81"/>
      <c r="I10" s="81"/>
      <c r="J10" s="82"/>
    </row>
    <row r="11" spans="1:20" s="1" customFormat="1" ht="11.25" customHeight="1">
      <c r="A11" s="12" t="s">
        <v>17</v>
      </c>
      <c r="B11" s="13" t="s">
        <v>18</v>
      </c>
      <c r="C11" s="47">
        <v>721088.4</v>
      </c>
      <c r="D11" s="83">
        <v>44377.5</v>
      </c>
      <c r="E11" s="83">
        <v>11174.100000000002</v>
      </c>
      <c r="F11" s="47">
        <v>297630.89999999997</v>
      </c>
      <c r="G11" s="47">
        <v>5470</v>
      </c>
      <c r="H11" s="83">
        <v>1079740.8999999999</v>
      </c>
      <c r="I11" s="83">
        <v>83658.999999999985</v>
      </c>
      <c r="J11" s="48">
        <v>1163399.8999999999</v>
      </c>
      <c r="K11" s="88"/>
      <c r="L11" s="88"/>
      <c r="M11" s="88"/>
      <c r="N11" s="88"/>
      <c r="O11" s="88"/>
      <c r="P11" s="88"/>
      <c r="Q11" s="88"/>
      <c r="R11" s="88">
        <f>+J11-[1]AIF!J11</f>
        <v>0</v>
      </c>
      <c r="S11" s="88"/>
      <c r="T11" s="88"/>
    </row>
    <row r="12" spans="1:20" s="1" customFormat="1" ht="12.75" customHeight="1">
      <c r="A12" s="7"/>
      <c r="B12" s="14" t="s">
        <v>19</v>
      </c>
      <c r="C12" s="49">
        <v>288224</v>
      </c>
      <c r="D12" s="36">
        <v>20351.2</v>
      </c>
      <c r="E12" s="36">
        <v>6160.4000000000005</v>
      </c>
      <c r="F12" s="60">
        <v>118218.2</v>
      </c>
      <c r="G12" s="60">
        <v>0</v>
      </c>
      <c r="H12" s="37">
        <v>432953.80000000005</v>
      </c>
      <c r="I12" s="36">
        <v>30350.100000000002</v>
      </c>
      <c r="J12" s="84">
        <v>463303.9</v>
      </c>
      <c r="K12" s="88"/>
      <c r="L12" s="88"/>
      <c r="M12" s="88"/>
      <c r="N12" s="88"/>
      <c r="O12" s="88"/>
      <c r="P12" s="88"/>
      <c r="Q12" s="88"/>
      <c r="R12" s="88">
        <f>+J12-[1]AIF!J12</f>
        <v>0</v>
      </c>
      <c r="S12" s="88"/>
      <c r="T12" s="88"/>
    </row>
    <row r="13" spans="1:20" s="1" customFormat="1" ht="12.75" customHeight="1">
      <c r="A13" s="7"/>
      <c r="B13" s="14" t="s">
        <v>89</v>
      </c>
      <c r="C13" s="49">
        <v>0</v>
      </c>
      <c r="D13" s="36">
        <v>115</v>
      </c>
      <c r="E13" s="36">
        <v>48.8</v>
      </c>
      <c r="F13" s="60">
        <v>171777.3</v>
      </c>
      <c r="G13" s="60">
        <v>5470</v>
      </c>
      <c r="H13" s="37">
        <v>177411.09999999998</v>
      </c>
      <c r="I13" s="36">
        <v>28021</v>
      </c>
      <c r="J13" s="84">
        <v>205432.09999999998</v>
      </c>
      <c r="K13" s="88"/>
      <c r="L13" s="88"/>
      <c r="M13" s="88"/>
      <c r="N13" s="88"/>
      <c r="O13" s="88"/>
      <c r="P13" s="88"/>
      <c r="Q13" s="88"/>
      <c r="R13" s="88">
        <f>+J13-[1]AIF!J13</f>
        <v>0</v>
      </c>
      <c r="S13" s="88"/>
      <c r="T13" s="88"/>
    </row>
    <row r="14" spans="1:20" s="1" customFormat="1" ht="12.75" customHeight="1">
      <c r="A14" s="7"/>
      <c r="B14" s="14" t="s">
        <v>20</v>
      </c>
      <c r="C14" s="49">
        <v>652</v>
      </c>
      <c r="D14" s="36">
        <v>23257.200000000001</v>
      </c>
      <c r="E14" s="36">
        <v>3781</v>
      </c>
      <c r="F14" s="60">
        <v>32.6</v>
      </c>
      <c r="G14" s="60">
        <v>0</v>
      </c>
      <c r="H14" s="37">
        <v>27722.799999999999</v>
      </c>
      <c r="I14" s="36">
        <v>8526.7000000000007</v>
      </c>
      <c r="J14" s="84">
        <v>36249.5</v>
      </c>
      <c r="K14" s="88"/>
      <c r="L14" s="88"/>
      <c r="M14" s="88"/>
      <c r="N14" s="88"/>
      <c r="O14" s="88"/>
      <c r="P14" s="88"/>
      <c r="Q14" s="88"/>
      <c r="R14" s="88">
        <f>+J14-[1]AIF!J14</f>
        <v>0</v>
      </c>
      <c r="S14" s="88"/>
      <c r="T14" s="88"/>
    </row>
    <row r="15" spans="1:20" s="1" customFormat="1" ht="12.75" customHeight="1">
      <c r="A15" s="7"/>
      <c r="B15" s="14" t="s">
        <v>21</v>
      </c>
      <c r="C15" s="49">
        <v>0</v>
      </c>
      <c r="D15" s="36">
        <v>601.20000000000005</v>
      </c>
      <c r="E15" s="36">
        <v>704.09999999999991</v>
      </c>
      <c r="F15" s="60">
        <v>0</v>
      </c>
      <c r="G15" s="60">
        <v>0</v>
      </c>
      <c r="H15" s="37">
        <v>1305.3</v>
      </c>
      <c r="I15" s="36">
        <v>0</v>
      </c>
      <c r="J15" s="84">
        <v>1305.3</v>
      </c>
      <c r="K15" s="88"/>
      <c r="L15" s="88"/>
      <c r="M15" s="88"/>
      <c r="N15" s="88"/>
      <c r="O15" s="88"/>
      <c r="P15" s="88"/>
      <c r="Q15" s="88"/>
      <c r="R15" s="88">
        <f>+J15-[1]AIF!J15</f>
        <v>0</v>
      </c>
      <c r="S15" s="88"/>
      <c r="T15" s="88"/>
    </row>
    <row r="16" spans="1:20" s="1" customFormat="1" ht="12.75" customHeight="1">
      <c r="A16" s="7"/>
      <c r="B16" s="14" t="s">
        <v>22</v>
      </c>
      <c r="C16" s="49">
        <v>0</v>
      </c>
      <c r="D16" s="36">
        <v>0</v>
      </c>
      <c r="E16" s="36">
        <v>0</v>
      </c>
      <c r="F16" s="60">
        <v>0</v>
      </c>
      <c r="G16" s="60">
        <v>0</v>
      </c>
      <c r="H16" s="37">
        <v>0</v>
      </c>
      <c r="I16" s="36">
        <v>0</v>
      </c>
      <c r="J16" s="84">
        <v>0</v>
      </c>
      <c r="K16" s="88"/>
      <c r="L16" s="88"/>
      <c r="M16" s="88"/>
      <c r="N16" s="88"/>
      <c r="O16" s="88"/>
      <c r="P16" s="88"/>
      <c r="Q16" s="88"/>
      <c r="R16" s="88">
        <f>+J16-[1]AIF!J16</f>
        <v>0</v>
      </c>
      <c r="S16" s="88"/>
      <c r="T16" s="88"/>
    </row>
    <row r="17" spans="1:20" s="1" customFormat="1" ht="12.75" customHeight="1">
      <c r="A17" s="7"/>
      <c r="B17" s="14" t="s">
        <v>83</v>
      </c>
      <c r="C17" s="49">
        <v>4682.3999999999942</v>
      </c>
      <c r="D17" s="36">
        <v>0</v>
      </c>
      <c r="E17" s="36">
        <v>471.6</v>
      </c>
      <c r="F17" s="60">
        <v>7602.8</v>
      </c>
      <c r="G17" s="60">
        <v>0</v>
      </c>
      <c r="H17" s="37">
        <v>12756.799999999996</v>
      </c>
      <c r="I17" s="36">
        <v>10032.9</v>
      </c>
      <c r="J17" s="84">
        <v>22789.699999999997</v>
      </c>
      <c r="K17" s="88"/>
      <c r="L17" s="88"/>
      <c r="M17" s="88"/>
      <c r="N17" s="88"/>
      <c r="O17" s="88"/>
      <c r="P17" s="88"/>
      <c r="Q17" s="88"/>
      <c r="R17" s="88">
        <f>+J17-[1]AIF!J17</f>
        <v>0</v>
      </c>
      <c r="S17" s="88"/>
      <c r="T17" s="88"/>
    </row>
    <row r="18" spans="1:20" s="1" customFormat="1" ht="12.75" customHeight="1">
      <c r="A18" s="7"/>
      <c r="B18" s="14" t="s">
        <v>23</v>
      </c>
      <c r="C18" s="49">
        <v>427530</v>
      </c>
      <c r="D18" s="36">
        <v>52.899999999999991</v>
      </c>
      <c r="E18" s="36">
        <v>8.2000000000000011</v>
      </c>
      <c r="F18" s="60">
        <v>0</v>
      </c>
      <c r="G18" s="60">
        <v>0</v>
      </c>
      <c r="H18" s="37">
        <v>427591.10000000003</v>
      </c>
      <c r="I18" s="36">
        <v>4290.8999999999996</v>
      </c>
      <c r="J18" s="84">
        <v>431882.00000000006</v>
      </c>
      <c r="K18" s="88"/>
      <c r="L18" s="88"/>
      <c r="M18" s="88"/>
      <c r="N18" s="88"/>
      <c r="O18" s="88"/>
      <c r="P18" s="88"/>
      <c r="Q18" s="88"/>
      <c r="R18" s="88">
        <f>+J18-[1]AIF!J18</f>
        <v>0</v>
      </c>
      <c r="S18" s="88"/>
      <c r="T18" s="88"/>
    </row>
    <row r="19" spans="1:20" s="1" customFormat="1" ht="12.75" customHeight="1">
      <c r="A19" s="7"/>
      <c r="B19" s="14" t="s">
        <v>24</v>
      </c>
      <c r="C19" s="49">
        <v>0</v>
      </c>
      <c r="D19" s="36">
        <v>0</v>
      </c>
      <c r="E19" s="36">
        <v>0</v>
      </c>
      <c r="F19" s="60">
        <v>0</v>
      </c>
      <c r="G19" s="60">
        <v>0</v>
      </c>
      <c r="H19" s="37">
        <v>0</v>
      </c>
      <c r="I19" s="36">
        <v>2437.4</v>
      </c>
      <c r="J19" s="84">
        <v>2437.4</v>
      </c>
      <c r="K19" s="88"/>
      <c r="L19" s="88"/>
      <c r="M19" s="88"/>
      <c r="N19" s="88"/>
      <c r="O19" s="88"/>
      <c r="P19" s="88"/>
      <c r="Q19" s="88"/>
      <c r="R19" s="88">
        <f>+J19-[1]AIF!J19</f>
        <v>0</v>
      </c>
      <c r="S19" s="88"/>
      <c r="T19" s="88"/>
    </row>
    <row r="20" spans="1:20" s="1" customFormat="1" ht="12.75" customHeight="1">
      <c r="A20" s="7"/>
      <c r="B20" s="14" t="s">
        <v>25</v>
      </c>
      <c r="C20" s="49">
        <v>0</v>
      </c>
      <c r="D20" s="36">
        <v>0</v>
      </c>
      <c r="E20" s="36">
        <v>0</v>
      </c>
      <c r="F20" s="60">
        <v>0</v>
      </c>
      <c r="G20" s="60">
        <v>0</v>
      </c>
      <c r="H20" s="37">
        <v>0</v>
      </c>
      <c r="I20" s="36">
        <v>0</v>
      </c>
      <c r="J20" s="84">
        <v>0</v>
      </c>
      <c r="K20" s="88"/>
      <c r="L20" s="88"/>
      <c r="M20" s="88"/>
      <c r="N20" s="88"/>
      <c r="O20" s="88"/>
      <c r="P20" s="88"/>
      <c r="Q20" s="88"/>
      <c r="R20" s="88">
        <f>+J20-[1]AIF!J20</f>
        <v>0</v>
      </c>
      <c r="S20" s="88"/>
      <c r="T20" s="88"/>
    </row>
    <row r="21" spans="1:20" s="1" customFormat="1" ht="4.5" customHeight="1">
      <c r="A21" s="7"/>
      <c r="B21" s="14"/>
      <c r="C21" s="50"/>
      <c r="D21" s="37"/>
      <c r="E21" s="37"/>
      <c r="F21" s="61"/>
      <c r="G21" s="61"/>
      <c r="H21" s="37"/>
      <c r="I21" s="37"/>
      <c r="J21" s="84"/>
      <c r="K21" s="88"/>
      <c r="L21" s="88"/>
      <c r="M21" s="88"/>
      <c r="N21" s="88"/>
      <c r="O21" s="88"/>
      <c r="P21" s="88"/>
      <c r="Q21" s="88"/>
      <c r="R21" s="88">
        <f>+J21-[1]AIF!J21</f>
        <v>0</v>
      </c>
      <c r="S21" s="88"/>
      <c r="T21" s="88"/>
    </row>
    <row r="22" spans="1:20" s="1" customFormat="1" ht="11.25" customHeight="1">
      <c r="A22" s="12" t="s">
        <v>26</v>
      </c>
      <c r="B22" s="30" t="s">
        <v>27</v>
      </c>
      <c r="C22" s="47">
        <v>319870</v>
      </c>
      <c r="D22" s="83">
        <v>36155.9</v>
      </c>
      <c r="E22" s="83">
        <v>46201.400000000009</v>
      </c>
      <c r="F22" s="62">
        <v>347523</v>
      </c>
      <c r="G22" s="62">
        <v>7693.7</v>
      </c>
      <c r="H22" s="83">
        <v>757444</v>
      </c>
      <c r="I22" s="83">
        <v>114483.09999999999</v>
      </c>
      <c r="J22" s="48">
        <v>871927.1</v>
      </c>
      <c r="K22" s="88"/>
      <c r="L22" s="88"/>
      <c r="M22" s="88"/>
      <c r="N22" s="88"/>
      <c r="O22" s="88"/>
      <c r="P22" s="88"/>
      <c r="Q22" s="88"/>
      <c r="R22" s="88">
        <f>+J22-[1]AIF!J22</f>
        <v>0</v>
      </c>
      <c r="S22" s="88"/>
      <c r="T22" s="88"/>
    </row>
    <row r="23" spans="1:20" s="1" customFormat="1" ht="11.25" customHeight="1">
      <c r="A23" s="7"/>
      <c r="B23" s="14" t="s">
        <v>28</v>
      </c>
      <c r="C23" s="50">
        <v>73658.399999999994</v>
      </c>
      <c r="D23" s="37">
        <v>16400.7</v>
      </c>
      <c r="E23" s="37">
        <v>16987</v>
      </c>
      <c r="F23" s="61">
        <v>4651.1000000000004</v>
      </c>
      <c r="G23" s="61">
        <v>0</v>
      </c>
      <c r="H23" s="37">
        <v>111697.2</v>
      </c>
      <c r="I23" s="37">
        <v>25018.500000000004</v>
      </c>
      <c r="J23" s="84">
        <v>136715.70000000001</v>
      </c>
      <c r="K23" s="88"/>
      <c r="L23" s="88"/>
      <c r="M23" s="88"/>
      <c r="N23" s="88"/>
      <c r="O23" s="88"/>
      <c r="P23" s="88"/>
      <c r="Q23" s="88"/>
      <c r="R23" s="88">
        <f>+J23-[1]AIF!J23</f>
        <v>0</v>
      </c>
      <c r="S23" s="88"/>
      <c r="T23" s="88"/>
    </row>
    <row r="24" spans="1:20" s="1" customFormat="1" ht="11.25" customHeight="1">
      <c r="A24" s="7"/>
      <c r="B24" s="14" t="s">
        <v>29</v>
      </c>
      <c r="C24" s="49">
        <v>52881.3</v>
      </c>
      <c r="D24" s="36">
        <v>10804.2</v>
      </c>
      <c r="E24" s="36">
        <v>12190.2</v>
      </c>
      <c r="F24" s="60">
        <v>3343.8</v>
      </c>
      <c r="G24" s="60">
        <v>0</v>
      </c>
      <c r="H24" s="37">
        <v>79219.5</v>
      </c>
      <c r="I24" s="36">
        <v>17557.900000000001</v>
      </c>
      <c r="J24" s="84">
        <v>96777.4</v>
      </c>
      <c r="K24" s="88"/>
      <c r="L24" s="88"/>
      <c r="M24" s="88"/>
      <c r="N24" s="88"/>
      <c r="O24" s="88"/>
      <c r="P24" s="88"/>
      <c r="Q24" s="88"/>
      <c r="R24" s="88">
        <f>+J24-[1]AIF!J24</f>
        <v>0</v>
      </c>
      <c r="S24" s="88"/>
      <c r="T24" s="88"/>
    </row>
    <row r="25" spans="1:20" s="1" customFormat="1" ht="11.25" customHeight="1">
      <c r="A25" s="7"/>
      <c r="B25" s="14" t="s">
        <v>30</v>
      </c>
      <c r="C25" s="49">
        <v>20777.099999999999</v>
      </c>
      <c r="D25" s="36">
        <v>5595</v>
      </c>
      <c r="E25" s="36">
        <v>4796.7999999999993</v>
      </c>
      <c r="F25" s="60">
        <v>1307.3</v>
      </c>
      <c r="G25" s="60">
        <v>0</v>
      </c>
      <c r="H25" s="37">
        <v>32476.199999999997</v>
      </c>
      <c r="I25" s="36">
        <v>7383.2000000000007</v>
      </c>
      <c r="J25" s="84">
        <v>39859.399999999994</v>
      </c>
      <c r="K25" s="88"/>
      <c r="L25" s="88"/>
      <c r="M25" s="88"/>
      <c r="N25" s="88"/>
      <c r="O25" s="88"/>
      <c r="P25" s="88"/>
      <c r="Q25" s="88"/>
      <c r="R25" s="88">
        <f>+J25-[1]AIF!J25</f>
        <v>0</v>
      </c>
      <c r="S25" s="88"/>
      <c r="T25" s="88"/>
    </row>
    <row r="26" spans="1:20" s="1" customFormat="1" ht="11.25" customHeight="1">
      <c r="A26" s="7"/>
      <c r="B26" s="14" t="s">
        <v>31</v>
      </c>
      <c r="C26" s="49">
        <v>0</v>
      </c>
      <c r="D26" s="36">
        <v>1.5</v>
      </c>
      <c r="E26" s="36">
        <v>0</v>
      </c>
      <c r="F26" s="60">
        <v>0</v>
      </c>
      <c r="G26" s="60">
        <v>0</v>
      </c>
      <c r="H26" s="37">
        <v>1.5</v>
      </c>
      <c r="I26" s="36">
        <v>77.400000000000006</v>
      </c>
      <c r="J26" s="84">
        <v>78.900000000000006</v>
      </c>
      <c r="K26" s="88"/>
      <c r="L26" s="88"/>
      <c r="M26" s="88"/>
      <c r="N26" s="88"/>
      <c r="O26" s="88"/>
      <c r="P26" s="88"/>
      <c r="Q26" s="88"/>
      <c r="R26" s="88">
        <f>+J26-[1]AIF!J26</f>
        <v>0</v>
      </c>
      <c r="S26" s="88"/>
      <c r="T26" s="88"/>
    </row>
    <row r="27" spans="1:20" s="1" customFormat="1" ht="11.25" customHeight="1">
      <c r="A27" s="7"/>
      <c r="B27" s="14" t="s">
        <v>84</v>
      </c>
      <c r="C27" s="50">
        <v>53510.8</v>
      </c>
      <c r="D27" s="37">
        <v>0</v>
      </c>
      <c r="E27" s="37">
        <v>16.2</v>
      </c>
      <c r="F27" s="61">
        <v>0</v>
      </c>
      <c r="G27" s="61">
        <v>0</v>
      </c>
      <c r="H27" s="37">
        <v>53527</v>
      </c>
      <c r="I27" s="37">
        <v>661.8</v>
      </c>
      <c r="J27" s="84">
        <v>54188.800000000003</v>
      </c>
      <c r="K27" s="88"/>
      <c r="L27" s="88"/>
      <c r="M27" s="88"/>
      <c r="N27" s="88"/>
      <c r="O27" s="88"/>
      <c r="P27" s="88"/>
      <c r="Q27" s="88"/>
      <c r="R27" s="88">
        <f>+J27-[1]AIF!J27</f>
        <v>0</v>
      </c>
      <c r="S27" s="88"/>
      <c r="T27" s="88"/>
    </row>
    <row r="28" spans="1:20" s="1" customFormat="1" ht="11.25" customHeight="1">
      <c r="A28" s="7"/>
      <c r="B28" s="14" t="s">
        <v>85</v>
      </c>
      <c r="C28" s="49">
        <v>53510.8</v>
      </c>
      <c r="D28" s="36">
        <v>0</v>
      </c>
      <c r="E28" s="36">
        <v>5.3</v>
      </c>
      <c r="F28" s="60">
        <v>0</v>
      </c>
      <c r="G28" s="60">
        <v>0</v>
      </c>
      <c r="H28" s="37">
        <v>53516.100000000006</v>
      </c>
      <c r="I28" s="36">
        <v>661.8</v>
      </c>
      <c r="J28" s="84">
        <v>54177.900000000009</v>
      </c>
      <c r="K28" s="88"/>
      <c r="L28" s="88"/>
      <c r="M28" s="88"/>
      <c r="N28" s="88"/>
      <c r="O28" s="88"/>
      <c r="P28" s="88"/>
      <c r="Q28" s="88"/>
      <c r="R28" s="88">
        <f>+J28-[1]AIF!J28</f>
        <v>0</v>
      </c>
      <c r="S28" s="88"/>
      <c r="T28" s="88"/>
    </row>
    <row r="29" spans="1:20" s="1" customFormat="1" ht="11.25" customHeight="1">
      <c r="A29" s="7"/>
      <c r="B29" s="14" t="s">
        <v>32</v>
      </c>
      <c r="C29" s="49">
        <v>0</v>
      </c>
      <c r="D29" s="36">
        <v>0</v>
      </c>
      <c r="E29" s="36">
        <v>10.899999999999999</v>
      </c>
      <c r="F29" s="60">
        <v>0</v>
      </c>
      <c r="G29" s="60">
        <v>0</v>
      </c>
      <c r="H29" s="37">
        <v>10.899999999999999</v>
      </c>
      <c r="I29" s="36">
        <v>0</v>
      </c>
      <c r="J29" s="84">
        <v>10.899999999999999</v>
      </c>
      <c r="K29" s="88"/>
      <c r="L29" s="88"/>
      <c r="M29" s="88"/>
      <c r="N29" s="88"/>
      <c r="O29" s="88"/>
      <c r="P29" s="88"/>
      <c r="Q29" s="88"/>
      <c r="R29" s="88">
        <f>+J29-[1]AIF!J29</f>
        <v>0</v>
      </c>
      <c r="S29" s="88"/>
      <c r="T29" s="88"/>
    </row>
    <row r="30" spans="1:20" s="1" customFormat="1" ht="11.25" customHeight="1">
      <c r="A30" s="7"/>
      <c r="B30" s="29" t="s">
        <v>33</v>
      </c>
      <c r="C30" s="49">
        <v>0</v>
      </c>
      <c r="D30" s="49">
        <v>22.4</v>
      </c>
      <c r="E30" s="49">
        <v>18714.900000000001</v>
      </c>
      <c r="F30" s="60">
        <v>291957.2</v>
      </c>
      <c r="G30" s="60">
        <v>7693.7</v>
      </c>
      <c r="H30" s="37">
        <v>318388.2</v>
      </c>
      <c r="I30" s="36">
        <v>0</v>
      </c>
      <c r="J30" s="84">
        <v>318388.2</v>
      </c>
      <c r="K30" s="88"/>
      <c r="L30" s="88"/>
      <c r="M30" s="88"/>
      <c r="N30" s="88"/>
      <c r="O30" s="88"/>
      <c r="P30" s="88"/>
      <c r="Q30" s="88"/>
      <c r="R30" s="88">
        <f>+J30-[1]AIF!J30</f>
        <v>0</v>
      </c>
      <c r="S30" s="88"/>
      <c r="T30" s="88"/>
    </row>
    <row r="31" spans="1:20" s="1" customFormat="1" ht="11.25" customHeight="1">
      <c r="A31" s="7"/>
      <c r="B31" s="14" t="s">
        <v>34</v>
      </c>
      <c r="C31" s="49">
        <v>21.2</v>
      </c>
      <c r="D31" s="36">
        <v>0.2</v>
      </c>
      <c r="E31" s="36">
        <v>6.7</v>
      </c>
      <c r="F31" s="60">
        <v>0</v>
      </c>
      <c r="G31" s="60">
        <v>0</v>
      </c>
      <c r="H31" s="37">
        <v>28.099999999999998</v>
      </c>
      <c r="I31" s="36">
        <v>3954.2</v>
      </c>
      <c r="J31" s="84">
        <v>3982.2999999999997</v>
      </c>
      <c r="K31" s="88"/>
      <c r="L31" s="88"/>
      <c r="M31" s="88"/>
      <c r="N31" s="88"/>
      <c r="O31" s="88"/>
      <c r="P31" s="88"/>
      <c r="Q31" s="88"/>
      <c r="R31" s="88">
        <f>+J31-[1]AIF!J31</f>
        <v>0</v>
      </c>
      <c r="S31" s="88"/>
      <c r="T31" s="88"/>
    </row>
    <row r="32" spans="1:20" s="1" customFormat="1" ht="11.25" customHeight="1">
      <c r="A32" s="7"/>
      <c r="B32" s="14" t="s">
        <v>23</v>
      </c>
      <c r="C32" s="85">
        <v>192679.59999999998</v>
      </c>
      <c r="D32" s="86">
        <v>19732.600000000002</v>
      </c>
      <c r="E32" s="86">
        <v>10476.6</v>
      </c>
      <c r="F32" s="63">
        <v>50914.700000000004</v>
      </c>
      <c r="G32" s="63">
        <v>0</v>
      </c>
      <c r="H32" s="37">
        <v>273803.5</v>
      </c>
      <c r="I32" s="86">
        <v>54251.4</v>
      </c>
      <c r="J32" s="84">
        <v>328054.90000000002</v>
      </c>
      <c r="K32" s="88"/>
      <c r="L32" s="88"/>
      <c r="M32" s="88"/>
      <c r="N32" s="88"/>
      <c r="O32" s="88"/>
      <c r="P32" s="88"/>
      <c r="Q32" s="88"/>
      <c r="R32" s="88">
        <f>+J32-[1]AIF!J32</f>
        <v>0</v>
      </c>
      <c r="S32" s="88"/>
      <c r="T32" s="88"/>
    </row>
    <row r="33" spans="1:20" s="1" customFormat="1" ht="11.25" customHeight="1">
      <c r="A33" s="7"/>
      <c r="B33" s="29" t="s">
        <v>35</v>
      </c>
      <c r="C33" s="49">
        <v>142618</v>
      </c>
      <c r="D33" s="36">
        <v>10187.5</v>
      </c>
      <c r="E33" s="36">
        <v>10310.700000000001</v>
      </c>
      <c r="F33" s="61">
        <v>48043.3</v>
      </c>
      <c r="G33" s="60">
        <v>0</v>
      </c>
      <c r="H33" s="37">
        <v>211159.5</v>
      </c>
      <c r="I33" s="36">
        <v>52477.1</v>
      </c>
      <c r="J33" s="84">
        <v>263636.59999999998</v>
      </c>
      <c r="K33" s="88"/>
      <c r="L33" s="88"/>
      <c r="M33" s="88"/>
      <c r="N33" s="88"/>
      <c r="O33" s="88"/>
      <c r="P33" s="88"/>
      <c r="Q33" s="88"/>
      <c r="R33" s="88">
        <f>+J33-[1]AIF!J33</f>
        <v>0</v>
      </c>
      <c r="S33" s="88"/>
      <c r="T33" s="88"/>
    </row>
    <row r="34" spans="1:20" s="1" customFormat="1" ht="11.25" customHeight="1">
      <c r="A34" s="7"/>
      <c r="B34" s="14" t="s">
        <v>36</v>
      </c>
      <c r="C34" s="50">
        <v>50016.3</v>
      </c>
      <c r="D34" s="37">
        <v>9544.1000000000022</v>
      </c>
      <c r="E34" s="37">
        <v>141.4</v>
      </c>
      <c r="F34" s="61">
        <v>2871.4</v>
      </c>
      <c r="G34" s="61">
        <v>0</v>
      </c>
      <c r="H34" s="37">
        <v>62573.200000000012</v>
      </c>
      <c r="I34" s="37">
        <v>1762.3</v>
      </c>
      <c r="J34" s="84">
        <v>64335.5</v>
      </c>
      <c r="K34" s="88"/>
      <c r="L34" s="88"/>
      <c r="M34" s="88"/>
      <c r="N34" s="88"/>
      <c r="O34" s="88"/>
      <c r="P34" s="88"/>
      <c r="Q34" s="88"/>
      <c r="R34" s="88">
        <f>+J34-[1]AIF!J34</f>
        <v>0</v>
      </c>
      <c r="S34" s="88"/>
      <c r="T34" s="88"/>
    </row>
    <row r="35" spans="1:20" s="1" customFormat="1" ht="11.25" customHeight="1">
      <c r="A35" s="7"/>
      <c r="B35" s="14" t="s">
        <v>74</v>
      </c>
      <c r="C35" s="49">
        <v>23167.9</v>
      </c>
      <c r="D35" s="36">
        <v>9435.2000000000007</v>
      </c>
      <c r="E35" s="36">
        <v>127.2</v>
      </c>
      <c r="F35" s="61">
        <v>2871.4</v>
      </c>
      <c r="G35" s="60">
        <v>0</v>
      </c>
      <c r="H35" s="37">
        <v>35601.700000000004</v>
      </c>
      <c r="I35" s="36">
        <v>1701.3</v>
      </c>
      <c r="J35" s="84">
        <v>37303.000000000007</v>
      </c>
      <c r="K35" s="88"/>
      <c r="L35" s="88"/>
      <c r="M35" s="88"/>
      <c r="N35" s="88"/>
      <c r="O35" s="88"/>
      <c r="P35" s="88"/>
      <c r="Q35" s="88"/>
      <c r="R35" s="88">
        <f>+J35-[1]AIF!J35</f>
        <v>0</v>
      </c>
      <c r="S35" s="88"/>
      <c r="T35" s="88"/>
    </row>
    <row r="36" spans="1:20" s="1" customFormat="1" ht="11.25" customHeight="1">
      <c r="A36" s="7"/>
      <c r="B36" s="29" t="s">
        <v>37</v>
      </c>
      <c r="C36" s="49">
        <v>24541.599999999999</v>
      </c>
      <c r="D36" s="36">
        <v>47.599999999999994</v>
      </c>
      <c r="E36" s="36">
        <v>14.2</v>
      </c>
      <c r="F36" s="60">
        <v>0</v>
      </c>
      <c r="G36" s="60">
        <v>0</v>
      </c>
      <c r="H36" s="37">
        <v>24603.399999999998</v>
      </c>
      <c r="I36" s="36">
        <v>0</v>
      </c>
      <c r="J36" s="84">
        <v>24603.399999999998</v>
      </c>
      <c r="K36" s="88"/>
      <c r="L36" s="88"/>
      <c r="M36" s="88"/>
      <c r="N36" s="88"/>
      <c r="O36" s="88"/>
      <c r="P36" s="88"/>
      <c r="Q36" s="88"/>
      <c r="R36" s="88">
        <f>+J36-[1]AIF!J36</f>
        <v>0</v>
      </c>
      <c r="S36" s="88"/>
      <c r="T36" s="88"/>
    </row>
    <row r="37" spans="1:20" s="1" customFormat="1" ht="11.25" customHeight="1">
      <c r="A37" s="7"/>
      <c r="B37" s="14" t="s">
        <v>38</v>
      </c>
      <c r="C37" s="49">
        <v>2306.8000000000006</v>
      </c>
      <c r="D37" s="36">
        <v>61.300000000001475</v>
      </c>
      <c r="E37" s="36">
        <v>0</v>
      </c>
      <c r="F37" s="60">
        <v>0</v>
      </c>
      <c r="G37" s="60">
        <v>0</v>
      </c>
      <c r="H37" s="37">
        <v>2368.1000000000022</v>
      </c>
      <c r="I37" s="36">
        <v>61</v>
      </c>
      <c r="J37" s="84">
        <v>2429.1000000000017</v>
      </c>
      <c r="K37" s="88"/>
      <c r="L37" s="88"/>
      <c r="M37" s="88"/>
      <c r="N37" s="88"/>
      <c r="O37" s="88"/>
      <c r="P37" s="88"/>
      <c r="Q37" s="88"/>
      <c r="R37" s="88">
        <f>+J37-[1]AIF!J37</f>
        <v>0</v>
      </c>
      <c r="S37" s="88"/>
      <c r="T37" s="88"/>
    </row>
    <row r="38" spans="1:20" s="1" customFormat="1" ht="11.25" customHeight="1">
      <c r="A38" s="7"/>
      <c r="B38" s="14" t="s">
        <v>39</v>
      </c>
      <c r="C38" s="49">
        <v>45.3</v>
      </c>
      <c r="D38" s="36">
        <v>1</v>
      </c>
      <c r="E38" s="36">
        <v>24.5</v>
      </c>
      <c r="F38" s="60">
        <v>0</v>
      </c>
      <c r="G38" s="60">
        <v>0</v>
      </c>
      <c r="H38" s="37">
        <v>70.8</v>
      </c>
      <c r="I38" s="36">
        <v>12</v>
      </c>
      <c r="J38" s="84">
        <v>82.8</v>
      </c>
      <c r="K38" s="88"/>
      <c r="L38" s="88"/>
      <c r="M38" s="88"/>
      <c r="N38" s="88"/>
      <c r="O38" s="88"/>
      <c r="P38" s="88"/>
      <c r="Q38" s="88"/>
      <c r="R38" s="88">
        <f>+J38-[1]AIF!J38</f>
        <v>0</v>
      </c>
      <c r="S38" s="88"/>
      <c r="T38" s="88"/>
    </row>
    <row r="39" spans="1:20" s="1" customFormat="1" ht="11.25" customHeight="1">
      <c r="A39" s="7"/>
      <c r="B39" s="14" t="s">
        <v>40</v>
      </c>
      <c r="C39" s="49">
        <v>0</v>
      </c>
      <c r="D39" s="36">
        <v>0</v>
      </c>
      <c r="E39" s="36">
        <v>0</v>
      </c>
      <c r="F39" s="60">
        <v>0</v>
      </c>
      <c r="G39" s="60">
        <v>0</v>
      </c>
      <c r="H39" s="37">
        <v>0</v>
      </c>
      <c r="I39" s="36">
        <v>0</v>
      </c>
      <c r="J39" s="84">
        <v>0</v>
      </c>
      <c r="K39" s="88"/>
      <c r="L39" s="88"/>
      <c r="M39" s="88"/>
      <c r="N39" s="88"/>
      <c r="O39" s="88"/>
      <c r="P39" s="88"/>
      <c r="Q39" s="88"/>
      <c r="R39" s="88">
        <f>+J39-[1]AIF!J39</f>
        <v>0</v>
      </c>
      <c r="S39" s="88"/>
      <c r="T39" s="88"/>
    </row>
    <row r="40" spans="1:20" s="1" customFormat="1" ht="11.25" customHeight="1">
      <c r="A40" s="7"/>
      <c r="B40" s="14" t="s">
        <v>41</v>
      </c>
      <c r="C40" s="49">
        <v>0</v>
      </c>
      <c r="D40" s="36">
        <v>0</v>
      </c>
      <c r="E40" s="36">
        <v>0</v>
      </c>
      <c r="F40" s="60">
        <v>0</v>
      </c>
      <c r="G40" s="60">
        <v>0</v>
      </c>
      <c r="H40" s="37">
        <v>0</v>
      </c>
      <c r="I40" s="36">
        <v>30597.199999999997</v>
      </c>
      <c r="J40" s="84">
        <v>30597.199999999997</v>
      </c>
      <c r="K40" s="88"/>
      <c r="L40" s="88"/>
      <c r="M40" s="88"/>
      <c r="N40" s="88"/>
      <c r="O40" s="88"/>
      <c r="P40" s="88"/>
      <c r="Q40" s="88"/>
      <c r="R40" s="88">
        <f>+J40-[1]AIF!J40</f>
        <v>0</v>
      </c>
      <c r="S40" s="88"/>
      <c r="T40" s="88"/>
    </row>
    <row r="41" spans="1:20" s="1" customFormat="1" ht="5.25" customHeight="1">
      <c r="A41" s="7"/>
      <c r="B41" s="14"/>
      <c r="C41" s="50"/>
      <c r="D41" s="37"/>
      <c r="E41" s="37"/>
      <c r="F41" s="61"/>
      <c r="G41" s="61"/>
      <c r="H41" s="37"/>
      <c r="I41" s="37"/>
      <c r="J41" s="84"/>
      <c r="K41" s="88"/>
      <c r="L41" s="88"/>
      <c r="M41" s="88"/>
      <c r="N41" s="88"/>
      <c r="O41" s="88"/>
      <c r="P41" s="88"/>
      <c r="Q41" s="88"/>
      <c r="R41" s="88">
        <f>+J41-[1]AIF!J41</f>
        <v>0</v>
      </c>
      <c r="S41" s="88"/>
      <c r="T41" s="88"/>
    </row>
    <row r="42" spans="1:20" s="1" customFormat="1" ht="11.25" customHeight="1">
      <c r="A42" s="12" t="s">
        <v>42</v>
      </c>
      <c r="B42" s="13" t="s">
        <v>43</v>
      </c>
      <c r="C42" s="47">
        <v>401218.4</v>
      </c>
      <c r="D42" s="83">
        <v>8221.5999999999985</v>
      </c>
      <c r="E42" s="83">
        <v>-35027.300000000003</v>
      </c>
      <c r="F42" s="62">
        <v>-49892.100000000035</v>
      </c>
      <c r="G42" s="62">
        <v>-2223.6999999999998</v>
      </c>
      <c r="H42" s="83">
        <v>322296.89999999997</v>
      </c>
      <c r="I42" s="83">
        <v>-30824.100000000006</v>
      </c>
      <c r="J42" s="48">
        <v>291472.79999999993</v>
      </c>
      <c r="K42" s="88"/>
      <c r="L42" s="88"/>
      <c r="M42" s="88"/>
      <c r="N42" s="88"/>
      <c r="O42" s="88"/>
      <c r="P42" s="88"/>
      <c r="Q42" s="88"/>
      <c r="R42" s="88">
        <f>+J42-[1]AIF!J42</f>
        <v>0</v>
      </c>
      <c r="S42" s="88"/>
      <c r="T42" s="88"/>
    </row>
    <row r="43" spans="1:20" s="1" customFormat="1" ht="6" customHeight="1">
      <c r="A43" s="7"/>
      <c r="B43" s="14"/>
      <c r="C43" s="50"/>
      <c r="D43" s="37"/>
      <c r="E43" s="37"/>
      <c r="F43" s="61"/>
      <c r="G43" s="61"/>
      <c r="H43" s="83"/>
      <c r="I43" s="37"/>
      <c r="J43" s="84"/>
      <c r="K43" s="88"/>
      <c r="L43" s="88"/>
      <c r="M43" s="88"/>
      <c r="N43" s="88"/>
      <c r="O43" s="88"/>
      <c r="P43" s="88"/>
      <c r="Q43" s="88"/>
      <c r="R43" s="88">
        <f>+J43-[1]AIF!J43</f>
        <v>0</v>
      </c>
      <c r="S43" s="88"/>
      <c r="T43" s="88"/>
    </row>
    <row r="44" spans="1:20" s="1" customFormat="1" ht="11.25" customHeight="1">
      <c r="A44" s="12" t="s">
        <v>44</v>
      </c>
      <c r="B44" s="13" t="s">
        <v>45</v>
      </c>
      <c r="C44" s="47">
        <v>0</v>
      </c>
      <c r="D44" s="83">
        <v>18.5</v>
      </c>
      <c r="E44" s="83">
        <v>3.8000000000000003</v>
      </c>
      <c r="F44" s="60">
        <v>0</v>
      </c>
      <c r="G44" s="60">
        <v>0</v>
      </c>
      <c r="H44" s="83">
        <v>22.3</v>
      </c>
      <c r="I44" s="83">
        <v>1247.2</v>
      </c>
      <c r="J44" s="48">
        <v>1269.5</v>
      </c>
      <c r="K44" s="88"/>
      <c r="L44" s="88"/>
      <c r="M44" s="88"/>
      <c r="N44" s="88"/>
      <c r="O44" s="88"/>
      <c r="P44" s="88"/>
      <c r="Q44" s="88"/>
      <c r="R44" s="88">
        <f>+J44-[1]AIF!J44</f>
        <v>0</v>
      </c>
      <c r="S44" s="88"/>
      <c r="T44" s="88"/>
    </row>
    <row r="45" spans="1:20" s="1" customFormat="1" ht="7.5" customHeight="1">
      <c r="A45" s="7"/>
      <c r="B45" s="14"/>
      <c r="C45" s="49"/>
      <c r="D45" s="36"/>
      <c r="E45" s="36"/>
      <c r="F45" s="60"/>
      <c r="G45" s="60"/>
      <c r="H45" s="37"/>
      <c r="I45" s="36"/>
      <c r="J45" s="84"/>
      <c r="K45" s="88"/>
      <c r="L45" s="88"/>
      <c r="M45" s="88"/>
      <c r="N45" s="88"/>
      <c r="O45" s="88"/>
      <c r="P45" s="88"/>
      <c r="Q45" s="88"/>
      <c r="R45" s="88">
        <f>+J45-[1]AIF!J45</f>
        <v>0</v>
      </c>
      <c r="S45" s="88"/>
      <c r="T45" s="88"/>
    </row>
    <row r="46" spans="1:20" s="1" customFormat="1" ht="11.25" customHeight="1">
      <c r="A46" s="12" t="s">
        <v>46</v>
      </c>
      <c r="B46" s="13" t="s">
        <v>47</v>
      </c>
      <c r="C46" s="47">
        <v>12738.200000000003</v>
      </c>
      <c r="D46" s="83">
        <v>5054.0999999999995</v>
      </c>
      <c r="E46" s="83">
        <v>21746.2</v>
      </c>
      <c r="F46" s="62">
        <v>2.2000000000000002</v>
      </c>
      <c r="G46" s="62">
        <v>0</v>
      </c>
      <c r="H46" s="83">
        <v>39540.699999999997</v>
      </c>
      <c r="I46" s="83">
        <v>15951.1</v>
      </c>
      <c r="J46" s="48">
        <v>55491.799999999996</v>
      </c>
      <c r="K46" s="88"/>
      <c r="L46" s="88"/>
      <c r="M46" s="88"/>
      <c r="N46" s="88"/>
      <c r="O46" s="88"/>
      <c r="P46" s="88"/>
      <c r="Q46" s="88"/>
      <c r="R46" s="88">
        <f>+J46-[1]AIF!J46</f>
        <v>0</v>
      </c>
      <c r="S46" s="88"/>
      <c r="T46" s="88"/>
    </row>
    <row r="47" spans="1:20" s="1" customFormat="1" ht="11.25" customHeight="1">
      <c r="A47" s="7"/>
      <c r="B47" s="14" t="s">
        <v>48</v>
      </c>
      <c r="C47" s="49">
        <v>1529.2</v>
      </c>
      <c r="D47" s="36">
        <v>2327</v>
      </c>
      <c r="E47" s="36">
        <v>15747.800000000001</v>
      </c>
      <c r="F47" s="60">
        <v>2.2000000000000002</v>
      </c>
      <c r="G47" s="60">
        <v>0</v>
      </c>
      <c r="H47" s="37">
        <v>19606.2</v>
      </c>
      <c r="I47" s="36">
        <v>13414.2</v>
      </c>
      <c r="J47" s="84">
        <v>33020.400000000001</v>
      </c>
      <c r="K47" s="88"/>
      <c r="L47" s="88"/>
      <c r="M47" s="88"/>
      <c r="N47" s="88"/>
      <c r="O47" s="88"/>
      <c r="P47" s="88"/>
      <c r="Q47" s="88"/>
      <c r="R47" s="88">
        <f>+J47-[1]AIF!J47</f>
        <v>0</v>
      </c>
      <c r="S47" s="88"/>
      <c r="T47" s="88"/>
    </row>
    <row r="48" spans="1:20" s="1" customFormat="1" ht="11.25" customHeight="1">
      <c r="A48" s="7"/>
      <c r="B48" s="14" t="s">
        <v>49</v>
      </c>
      <c r="C48" s="50">
        <v>11209.000000000002</v>
      </c>
      <c r="D48" s="37">
        <v>2399.9</v>
      </c>
      <c r="E48" s="37">
        <v>5861.6</v>
      </c>
      <c r="F48" s="61">
        <v>0</v>
      </c>
      <c r="G48" s="61">
        <v>0</v>
      </c>
      <c r="H48" s="37">
        <v>19470.5</v>
      </c>
      <c r="I48" s="37">
        <v>2536.9</v>
      </c>
      <c r="J48" s="84">
        <v>22007.4</v>
      </c>
      <c r="K48" s="88"/>
      <c r="L48" s="88"/>
      <c r="M48" s="88"/>
      <c r="N48" s="88"/>
      <c r="O48" s="88"/>
      <c r="P48" s="88"/>
      <c r="Q48" s="88"/>
      <c r="R48" s="88">
        <f>+J48-[1]AIF!J48</f>
        <v>0</v>
      </c>
      <c r="S48" s="88"/>
      <c r="T48" s="88"/>
    </row>
    <row r="49" spans="1:20" s="1" customFormat="1" ht="11.25" customHeight="1">
      <c r="A49" s="7"/>
      <c r="B49" s="14" t="s">
        <v>75</v>
      </c>
      <c r="C49" s="49">
        <v>8936.7000000000007</v>
      </c>
      <c r="D49" s="36">
        <v>1874</v>
      </c>
      <c r="E49" s="36">
        <v>5349.1</v>
      </c>
      <c r="F49" s="50">
        <v>0</v>
      </c>
      <c r="G49" s="50">
        <v>0</v>
      </c>
      <c r="H49" s="37">
        <v>16159.800000000001</v>
      </c>
      <c r="I49" s="36">
        <v>1240.7</v>
      </c>
      <c r="J49" s="84">
        <v>17400.5</v>
      </c>
      <c r="K49" s="88"/>
      <c r="L49" s="88"/>
      <c r="M49" s="88"/>
      <c r="N49" s="88"/>
      <c r="O49" s="88"/>
      <c r="P49" s="88"/>
      <c r="Q49" s="88"/>
      <c r="R49" s="88">
        <f>+J49-[1]AIF!J49</f>
        <v>0</v>
      </c>
      <c r="S49" s="88"/>
      <c r="T49" s="88"/>
    </row>
    <row r="50" spans="1:20" s="1" customFormat="1" ht="11.25" customHeight="1">
      <c r="A50" s="7"/>
      <c r="B50" s="14" t="s">
        <v>50</v>
      </c>
      <c r="C50" s="49">
        <v>2272.3000000000011</v>
      </c>
      <c r="D50" s="36">
        <v>525.90000000000009</v>
      </c>
      <c r="E50" s="36">
        <v>512.5</v>
      </c>
      <c r="F50" s="49">
        <v>0</v>
      </c>
      <c r="G50" s="49">
        <v>0</v>
      </c>
      <c r="H50" s="37">
        <v>3310.7000000000012</v>
      </c>
      <c r="I50" s="36">
        <v>1296.2</v>
      </c>
      <c r="J50" s="84">
        <v>4606.9000000000015</v>
      </c>
      <c r="K50" s="88"/>
      <c r="L50" s="88"/>
      <c r="M50" s="88"/>
      <c r="N50" s="88"/>
      <c r="O50" s="88"/>
      <c r="P50" s="88"/>
      <c r="Q50" s="88"/>
      <c r="R50" s="88">
        <f>+J50-[1]AIF!J50</f>
        <v>0</v>
      </c>
      <c r="S50" s="88"/>
      <c r="T50" s="88"/>
    </row>
    <row r="51" spans="1:20" s="1" customFormat="1" ht="11.25" customHeight="1">
      <c r="A51" s="7"/>
      <c r="B51" s="14" t="s">
        <v>51</v>
      </c>
      <c r="C51" s="50">
        <v>0</v>
      </c>
      <c r="D51" s="37">
        <v>327.2</v>
      </c>
      <c r="E51" s="37">
        <v>136.79999999999998</v>
      </c>
      <c r="F51" s="50">
        <v>0</v>
      </c>
      <c r="G51" s="50">
        <v>0</v>
      </c>
      <c r="H51" s="37">
        <v>464</v>
      </c>
      <c r="I51" s="37">
        <v>0</v>
      </c>
      <c r="J51" s="84">
        <v>464</v>
      </c>
      <c r="K51" s="88"/>
      <c r="L51" s="88"/>
      <c r="M51" s="88"/>
      <c r="N51" s="88"/>
      <c r="O51" s="88"/>
      <c r="P51" s="88"/>
      <c r="Q51" s="88"/>
      <c r="R51" s="88">
        <f>+J51-[1]AIF!J51</f>
        <v>0</v>
      </c>
      <c r="S51" s="88"/>
      <c r="T51" s="88"/>
    </row>
    <row r="52" spans="1:20" s="1" customFormat="1" ht="11.25" customHeight="1">
      <c r="A52" s="7"/>
      <c r="B52" s="14" t="s">
        <v>75</v>
      </c>
      <c r="C52" s="49">
        <v>0</v>
      </c>
      <c r="D52" s="36">
        <v>0</v>
      </c>
      <c r="E52" s="36">
        <v>0</v>
      </c>
      <c r="F52" s="49">
        <v>0</v>
      </c>
      <c r="G52" s="49">
        <v>0</v>
      </c>
      <c r="H52" s="37">
        <v>0</v>
      </c>
      <c r="I52" s="36">
        <v>0</v>
      </c>
      <c r="J52" s="84">
        <v>0</v>
      </c>
      <c r="K52" s="88"/>
      <c r="L52" s="88"/>
      <c r="M52" s="88"/>
      <c r="N52" s="88"/>
      <c r="O52" s="88"/>
      <c r="P52" s="88"/>
      <c r="Q52" s="88"/>
      <c r="R52" s="88">
        <f>+J52-[1]AIF!J52</f>
        <v>0</v>
      </c>
      <c r="S52" s="88"/>
      <c r="T52" s="88"/>
    </row>
    <row r="53" spans="1:20" s="1" customFormat="1" ht="11.25" customHeight="1">
      <c r="A53" s="7"/>
      <c r="B53" s="14" t="s">
        <v>52</v>
      </c>
      <c r="C53" s="49">
        <v>0</v>
      </c>
      <c r="D53" s="36">
        <v>327.2</v>
      </c>
      <c r="E53" s="36">
        <v>136.79999999999998</v>
      </c>
      <c r="F53" s="49">
        <v>0</v>
      </c>
      <c r="G53" s="49">
        <v>0</v>
      </c>
      <c r="H53" s="37">
        <v>464</v>
      </c>
      <c r="I53" s="36">
        <v>0</v>
      </c>
      <c r="J53" s="84">
        <v>464</v>
      </c>
      <c r="K53" s="88"/>
      <c r="L53" s="88"/>
      <c r="M53" s="88"/>
      <c r="N53" s="88"/>
      <c r="O53" s="88"/>
      <c r="P53" s="88"/>
      <c r="Q53" s="88"/>
      <c r="R53" s="88">
        <f>+J53-[1]AIF!J53</f>
        <v>0</v>
      </c>
      <c r="S53" s="88"/>
      <c r="T53" s="88"/>
    </row>
    <row r="54" spans="1:20" s="1" customFormat="1" ht="7.5" customHeight="1">
      <c r="A54" s="7"/>
      <c r="B54" s="14"/>
      <c r="C54" s="50"/>
      <c r="D54" s="37"/>
      <c r="E54" s="37"/>
      <c r="F54" s="50"/>
      <c r="G54" s="50"/>
      <c r="H54" s="37"/>
      <c r="I54" s="37"/>
      <c r="J54" s="84"/>
      <c r="K54" s="88"/>
      <c r="L54" s="88"/>
      <c r="M54" s="88"/>
      <c r="N54" s="88"/>
      <c r="O54" s="88"/>
      <c r="P54" s="88"/>
      <c r="Q54" s="88"/>
      <c r="R54" s="88">
        <f>+J54-[1]AIF!J54</f>
        <v>0</v>
      </c>
      <c r="S54" s="88"/>
      <c r="T54" s="88"/>
    </row>
    <row r="55" spans="1:20" s="1" customFormat="1" ht="11.25" customHeight="1">
      <c r="A55" s="12" t="s">
        <v>53</v>
      </c>
      <c r="B55" s="13" t="s">
        <v>78</v>
      </c>
      <c r="C55" s="47">
        <v>721088.4</v>
      </c>
      <c r="D55" s="83">
        <v>44396</v>
      </c>
      <c r="E55" s="83">
        <v>11177.900000000001</v>
      </c>
      <c r="F55" s="47">
        <v>297630.89999999997</v>
      </c>
      <c r="G55" s="47">
        <v>5470</v>
      </c>
      <c r="H55" s="83">
        <v>1079763.2</v>
      </c>
      <c r="I55" s="83">
        <v>84906.199999999983</v>
      </c>
      <c r="J55" s="48">
        <v>1164669.3999999999</v>
      </c>
      <c r="K55" s="88"/>
      <c r="L55" s="88"/>
      <c r="M55" s="88"/>
      <c r="N55" s="88"/>
      <c r="O55" s="88"/>
      <c r="P55" s="88"/>
      <c r="Q55" s="88"/>
      <c r="R55" s="88">
        <f>+J55-[1]AIF!J55</f>
        <v>0</v>
      </c>
      <c r="S55" s="88"/>
      <c r="T55" s="88"/>
    </row>
    <row r="56" spans="1:20" s="1" customFormat="1" ht="11.25" customHeight="1">
      <c r="A56" s="12" t="s">
        <v>54</v>
      </c>
      <c r="B56" s="13" t="s">
        <v>79</v>
      </c>
      <c r="C56" s="47">
        <v>332608.2</v>
      </c>
      <c r="D56" s="83">
        <v>41210</v>
      </c>
      <c r="E56" s="83">
        <v>67947.600000000006</v>
      </c>
      <c r="F56" s="47">
        <v>347525.2</v>
      </c>
      <c r="G56" s="47">
        <v>7693.7</v>
      </c>
      <c r="H56" s="83">
        <v>796984.7</v>
      </c>
      <c r="I56" s="83">
        <v>130434.2</v>
      </c>
      <c r="J56" s="48">
        <v>927418.89999999991</v>
      </c>
      <c r="K56" s="88"/>
      <c r="L56" s="88"/>
      <c r="M56" s="88"/>
      <c r="N56" s="88"/>
      <c r="O56" s="88"/>
      <c r="P56" s="88"/>
      <c r="Q56" s="88"/>
      <c r="R56" s="88">
        <f>+J56-[1]AIF!J56</f>
        <v>0</v>
      </c>
      <c r="S56" s="88"/>
      <c r="T56" s="88"/>
    </row>
    <row r="57" spans="1:20" s="1" customFormat="1" ht="11.25" customHeight="1">
      <c r="A57" s="12" t="s">
        <v>55</v>
      </c>
      <c r="B57" s="13" t="s">
        <v>80</v>
      </c>
      <c r="C57" s="47">
        <v>388480.2</v>
      </c>
      <c r="D57" s="83">
        <v>3186</v>
      </c>
      <c r="E57" s="83">
        <v>-56769.700000000004</v>
      </c>
      <c r="F57" s="47">
        <v>-49894.300000000047</v>
      </c>
      <c r="G57" s="47">
        <v>-2223.6999999999998</v>
      </c>
      <c r="H57" s="83">
        <v>282778.49999999994</v>
      </c>
      <c r="I57" s="83">
        <v>-45528.000000000015</v>
      </c>
      <c r="J57" s="48">
        <v>237250.49999999994</v>
      </c>
      <c r="K57" s="88"/>
      <c r="L57" s="88"/>
      <c r="M57" s="88"/>
      <c r="N57" s="88"/>
      <c r="O57" s="88"/>
      <c r="P57" s="88"/>
      <c r="Q57" s="88"/>
      <c r="R57" s="88">
        <f>+J57-[1]AIF!J57</f>
        <v>0</v>
      </c>
      <c r="S57" s="88"/>
      <c r="T57" s="88"/>
    </row>
    <row r="58" spans="1:20" s="1" customFormat="1" ht="4.5" customHeight="1">
      <c r="A58" s="12"/>
      <c r="B58" s="13"/>
      <c r="C58" s="51"/>
      <c r="D58" s="87"/>
      <c r="E58" s="87"/>
      <c r="F58" s="51"/>
      <c r="G58" s="51"/>
      <c r="H58" s="87"/>
      <c r="I58" s="87"/>
      <c r="J58" s="48"/>
      <c r="K58" s="88"/>
      <c r="L58" s="88"/>
      <c r="M58" s="88"/>
      <c r="N58" s="88"/>
      <c r="O58" s="88"/>
      <c r="P58" s="88"/>
      <c r="Q58" s="88"/>
      <c r="R58" s="88">
        <f>+J58-[1]AIF!J58</f>
        <v>0</v>
      </c>
      <c r="S58" s="88"/>
      <c r="T58" s="88"/>
    </row>
    <row r="59" spans="1:20" s="1" customFormat="1" ht="11.25" customHeight="1">
      <c r="A59" s="12" t="s">
        <v>56</v>
      </c>
      <c r="B59" s="13" t="s">
        <v>57</v>
      </c>
      <c r="C59" s="47">
        <v>951.8</v>
      </c>
      <c r="D59" s="83">
        <v>933</v>
      </c>
      <c r="E59" s="83">
        <v>56672.200000000004</v>
      </c>
      <c r="F59" s="47">
        <v>124700.9</v>
      </c>
      <c r="G59" s="47">
        <v>2223.6999999999998</v>
      </c>
      <c r="H59" s="83">
        <v>185481.60000000001</v>
      </c>
      <c r="I59" s="83">
        <v>96712</v>
      </c>
      <c r="J59" s="48">
        <v>282193.59999999998</v>
      </c>
      <c r="K59" s="88"/>
      <c r="L59" s="88"/>
      <c r="M59" s="88"/>
      <c r="N59" s="88"/>
      <c r="O59" s="88"/>
      <c r="P59" s="88"/>
      <c r="Q59" s="88"/>
      <c r="R59" s="88">
        <f>+J59-[1]AIF!J59</f>
        <v>0</v>
      </c>
      <c r="S59" s="88"/>
      <c r="T59" s="88"/>
    </row>
    <row r="60" spans="1:20" s="1" customFormat="1" ht="11.25" customHeight="1">
      <c r="A60" s="7"/>
      <c r="B60" s="14" t="s">
        <v>58</v>
      </c>
      <c r="C60" s="49">
        <v>0</v>
      </c>
      <c r="D60" s="49">
        <v>0</v>
      </c>
      <c r="E60" s="36">
        <v>36856.199999999997</v>
      </c>
      <c r="F60" s="64">
        <v>106776.3</v>
      </c>
      <c r="G60" s="64">
        <v>2223.6999999999998</v>
      </c>
      <c r="H60" s="37">
        <v>145856.20000000001</v>
      </c>
      <c r="I60" s="36">
        <f>80237.5-14.7</f>
        <v>80222.8</v>
      </c>
      <c r="J60" s="84">
        <v>226079</v>
      </c>
      <c r="K60" s="88"/>
      <c r="L60" s="88"/>
      <c r="M60" s="88"/>
      <c r="N60" s="88"/>
      <c r="O60" s="88"/>
      <c r="P60" s="88"/>
      <c r="Q60" s="88"/>
      <c r="R60" s="88">
        <f>+J60-[1]AIF!J60</f>
        <v>-14.700000000011642</v>
      </c>
      <c r="S60" s="88"/>
      <c r="T60" s="88"/>
    </row>
    <row r="61" spans="1:20" s="1" customFormat="1" ht="11.25" customHeight="1">
      <c r="A61" s="7"/>
      <c r="B61" s="14" t="s">
        <v>59</v>
      </c>
      <c r="C61" s="49">
        <v>0</v>
      </c>
      <c r="D61" s="49">
        <v>583</v>
      </c>
      <c r="E61" s="49">
        <v>219.4</v>
      </c>
      <c r="F61" s="60">
        <v>0</v>
      </c>
      <c r="G61" s="60">
        <v>0</v>
      </c>
      <c r="H61" s="37">
        <v>802.4</v>
      </c>
      <c r="I61" s="36">
        <v>5726.6</v>
      </c>
      <c r="J61" s="84">
        <v>6529</v>
      </c>
      <c r="K61" s="88"/>
      <c r="L61" s="88"/>
      <c r="M61" s="88"/>
      <c r="N61" s="88"/>
      <c r="O61" s="88"/>
      <c r="P61" s="88"/>
      <c r="Q61" s="88"/>
      <c r="R61" s="88">
        <f>+J61-[1]AIF!J61</f>
        <v>0</v>
      </c>
      <c r="S61" s="88"/>
      <c r="T61" s="88"/>
    </row>
    <row r="62" spans="1:20" s="1" customFormat="1" ht="11.25" customHeight="1">
      <c r="A62" s="7"/>
      <c r="B62" s="14" t="s">
        <v>60</v>
      </c>
      <c r="C62" s="49">
        <v>951.8</v>
      </c>
      <c r="D62" s="49">
        <v>0</v>
      </c>
      <c r="E62" s="49">
        <v>0.30000000000000004</v>
      </c>
      <c r="F62" s="60">
        <v>0</v>
      </c>
      <c r="G62" s="60">
        <v>0</v>
      </c>
      <c r="H62" s="37">
        <v>952.09999999999991</v>
      </c>
      <c r="I62" s="36">
        <v>14.7</v>
      </c>
      <c r="J62" s="84">
        <f>+I62+H62</f>
        <v>966.8</v>
      </c>
      <c r="K62" s="88"/>
      <c r="L62" s="88"/>
      <c r="M62" s="88"/>
      <c r="N62" s="88"/>
      <c r="O62" s="88"/>
      <c r="P62" s="88"/>
      <c r="Q62" s="88"/>
      <c r="R62" s="88">
        <f>+J62-[1]AIF!J62</f>
        <v>14.700000000000045</v>
      </c>
      <c r="S62" s="88"/>
      <c r="T62" s="88"/>
    </row>
    <row r="63" spans="1:20" s="1" customFormat="1" ht="11.25" customHeight="1">
      <c r="A63" s="7"/>
      <c r="B63" s="14" t="s">
        <v>61</v>
      </c>
      <c r="C63" s="49">
        <v>0</v>
      </c>
      <c r="D63" s="49">
        <v>350</v>
      </c>
      <c r="E63" s="49">
        <v>19596.300000000003</v>
      </c>
      <c r="F63" s="60">
        <v>17924.599999999999</v>
      </c>
      <c r="G63" s="60">
        <v>0</v>
      </c>
      <c r="H63" s="37">
        <v>37870.9</v>
      </c>
      <c r="I63" s="36">
        <v>10747.9</v>
      </c>
      <c r="J63" s="84">
        <v>48618.8</v>
      </c>
      <c r="K63" s="88"/>
      <c r="L63" s="88"/>
      <c r="M63" s="88"/>
      <c r="N63" s="88"/>
      <c r="O63" s="88"/>
      <c r="P63" s="88"/>
      <c r="Q63" s="88"/>
      <c r="R63" s="88">
        <f>+J63-[1]AIF!J63</f>
        <v>0</v>
      </c>
      <c r="S63" s="88"/>
      <c r="T63" s="88"/>
    </row>
    <row r="64" spans="1:20" s="1" customFormat="1" ht="11.25" customHeight="1">
      <c r="A64" s="7"/>
      <c r="B64" s="14" t="s">
        <v>62</v>
      </c>
      <c r="C64" s="49">
        <v>0</v>
      </c>
      <c r="D64" s="49">
        <v>0</v>
      </c>
      <c r="E64" s="49">
        <v>0</v>
      </c>
      <c r="F64" s="60">
        <v>0</v>
      </c>
      <c r="G64" s="60">
        <v>0</v>
      </c>
      <c r="H64" s="37">
        <v>0</v>
      </c>
      <c r="I64" s="36">
        <v>0</v>
      </c>
      <c r="J64" s="84">
        <v>0</v>
      </c>
      <c r="K64" s="88"/>
      <c r="L64" s="88"/>
      <c r="M64" s="88"/>
      <c r="N64" s="88"/>
      <c r="O64" s="88"/>
      <c r="P64" s="88"/>
      <c r="Q64" s="88"/>
      <c r="R64" s="88">
        <f>+J64-[1]AIF!J64</f>
        <v>0</v>
      </c>
      <c r="S64" s="88"/>
      <c r="T64" s="88"/>
    </row>
    <row r="65" spans="1:20" s="1" customFormat="1" ht="12" customHeight="1">
      <c r="A65" s="7"/>
      <c r="B65" s="14" t="s">
        <v>72</v>
      </c>
      <c r="C65" s="49">
        <v>0</v>
      </c>
      <c r="D65" s="36">
        <v>0</v>
      </c>
      <c r="E65" s="36">
        <v>0</v>
      </c>
      <c r="F65" s="36">
        <v>0</v>
      </c>
      <c r="G65" s="36">
        <v>0</v>
      </c>
      <c r="H65" s="37">
        <v>0</v>
      </c>
      <c r="I65" s="36">
        <v>0</v>
      </c>
      <c r="J65" s="84">
        <v>0</v>
      </c>
      <c r="K65" s="88"/>
      <c r="L65" s="88"/>
      <c r="M65" s="88"/>
      <c r="N65" s="88"/>
      <c r="O65" s="88"/>
      <c r="P65" s="88"/>
      <c r="Q65" s="88"/>
      <c r="R65" s="88">
        <f>+J65-[1]AIF!J65</f>
        <v>0</v>
      </c>
      <c r="S65" s="88"/>
      <c r="T65" s="88"/>
    </row>
    <row r="66" spans="1:20" s="1" customFormat="1" ht="11.25" customHeight="1">
      <c r="A66" s="12" t="s">
        <v>63</v>
      </c>
      <c r="B66" s="13" t="s">
        <v>64</v>
      </c>
      <c r="C66" s="47">
        <v>226079</v>
      </c>
      <c r="D66" s="47">
        <v>6529</v>
      </c>
      <c r="E66" s="47">
        <v>966.80000000000007</v>
      </c>
      <c r="F66" s="47">
        <v>48618.8</v>
      </c>
      <c r="G66" s="47">
        <v>0</v>
      </c>
      <c r="H66" s="47">
        <v>282193.60000000003</v>
      </c>
      <c r="I66" s="47">
        <v>0</v>
      </c>
      <c r="J66" s="48">
        <v>282193.60000000003</v>
      </c>
      <c r="K66" s="88"/>
      <c r="L66" s="88"/>
      <c r="M66" s="88"/>
      <c r="N66" s="88"/>
      <c r="O66" s="88"/>
      <c r="P66" s="88"/>
      <c r="Q66" s="88"/>
      <c r="R66" s="88">
        <f>+J66-[1]AIF!J66</f>
        <v>0</v>
      </c>
      <c r="S66" s="88"/>
      <c r="T66" s="88"/>
    </row>
    <row r="67" spans="1:20" s="1" customFormat="1" ht="8.25" customHeight="1">
      <c r="A67" s="12"/>
      <c r="B67" s="13"/>
      <c r="C67" s="47"/>
      <c r="D67" s="47"/>
      <c r="E67" s="47"/>
      <c r="F67" s="59"/>
      <c r="G67" s="59"/>
      <c r="H67" s="47"/>
      <c r="I67" s="47"/>
      <c r="J67" s="48"/>
      <c r="K67" s="88"/>
      <c r="L67" s="88"/>
      <c r="M67" s="88"/>
      <c r="N67" s="88"/>
      <c r="O67" s="88"/>
      <c r="P67" s="88"/>
      <c r="Q67" s="88"/>
      <c r="R67" s="88">
        <f>+J67-[1]AIF!J67</f>
        <v>0</v>
      </c>
      <c r="S67" s="88"/>
      <c r="T67" s="88"/>
    </row>
    <row r="68" spans="1:20" s="1" customFormat="1" ht="12" customHeight="1">
      <c r="A68" s="12" t="s">
        <v>65</v>
      </c>
      <c r="B68" s="13" t="s">
        <v>73</v>
      </c>
      <c r="C68" s="51">
        <v>722040.20000000007</v>
      </c>
      <c r="D68" s="51">
        <v>45329</v>
      </c>
      <c r="E68" s="51">
        <v>67850.100000000006</v>
      </c>
      <c r="F68" s="47">
        <v>422331.79999999993</v>
      </c>
      <c r="G68" s="47">
        <v>7693.7</v>
      </c>
      <c r="H68" s="47">
        <v>1265244.8</v>
      </c>
      <c r="I68" s="51">
        <v>181618.19999999998</v>
      </c>
      <c r="J68" s="48">
        <v>1446863</v>
      </c>
      <c r="K68" s="88"/>
      <c r="L68" s="88"/>
      <c r="M68" s="88"/>
      <c r="N68" s="88"/>
      <c r="O68" s="88"/>
      <c r="P68" s="88"/>
      <c r="Q68" s="88"/>
      <c r="R68" s="88">
        <f>+J68-[1]AIF!J68</f>
        <v>0</v>
      </c>
      <c r="S68" s="88"/>
      <c r="T68" s="88"/>
    </row>
    <row r="69" spans="1:20" s="1" customFormat="1" ht="12" customHeight="1">
      <c r="A69" s="12" t="s">
        <v>66</v>
      </c>
      <c r="B69" s="13" t="s">
        <v>81</v>
      </c>
      <c r="C69" s="47">
        <v>505176.39999999997</v>
      </c>
      <c r="D69" s="47">
        <v>47739</v>
      </c>
      <c r="E69" s="47">
        <v>68909.100000000006</v>
      </c>
      <c r="F69" s="47">
        <v>396144</v>
      </c>
      <c r="G69" s="47">
        <v>7693.7</v>
      </c>
      <c r="H69" s="47">
        <v>1025662.1999999998</v>
      </c>
      <c r="I69" s="47">
        <v>129772.4</v>
      </c>
      <c r="J69" s="48">
        <v>1155434.5999999999</v>
      </c>
      <c r="K69" s="88"/>
      <c r="L69" s="88"/>
      <c r="M69" s="88"/>
      <c r="N69" s="88"/>
      <c r="O69" s="88"/>
      <c r="P69" s="88"/>
      <c r="Q69" s="88"/>
      <c r="R69" s="88">
        <f>+J69-[1]AIF!J69</f>
        <v>0</v>
      </c>
      <c r="S69" s="88"/>
      <c r="T69" s="88"/>
    </row>
    <row r="70" spans="1:20" s="1" customFormat="1" ht="15" customHeight="1" thickBot="1">
      <c r="A70" s="12" t="s">
        <v>67</v>
      </c>
      <c r="B70" s="13" t="s">
        <v>82</v>
      </c>
      <c r="C70" s="51">
        <v>558687.19999999995</v>
      </c>
      <c r="D70" s="51">
        <v>47739</v>
      </c>
      <c r="E70" s="51">
        <v>68914.400000000009</v>
      </c>
      <c r="F70" s="47">
        <v>396144</v>
      </c>
      <c r="G70" s="47">
        <v>7693.7</v>
      </c>
      <c r="H70" s="47">
        <v>1079178.3</v>
      </c>
      <c r="I70" s="51">
        <v>130434.2</v>
      </c>
      <c r="J70" s="48">
        <v>1209612.5</v>
      </c>
      <c r="K70" s="88"/>
      <c r="L70" s="88"/>
      <c r="M70" s="88"/>
      <c r="N70" s="88"/>
      <c r="O70" s="88"/>
      <c r="P70" s="88"/>
      <c r="Q70" s="88"/>
      <c r="R70" s="88">
        <f>+J70-[1]AIF!J70</f>
        <v>0</v>
      </c>
      <c r="S70" s="88"/>
      <c r="T70" s="88"/>
    </row>
    <row r="71" spans="1:20" s="19" customFormat="1" ht="15" customHeight="1">
      <c r="A71" s="15" t="s">
        <v>68</v>
      </c>
      <c r="B71" s="16" t="s">
        <v>76</v>
      </c>
      <c r="C71" s="52">
        <v>216863.8000000001</v>
      </c>
      <c r="D71" s="52">
        <v>-2410</v>
      </c>
      <c r="E71" s="52">
        <v>-1059</v>
      </c>
      <c r="F71" s="52">
        <v>26187.79999999993</v>
      </c>
      <c r="G71" s="52">
        <v>0</v>
      </c>
      <c r="H71" s="52">
        <v>239582.60000000003</v>
      </c>
      <c r="I71" s="52">
        <v>51845.799999999988</v>
      </c>
      <c r="J71" s="53">
        <v>291428.40000000002</v>
      </c>
      <c r="K71" s="88"/>
      <c r="L71" s="88"/>
      <c r="M71" s="88"/>
      <c r="N71" s="88"/>
      <c r="O71" s="88"/>
      <c r="P71" s="88"/>
      <c r="Q71" s="88"/>
      <c r="R71" s="88">
        <f>+J71-[1]AIF!J71</f>
        <v>0</v>
      </c>
      <c r="S71" s="88"/>
      <c r="T71" s="88"/>
    </row>
    <row r="72" spans="1:20" s="1" customFormat="1" ht="15" customHeight="1" thickBot="1">
      <c r="A72" s="17" t="s">
        <v>69</v>
      </c>
      <c r="B72" s="18" t="s">
        <v>77</v>
      </c>
      <c r="C72" s="54">
        <v>163353.00000000012</v>
      </c>
      <c r="D72" s="54">
        <v>-2410</v>
      </c>
      <c r="E72" s="54">
        <v>-1064.3000000000029</v>
      </c>
      <c r="F72" s="54">
        <v>26187.79999999993</v>
      </c>
      <c r="G72" s="54">
        <v>0</v>
      </c>
      <c r="H72" s="54">
        <v>186066.50000000006</v>
      </c>
      <c r="I72" s="54">
        <v>51183.999999999985</v>
      </c>
      <c r="J72" s="55">
        <v>237250.50000000006</v>
      </c>
      <c r="K72" s="88"/>
      <c r="L72" s="88"/>
      <c r="M72" s="88"/>
      <c r="N72" s="88"/>
      <c r="O72" s="88"/>
      <c r="P72" s="88"/>
      <c r="Q72" s="88"/>
      <c r="R72" s="88">
        <f>+J72-[1]AIF!J72</f>
        <v>0</v>
      </c>
      <c r="S72" s="88"/>
      <c r="T72" s="88"/>
    </row>
    <row r="73" spans="1:20" s="1" customFormat="1" ht="4.5" customHeight="1">
      <c r="A73" s="33"/>
      <c r="C73" s="49"/>
      <c r="D73" s="49"/>
      <c r="E73" s="49"/>
      <c r="F73" s="49"/>
      <c r="G73" s="49"/>
      <c r="H73" s="49"/>
      <c r="I73" s="49"/>
      <c r="J73" s="56"/>
      <c r="K73" s="88"/>
      <c r="L73" s="88"/>
      <c r="M73" s="88"/>
      <c r="N73" s="88"/>
      <c r="O73" s="88"/>
      <c r="P73" s="88"/>
      <c r="Q73" s="88"/>
      <c r="R73" s="88">
        <f>+J73-[1]AIF!J73</f>
        <v>0</v>
      </c>
      <c r="S73" s="88"/>
      <c r="T73" s="88"/>
    </row>
    <row r="74" spans="1:20" s="1" customFormat="1" ht="12.75" customHeight="1">
      <c r="A74" s="34"/>
      <c r="B74" s="35" t="s">
        <v>86</v>
      </c>
      <c r="C74" s="36">
        <v>250000</v>
      </c>
      <c r="D74" s="36">
        <v>0</v>
      </c>
      <c r="E74" s="36">
        <v>0</v>
      </c>
      <c r="F74" s="61">
        <v>0</v>
      </c>
      <c r="G74" s="61">
        <v>0</v>
      </c>
      <c r="H74" s="37">
        <v>250000</v>
      </c>
      <c r="I74" s="36">
        <v>0</v>
      </c>
      <c r="J74" s="38">
        <v>250000</v>
      </c>
      <c r="K74" s="88"/>
      <c r="L74" s="88"/>
      <c r="M74" s="88"/>
      <c r="N74" s="88"/>
      <c r="O74" s="88"/>
      <c r="P74" s="88"/>
      <c r="Q74" s="88"/>
      <c r="R74" s="88">
        <f>+J74-[1]AIF!J74</f>
        <v>0</v>
      </c>
      <c r="S74" s="88"/>
      <c r="T74" s="88"/>
    </row>
    <row r="75" spans="1:20" s="1" customFormat="1" ht="12.75" customHeight="1">
      <c r="A75" s="34"/>
      <c r="B75" s="35" t="s">
        <v>87</v>
      </c>
      <c r="C75" s="36">
        <v>0</v>
      </c>
      <c r="D75" s="36">
        <v>0</v>
      </c>
      <c r="E75" s="36">
        <v>6.7</v>
      </c>
      <c r="F75" s="60">
        <v>9396.3000000000011</v>
      </c>
      <c r="G75" s="60">
        <v>0</v>
      </c>
      <c r="H75" s="37">
        <v>9403.0000000000018</v>
      </c>
      <c r="I75" s="36">
        <v>0</v>
      </c>
      <c r="J75" s="38">
        <v>9403.0000000000018</v>
      </c>
      <c r="K75" s="88"/>
      <c r="L75" s="88"/>
      <c r="M75" s="88"/>
      <c r="N75" s="88"/>
      <c r="O75" s="88"/>
      <c r="P75" s="88"/>
      <c r="Q75" s="88"/>
      <c r="R75" s="88">
        <f>+J75-[1]AIF!J75</f>
        <v>0</v>
      </c>
      <c r="S75" s="88"/>
      <c r="T75" s="88"/>
    </row>
    <row r="76" spans="1:20" s="1" customFormat="1" ht="12.75" customHeight="1">
      <c r="A76" s="34"/>
      <c r="B76" s="35" t="s">
        <v>88</v>
      </c>
      <c r="C76" s="36">
        <v>8842.4000000000015</v>
      </c>
      <c r="D76" s="36">
        <v>0</v>
      </c>
      <c r="E76" s="36">
        <v>0</v>
      </c>
      <c r="F76" s="60">
        <v>0</v>
      </c>
      <c r="G76" s="60">
        <v>0</v>
      </c>
      <c r="H76" s="37">
        <f>+C76</f>
        <v>8842.4000000000015</v>
      </c>
      <c r="I76" s="36">
        <v>560.6</v>
      </c>
      <c r="J76" s="38">
        <v>9403.0000000000018</v>
      </c>
      <c r="K76" s="88"/>
      <c r="L76" s="88"/>
      <c r="M76" s="88"/>
      <c r="N76" s="88"/>
      <c r="O76" s="88"/>
      <c r="P76" s="88"/>
      <c r="Q76" s="88"/>
      <c r="R76" s="88">
        <f>+J76-[1]AIF!J76</f>
        <v>0</v>
      </c>
      <c r="S76" s="88"/>
      <c r="T76" s="88"/>
    </row>
    <row r="77" spans="1:20" s="1" customFormat="1" ht="4.5" customHeight="1" thickBot="1">
      <c r="A77" s="39"/>
      <c r="B77" s="40"/>
      <c r="C77" s="41"/>
      <c r="D77" s="41"/>
      <c r="E77" s="41"/>
      <c r="F77" s="41"/>
      <c r="G77" s="41"/>
      <c r="H77" s="41"/>
      <c r="I77" s="41"/>
      <c r="J77" s="42"/>
      <c r="K77" s="88"/>
      <c r="L77" s="88"/>
      <c r="M77" s="88"/>
      <c r="N77" s="88"/>
      <c r="O77" s="88"/>
      <c r="P77" s="88"/>
      <c r="Q77" s="88"/>
      <c r="R77" s="88">
        <f>+J77-[1]AIF!J77</f>
        <v>0</v>
      </c>
      <c r="S77" s="88"/>
      <c r="T77" s="88"/>
    </row>
    <row r="78" spans="1:20" s="1" customFormat="1" ht="6" customHeight="1">
      <c r="A78" s="43"/>
      <c r="B78" s="44"/>
      <c r="C78" s="45"/>
      <c r="D78" s="45"/>
      <c r="E78" s="45"/>
      <c r="F78" s="45"/>
      <c r="G78" s="45"/>
      <c r="H78" s="45"/>
      <c r="I78" s="45"/>
      <c r="J78" s="45"/>
    </row>
    <row r="79" spans="1:20" s="57" customFormat="1" ht="12" customHeight="1">
      <c r="A79" s="65" t="s">
        <v>90</v>
      </c>
      <c r="B79" s="30"/>
      <c r="C79" s="66"/>
      <c r="D79" s="66"/>
      <c r="E79" s="66"/>
      <c r="F79" s="66"/>
      <c r="G79" s="66"/>
      <c r="H79" s="66"/>
      <c r="I79" s="66"/>
      <c r="J79" s="58"/>
    </row>
    <row r="80" spans="1:20" s="57" customFormat="1" ht="12" customHeight="1">
      <c r="A80" s="65"/>
      <c r="B80" s="164" t="s">
        <v>94</v>
      </c>
      <c r="C80" s="164"/>
      <c r="D80" s="164"/>
      <c r="E80" s="164"/>
      <c r="F80" s="164"/>
      <c r="G80" s="164"/>
      <c r="H80" s="164"/>
      <c r="I80" s="164"/>
      <c r="J80" s="164"/>
    </row>
    <row r="81" spans="1:10" s="57" customFormat="1" ht="12" customHeight="1">
      <c r="A81" s="67"/>
      <c r="B81" s="165" t="s">
        <v>95</v>
      </c>
      <c r="C81" s="165"/>
      <c r="D81" s="165"/>
      <c r="E81" s="165"/>
      <c r="F81" s="165"/>
      <c r="G81" s="165"/>
      <c r="H81" s="165"/>
      <c r="I81" s="165"/>
      <c r="J81" s="165"/>
    </row>
    <row r="82" spans="1:10" s="57" customFormat="1" ht="12" customHeight="1">
      <c r="A82" s="43"/>
      <c r="B82" s="166" t="s">
        <v>96</v>
      </c>
      <c r="C82" s="166"/>
      <c r="D82" s="166"/>
      <c r="E82" s="166"/>
      <c r="F82" s="166"/>
      <c r="G82" s="166"/>
      <c r="H82" s="166"/>
      <c r="I82" s="166"/>
      <c r="J82" s="166"/>
    </row>
    <row r="83" spans="1:10" s="57" customFormat="1" ht="12" customHeight="1">
      <c r="A83" s="65" t="s">
        <v>97</v>
      </c>
      <c r="B83" s="68"/>
      <c r="C83" s="68"/>
      <c r="D83" s="68"/>
      <c r="E83" s="68"/>
      <c r="F83" s="68"/>
      <c r="G83" s="68"/>
      <c r="H83" s="68"/>
      <c r="I83" s="68"/>
      <c r="J83" s="68"/>
    </row>
    <row r="84" spans="1:10" s="57" customFormat="1" ht="12" customHeight="1">
      <c r="A84" s="65" t="s">
        <v>155</v>
      </c>
      <c r="B84" s="68"/>
      <c r="C84" s="68"/>
      <c r="D84" s="68"/>
      <c r="E84" s="68"/>
      <c r="F84" s="68"/>
      <c r="G84" s="68"/>
      <c r="H84" s="68"/>
      <c r="I84" s="68"/>
      <c r="J84" s="68"/>
    </row>
    <row r="85" spans="1:10">
      <c r="B85" s="164" t="s">
        <v>153</v>
      </c>
      <c r="C85" s="164"/>
      <c r="D85" s="164"/>
      <c r="E85" s="164"/>
      <c r="F85" s="164"/>
      <c r="G85" s="164"/>
      <c r="H85" s="164"/>
      <c r="I85" s="164"/>
      <c r="J85" s="164"/>
    </row>
    <row r="86" spans="1:10">
      <c r="B86" s="164" t="s">
        <v>154</v>
      </c>
      <c r="C86" s="164"/>
      <c r="D86" s="164"/>
      <c r="E86" s="164"/>
      <c r="F86" s="164"/>
      <c r="G86" s="164"/>
      <c r="H86" s="164"/>
      <c r="I86" s="164"/>
      <c r="J86" s="164"/>
    </row>
  </sheetData>
  <mergeCells count="5">
    <mergeCell ref="B80:J80"/>
    <mergeCell ref="B81:J81"/>
    <mergeCell ref="B82:J82"/>
    <mergeCell ref="B85:J85"/>
    <mergeCell ref="B86:J86"/>
  </mergeCells>
  <phoneticPr fontId="0" type="noConversion"/>
  <printOptions horizontalCentered="1"/>
  <pageMargins left="0" right="0" top="0.78740157480314965" bottom="0" header="0" footer="0"/>
  <pageSetup paperSize="9" scale="6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9"/>
  <sheetViews>
    <sheetView tabSelected="1" workbookViewId="0">
      <selection activeCell="J1" sqref="J1"/>
    </sheetView>
  </sheetViews>
  <sheetFormatPr baseColWidth="10" defaultRowHeight="15.75" outlineLevelRow="2"/>
  <cols>
    <col min="1" max="1" width="5.42578125" style="89" customWidth="1"/>
    <col min="2" max="2" width="4.5703125" style="93" customWidth="1"/>
    <col min="3" max="3" width="4.42578125" style="93" customWidth="1"/>
    <col min="4" max="4" width="4" style="98" customWidth="1"/>
    <col min="5" max="5" width="2.42578125" style="99" customWidth="1"/>
    <col min="6" max="6" width="49.140625" style="121" customWidth="1"/>
    <col min="7" max="7" width="13.28515625" style="91" customWidth="1"/>
    <col min="8" max="8" width="13.28515625" style="89" customWidth="1"/>
    <col min="9" max="9" width="11.42578125" style="89"/>
    <col min="10" max="10" width="12.42578125" style="92" bestFit="1" customWidth="1"/>
    <col min="11" max="11" width="3.85546875" style="89" customWidth="1"/>
    <col min="12" max="12" width="11.42578125" style="89"/>
    <col min="13" max="13" width="11.85546875" style="89" customWidth="1"/>
    <col min="14" max="14" width="12.42578125" style="89" customWidth="1"/>
    <col min="15" max="16" width="11.42578125" style="89"/>
    <col min="17" max="17" width="13.28515625" style="89" bestFit="1" customWidth="1"/>
    <col min="18" max="27" width="11.42578125" style="89"/>
  </cols>
  <sheetData>
    <row r="1" spans="2:16" ht="12.75">
      <c r="B1" s="90"/>
      <c r="C1" s="90"/>
      <c r="D1" s="90"/>
      <c r="E1" s="90"/>
      <c r="F1" s="90"/>
    </row>
    <row r="2" spans="2:16" s="93" customFormat="1" ht="21">
      <c r="C2" s="167"/>
      <c r="D2" s="167"/>
      <c r="E2" s="167"/>
      <c r="F2" s="167"/>
      <c r="G2" s="167"/>
      <c r="H2" s="167"/>
      <c r="I2" s="167"/>
      <c r="J2" s="167"/>
      <c r="K2" s="167"/>
    </row>
    <row r="3" spans="2:16" s="93" customFormat="1" ht="16.5" customHeight="1">
      <c r="C3" s="168" t="s">
        <v>152</v>
      </c>
      <c r="D3" s="168"/>
      <c r="E3" s="168"/>
      <c r="F3" s="168"/>
      <c r="G3" s="168"/>
      <c r="H3" s="168"/>
      <c r="I3" s="168"/>
      <c r="J3" s="168"/>
      <c r="K3" s="168"/>
    </row>
    <row r="4" spans="2:16" s="93" customFormat="1" ht="3.75" customHeight="1">
      <c r="C4" s="94"/>
      <c r="D4" s="94"/>
      <c r="E4" s="94"/>
      <c r="F4" s="94"/>
      <c r="G4" s="95"/>
      <c r="H4" s="96"/>
      <c r="I4" s="94"/>
      <c r="J4" s="97"/>
      <c r="K4" s="94"/>
    </row>
    <row r="5" spans="2:16" s="93" customFormat="1">
      <c r="E5" s="98"/>
      <c r="F5" s="99"/>
      <c r="G5" s="169" t="s">
        <v>98</v>
      </c>
      <c r="H5" s="169"/>
      <c r="I5" s="169" t="s">
        <v>99</v>
      </c>
      <c r="J5" s="169"/>
      <c r="K5" s="94"/>
    </row>
    <row r="6" spans="2:16" s="93" customFormat="1" ht="15.75" customHeight="1">
      <c r="E6" s="98"/>
      <c r="F6" s="99"/>
      <c r="G6" s="100">
        <v>44440</v>
      </c>
      <c r="H6" s="100">
        <v>44075</v>
      </c>
      <c r="I6" s="101" t="s">
        <v>100</v>
      </c>
      <c r="J6" s="102" t="s">
        <v>101</v>
      </c>
      <c r="K6" s="101"/>
    </row>
    <row r="7" spans="2:16" s="93" customFormat="1" ht="6" customHeight="1">
      <c r="C7" s="103"/>
      <c r="D7" s="103"/>
      <c r="E7" s="103"/>
      <c r="F7" s="104"/>
      <c r="G7" s="105"/>
      <c r="H7" s="106"/>
      <c r="I7" s="101"/>
      <c r="J7" s="107"/>
      <c r="K7" s="94"/>
    </row>
    <row r="8" spans="2:16">
      <c r="C8" s="108"/>
      <c r="D8" s="108" t="s">
        <v>102</v>
      </c>
      <c r="E8" s="108"/>
      <c r="F8" s="108"/>
      <c r="G8" s="109">
        <v>1164669.3999999999</v>
      </c>
      <c r="H8" s="110">
        <v>445624.58</v>
      </c>
      <c r="I8" s="111">
        <v>1.6135663342448479</v>
      </c>
      <c r="J8" s="110">
        <v>719044.81999999983</v>
      </c>
      <c r="K8" s="152"/>
      <c r="P8" s="153"/>
    </row>
    <row r="9" spans="2:16">
      <c r="B9" s="112"/>
      <c r="D9" s="112" t="s">
        <v>103</v>
      </c>
      <c r="E9" s="112"/>
      <c r="F9" s="112"/>
      <c r="G9" s="113">
        <v>668735.99999999988</v>
      </c>
      <c r="H9" s="114">
        <v>407922.19999999995</v>
      </c>
      <c r="I9" s="115">
        <v>0.63937142915977585</v>
      </c>
      <c r="J9" s="114">
        <v>260813.79999999993</v>
      </c>
      <c r="K9" s="154"/>
      <c r="L9" s="155"/>
      <c r="P9" s="153"/>
    </row>
    <row r="10" spans="2:16" ht="12.75" outlineLevel="1">
      <c r="B10" s="116"/>
      <c r="C10" s="116"/>
      <c r="D10" s="116" t="s">
        <v>104</v>
      </c>
      <c r="E10" s="116"/>
      <c r="F10" s="116"/>
      <c r="G10" s="117">
        <v>136101.5</v>
      </c>
      <c r="H10" s="118">
        <v>75089.3</v>
      </c>
      <c r="I10" s="119">
        <v>0.81252854934058516</v>
      </c>
      <c r="J10" s="120">
        <v>61012.2</v>
      </c>
      <c r="K10" s="156"/>
      <c r="L10" s="155"/>
      <c r="M10" s="116"/>
    </row>
    <row r="11" spans="2:16" ht="12.75" outlineLevel="1">
      <c r="B11" s="116"/>
      <c r="C11" s="116"/>
      <c r="D11" s="116" t="s">
        <v>105</v>
      </c>
      <c r="E11" s="116"/>
      <c r="F11" s="116"/>
      <c r="G11" s="117">
        <v>71061.599999999991</v>
      </c>
      <c r="H11" s="118">
        <v>39423</v>
      </c>
      <c r="I11" s="119">
        <v>0.80254166349592859</v>
      </c>
      <c r="J11" s="120">
        <v>31638.599999999991</v>
      </c>
      <c r="K11" s="156"/>
      <c r="L11" s="155"/>
      <c r="M11" s="116"/>
    </row>
    <row r="12" spans="2:16" ht="12.75" outlineLevel="1">
      <c r="B12" s="116"/>
      <c r="C12" s="116"/>
      <c r="D12" s="116" t="s">
        <v>106</v>
      </c>
      <c r="E12" s="116"/>
      <c r="F12" s="116"/>
      <c r="G12" s="117">
        <v>205432.09999999998</v>
      </c>
      <c r="H12" s="118">
        <v>128711.4</v>
      </c>
      <c r="I12" s="119">
        <v>0.59606763658852269</v>
      </c>
      <c r="J12" s="120">
        <v>76720.699999999983</v>
      </c>
      <c r="K12" s="156"/>
      <c r="L12" s="155"/>
      <c r="M12" s="116"/>
    </row>
    <row r="13" spans="2:16" ht="12.75" outlineLevel="1">
      <c r="B13" s="116"/>
      <c r="C13" s="116"/>
      <c r="D13" s="116" t="s">
        <v>107</v>
      </c>
      <c r="E13" s="116"/>
      <c r="F13" s="116"/>
      <c r="G13" s="117">
        <v>71511.199999999997</v>
      </c>
      <c r="H13" s="118">
        <v>39638.300000000003</v>
      </c>
      <c r="I13" s="119">
        <v>0.80409351561494802</v>
      </c>
      <c r="J13" s="120">
        <v>31872.899999999994</v>
      </c>
      <c r="K13" s="156"/>
      <c r="L13" s="155"/>
      <c r="M13" s="116"/>
    </row>
    <row r="14" spans="2:16" ht="12.75" outlineLevel="1">
      <c r="B14" s="116"/>
      <c r="C14" s="116"/>
      <c r="D14" s="116" t="s">
        <v>108</v>
      </c>
      <c r="E14" s="116"/>
      <c r="F14" s="116"/>
      <c r="G14" s="117">
        <v>7293.3</v>
      </c>
      <c r="H14" s="118">
        <v>9092.2000000000007</v>
      </c>
      <c r="I14" s="119">
        <v>-0.19785090517146564</v>
      </c>
      <c r="J14" s="120">
        <v>-1798.9000000000005</v>
      </c>
      <c r="K14" s="156"/>
      <c r="L14" s="155"/>
      <c r="M14" s="116"/>
    </row>
    <row r="15" spans="2:16" ht="12.75" outlineLevel="1">
      <c r="B15" s="116"/>
      <c r="C15" s="116"/>
      <c r="D15" s="116" t="s">
        <v>109</v>
      </c>
      <c r="E15" s="116"/>
      <c r="F15" s="116"/>
      <c r="G15" s="117">
        <v>10047.300000000001</v>
      </c>
      <c r="H15" s="118">
        <v>7638.5999999999995</v>
      </c>
      <c r="I15" s="119">
        <v>0.31533265258031595</v>
      </c>
      <c r="J15" s="120">
        <v>2408.7000000000016</v>
      </c>
      <c r="K15" s="156"/>
      <c r="L15" s="155"/>
      <c r="M15" s="116"/>
    </row>
    <row r="16" spans="2:16" ht="12.75" outlineLevel="1">
      <c r="B16" s="116"/>
      <c r="C16" s="116"/>
      <c r="D16" s="116" t="s">
        <v>110</v>
      </c>
      <c r="E16" s="116"/>
      <c r="F16" s="116"/>
      <c r="G16" s="117">
        <v>77750.3</v>
      </c>
      <c r="H16" s="118">
        <v>44619.4</v>
      </c>
      <c r="I16" s="119">
        <v>0.74252231092305143</v>
      </c>
      <c r="J16" s="120">
        <v>33130.9</v>
      </c>
      <c r="K16" s="156"/>
      <c r="L16" s="155"/>
      <c r="M16" s="116"/>
    </row>
    <row r="17" spans="2:17" ht="12.75" outlineLevel="1">
      <c r="B17" s="116"/>
      <c r="C17" s="116"/>
      <c r="D17" s="116" t="s">
        <v>111</v>
      </c>
      <c r="E17" s="116"/>
      <c r="F17" s="116"/>
      <c r="G17" s="117">
        <v>30124.100000000002</v>
      </c>
      <c r="H17" s="118">
        <v>15802</v>
      </c>
      <c r="I17" s="119">
        <v>0.90634729781040391</v>
      </c>
      <c r="J17" s="120">
        <v>14322.100000000002</v>
      </c>
      <c r="K17" s="156"/>
      <c r="L17" s="155"/>
      <c r="M17" s="116"/>
    </row>
    <row r="18" spans="2:17" ht="12.75" outlineLevel="1">
      <c r="B18" s="116"/>
      <c r="C18" s="116"/>
      <c r="D18" s="116" t="s">
        <v>156</v>
      </c>
      <c r="E18" s="116"/>
      <c r="F18" s="116"/>
      <c r="G18" s="117">
        <v>59414.599999999991</v>
      </c>
      <c r="H18" s="118">
        <v>47908</v>
      </c>
      <c r="I18" s="119">
        <v>0.24018118059614246</v>
      </c>
      <c r="J18" s="120">
        <v>11506.599999999991</v>
      </c>
      <c r="K18" s="156"/>
      <c r="L18" s="155"/>
      <c r="M18" s="157"/>
    </row>
    <row r="19" spans="2:17">
      <c r="B19" s="112"/>
      <c r="D19" s="112" t="s">
        <v>112</v>
      </c>
      <c r="E19" s="112"/>
      <c r="F19" s="112"/>
      <c r="G19" s="113">
        <v>22789.699999999997</v>
      </c>
      <c r="H19" s="114">
        <v>13933.979999999992</v>
      </c>
      <c r="I19" s="115">
        <v>0.63554849368235122</v>
      </c>
      <c r="J19" s="114">
        <v>8855.7200000000048</v>
      </c>
      <c r="K19" s="154"/>
      <c r="L19" s="155"/>
      <c r="M19" s="116"/>
    </row>
    <row r="20" spans="2:17" ht="12.75" outlineLevel="1">
      <c r="B20" s="116"/>
      <c r="C20" s="116"/>
      <c r="D20" s="116" t="s">
        <v>113</v>
      </c>
      <c r="E20" s="116"/>
      <c r="F20" s="116"/>
      <c r="G20" s="117">
        <v>7383.5</v>
      </c>
      <c r="H20" s="118">
        <v>2263.6999999999998</v>
      </c>
      <c r="I20" s="119">
        <v>2.261695454344657</v>
      </c>
      <c r="J20" s="118">
        <v>5119.8</v>
      </c>
      <c r="K20" s="156"/>
      <c r="L20" s="155"/>
      <c r="M20" s="116"/>
    </row>
    <row r="21" spans="2:17" ht="12.75" outlineLevel="1">
      <c r="B21" s="116"/>
      <c r="C21" s="116"/>
      <c r="D21" s="116" t="s">
        <v>114</v>
      </c>
      <c r="E21" s="116"/>
      <c r="F21" s="116"/>
      <c r="G21" s="117">
        <v>15406.2</v>
      </c>
      <c r="H21" s="118">
        <v>11670.279999999993</v>
      </c>
      <c r="I21" s="119">
        <v>0.32012256775330239</v>
      </c>
      <c r="J21" s="118">
        <v>3735.92</v>
      </c>
      <c r="K21" s="156"/>
      <c r="L21" s="155"/>
    </row>
    <row r="22" spans="2:17">
      <c r="B22" s="112"/>
      <c r="D22" s="112" t="s">
        <v>115</v>
      </c>
      <c r="E22" s="112"/>
      <c r="F22" s="112"/>
      <c r="G22" s="113">
        <v>471874.19999999995</v>
      </c>
      <c r="H22" s="114">
        <v>13310.5</v>
      </c>
      <c r="I22" s="115">
        <v>34.451275308966601</v>
      </c>
      <c r="J22" s="114">
        <v>458563.69999999995</v>
      </c>
      <c r="K22" s="154"/>
      <c r="L22" s="155"/>
    </row>
    <row r="23" spans="2:17" ht="12.75" outlineLevel="1">
      <c r="B23" s="116"/>
      <c r="C23" s="116"/>
      <c r="D23" s="116" t="s">
        <v>116</v>
      </c>
      <c r="E23" s="116"/>
      <c r="F23" s="116"/>
      <c r="G23" s="117">
        <v>36249.5</v>
      </c>
      <c r="H23" s="118">
        <v>9730</v>
      </c>
      <c r="I23" s="119">
        <v>2.7255395683453236</v>
      </c>
      <c r="J23" s="118">
        <v>26519.5</v>
      </c>
      <c r="K23" s="156"/>
      <c r="L23" s="155"/>
    </row>
    <row r="24" spans="2:17" ht="12.75" outlineLevel="1">
      <c r="B24" s="116"/>
      <c r="C24" s="116"/>
      <c r="D24" s="116" t="s">
        <v>117</v>
      </c>
      <c r="E24" s="116"/>
      <c r="F24" s="116"/>
      <c r="G24" s="117">
        <v>431882.00000000006</v>
      </c>
      <c r="H24" s="118">
        <v>1201.9000000000001</v>
      </c>
      <c r="I24" s="119">
        <v>358.33272318828523</v>
      </c>
      <c r="J24" s="118">
        <v>430680.10000000003</v>
      </c>
      <c r="K24" s="156"/>
      <c r="L24" s="155"/>
    </row>
    <row r="25" spans="2:17" ht="12.75" outlineLevel="1">
      <c r="B25" s="116"/>
      <c r="C25" s="116"/>
      <c r="D25" s="116" t="s">
        <v>118</v>
      </c>
      <c r="E25" s="116"/>
      <c r="F25" s="116"/>
      <c r="G25" s="117">
        <v>3742.7000000000003</v>
      </c>
      <c r="H25" s="118">
        <v>2378.6000000000004</v>
      </c>
      <c r="I25" s="119">
        <v>0.57348860674346236</v>
      </c>
      <c r="J25" s="118">
        <v>1364.1</v>
      </c>
      <c r="K25" s="156"/>
      <c r="L25" s="155"/>
    </row>
    <row r="26" spans="2:17">
      <c r="B26" s="112"/>
      <c r="D26" s="112" t="s">
        <v>119</v>
      </c>
      <c r="E26" s="112"/>
      <c r="F26" s="112"/>
      <c r="G26" s="113">
        <v>1269.5</v>
      </c>
      <c r="H26" s="114">
        <v>10457.899999999998</v>
      </c>
      <c r="I26" s="115">
        <v>-0.8786085160500674</v>
      </c>
      <c r="J26" s="114">
        <v>-9188.3999999999978</v>
      </c>
      <c r="K26" s="154"/>
      <c r="L26" s="155"/>
    </row>
    <row r="27" spans="2:17">
      <c r="G27" s="117"/>
      <c r="H27" s="118"/>
      <c r="I27" s="119"/>
      <c r="J27" s="118"/>
      <c r="K27" s="156"/>
      <c r="L27" s="155"/>
    </row>
    <row r="28" spans="2:17">
      <c r="C28" s="108"/>
      <c r="D28" s="108" t="s">
        <v>120</v>
      </c>
      <c r="E28" s="108"/>
      <c r="F28" s="108"/>
      <c r="G28" s="109">
        <v>873241</v>
      </c>
      <c r="H28" s="110">
        <v>612806.08000000007</v>
      </c>
      <c r="I28" s="111">
        <v>0.4249874935966691</v>
      </c>
      <c r="J28" s="110">
        <v>260434.91999999993</v>
      </c>
      <c r="K28" s="152"/>
      <c r="L28" s="158"/>
      <c r="M28" s="158"/>
      <c r="N28" s="158"/>
      <c r="O28" s="155"/>
      <c r="P28" s="155"/>
      <c r="Q28" s="155"/>
    </row>
    <row r="29" spans="2:17">
      <c r="B29" s="112"/>
      <c r="D29" s="112" t="s">
        <v>121</v>
      </c>
      <c r="E29" s="112"/>
      <c r="F29" s="112"/>
      <c r="G29" s="113">
        <v>817749.2</v>
      </c>
      <c r="H29" s="114">
        <v>578523.88</v>
      </c>
      <c r="I29" s="115">
        <v>0.41350984509057764</v>
      </c>
      <c r="J29" s="114">
        <v>239225.31999999995</v>
      </c>
      <c r="K29" s="154"/>
      <c r="L29" s="155"/>
      <c r="N29" s="155"/>
      <c r="O29" s="155"/>
      <c r="P29" s="155"/>
      <c r="Q29" s="155"/>
    </row>
    <row r="30" spans="2:17">
      <c r="B30" s="122"/>
      <c r="D30" s="122" t="s">
        <v>122</v>
      </c>
      <c r="E30" s="123"/>
      <c r="F30" s="124"/>
      <c r="G30" s="125">
        <v>457859.6</v>
      </c>
      <c r="H30" s="126">
        <v>364771.79999999993</v>
      </c>
      <c r="I30" s="127">
        <v>0.25519461756637996</v>
      </c>
      <c r="J30" s="126">
        <v>93087.800000000047</v>
      </c>
      <c r="K30" s="159"/>
      <c r="L30" s="155"/>
    </row>
    <row r="31" spans="2:17" ht="12.75" outlineLevel="1">
      <c r="B31" s="116"/>
      <c r="C31" s="116"/>
      <c r="D31" s="116" t="s">
        <v>123</v>
      </c>
      <c r="E31" s="116"/>
      <c r="F31" s="116"/>
      <c r="G31" s="117">
        <v>290416.5</v>
      </c>
      <c r="H31" s="118">
        <v>194892.69999999998</v>
      </c>
      <c r="I31" s="119">
        <v>0.49013534113899615</v>
      </c>
      <c r="J31" s="118">
        <v>95523.800000000017</v>
      </c>
      <c r="K31" s="156"/>
      <c r="L31" s="155"/>
    </row>
    <row r="32" spans="2:17" ht="12.75" outlineLevel="1">
      <c r="B32" s="116"/>
      <c r="C32" s="116"/>
      <c r="D32" s="116" t="s">
        <v>124</v>
      </c>
      <c r="E32" s="116"/>
      <c r="F32" s="116"/>
      <c r="G32" s="117">
        <v>22023.3</v>
      </c>
      <c r="H32" s="118">
        <v>14526</v>
      </c>
      <c r="I32" s="119">
        <v>0.51612969847170587</v>
      </c>
      <c r="J32" s="120">
        <v>7497.2999999999993</v>
      </c>
      <c r="K32" s="156"/>
      <c r="L32" s="155"/>
      <c r="M32" s="155"/>
      <c r="N32" s="155"/>
      <c r="O32" s="155"/>
      <c r="P32" s="160"/>
    </row>
    <row r="33" spans="2:12" ht="12.75" outlineLevel="1">
      <c r="B33" s="116"/>
      <c r="C33" s="116"/>
      <c r="D33" s="116" t="s">
        <v>125</v>
      </c>
      <c r="E33" s="116"/>
      <c r="F33" s="116"/>
      <c r="G33" s="117">
        <v>24566.9</v>
      </c>
      <c r="H33" s="118">
        <v>17136.599999999999</v>
      </c>
      <c r="I33" s="119">
        <v>0.43359242790285135</v>
      </c>
      <c r="J33" s="120">
        <v>7430.3000000000029</v>
      </c>
      <c r="K33" s="156"/>
      <c r="L33" s="155"/>
    </row>
    <row r="34" spans="2:12" ht="12.75" outlineLevel="1">
      <c r="B34" s="116"/>
      <c r="C34" s="116"/>
      <c r="D34" s="116" t="s">
        <v>126</v>
      </c>
      <c r="E34" s="116"/>
      <c r="F34" s="116"/>
      <c r="G34" s="117">
        <v>27971.7</v>
      </c>
      <c r="H34" s="118">
        <v>19429.400000000001</v>
      </c>
      <c r="I34" s="119">
        <v>0.43965845574232865</v>
      </c>
      <c r="J34" s="120">
        <v>8542.2999999999993</v>
      </c>
      <c r="K34" s="156"/>
      <c r="L34" s="155"/>
    </row>
    <row r="35" spans="2:12" ht="12.75" outlineLevel="1">
      <c r="B35" s="116"/>
      <c r="C35" s="116"/>
      <c r="D35" s="116" t="s">
        <v>127</v>
      </c>
      <c r="E35" s="116"/>
      <c r="F35" s="116"/>
      <c r="G35" s="117">
        <v>32694.7</v>
      </c>
      <c r="H35" s="118">
        <v>20786.599999999999</v>
      </c>
      <c r="I35" s="119">
        <v>0.57287387066667961</v>
      </c>
      <c r="J35" s="118">
        <v>11908.100000000002</v>
      </c>
      <c r="K35" s="156"/>
      <c r="L35" s="155"/>
    </row>
    <row r="36" spans="2:12" ht="12.75" outlineLevel="1">
      <c r="B36" s="116"/>
      <c r="C36" s="116"/>
      <c r="D36" s="116" t="s">
        <v>128</v>
      </c>
      <c r="E36" s="116"/>
      <c r="F36" s="116"/>
      <c r="G36" s="117">
        <v>60186.5</v>
      </c>
      <c r="H36" s="118">
        <v>98000.499999999971</v>
      </c>
      <c r="I36" s="119">
        <v>-0.38585517420829463</v>
      </c>
      <c r="J36" s="118">
        <v>-37813.999999999971</v>
      </c>
      <c r="K36" s="156"/>
      <c r="L36" s="155"/>
    </row>
    <row r="37" spans="2:12">
      <c r="B37" s="122"/>
      <c r="D37" s="122" t="s">
        <v>129</v>
      </c>
      <c r="E37" s="123"/>
      <c r="F37" s="124"/>
      <c r="G37" s="125">
        <v>142526.1</v>
      </c>
      <c r="H37" s="126">
        <v>93487.8</v>
      </c>
      <c r="I37" s="127">
        <v>0.52454223973609393</v>
      </c>
      <c r="J37" s="126">
        <v>49038.3</v>
      </c>
      <c r="K37" s="159"/>
      <c r="L37" s="155"/>
    </row>
    <row r="38" spans="2:12" ht="12.75" outlineLevel="1">
      <c r="B38" s="116"/>
      <c r="C38" s="116"/>
      <c r="D38" s="116" t="s">
        <v>130</v>
      </c>
      <c r="E38" s="116"/>
      <c r="F38" s="116"/>
      <c r="G38" s="117">
        <v>119871.5</v>
      </c>
      <c r="H38" s="118">
        <v>74853.100000000006</v>
      </c>
      <c r="I38" s="119">
        <v>0.60142332114501595</v>
      </c>
      <c r="J38" s="118">
        <v>45018.399999999994</v>
      </c>
      <c r="K38" s="156"/>
      <c r="L38" s="155"/>
    </row>
    <row r="39" spans="2:12" ht="12.75" outlineLevel="1">
      <c r="B39" s="116"/>
      <c r="C39" s="116"/>
      <c r="D39" s="116" t="s">
        <v>131</v>
      </c>
      <c r="E39" s="116"/>
      <c r="F39" s="116"/>
      <c r="G39" s="117">
        <v>21097.899999999998</v>
      </c>
      <c r="H39" s="118">
        <v>17709.800000000003</v>
      </c>
      <c r="I39" s="119">
        <v>0.1913121548521155</v>
      </c>
      <c r="J39" s="118">
        <v>3388.1</v>
      </c>
      <c r="K39" s="156"/>
      <c r="L39" s="155"/>
    </row>
    <row r="40" spans="2:12" ht="12.75" outlineLevel="1">
      <c r="B40" s="116"/>
      <c r="C40" s="116"/>
      <c r="D40" s="116" t="s">
        <v>132</v>
      </c>
      <c r="E40" s="116"/>
      <c r="F40" s="116"/>
      <c r="G40" s="117">
        <v>1556.7000000000003</v>
      </c>
      <c r="H40" s="118">
        <v>924.9</v>
      </c>
      <c r="I40" s="119">
        <v>0.68310087577035383</v>
      </c>
      <c r="J40" s="118">
        <v>631.8000000000003</v>
      </c>
      <c r="K40" s="156"/>
      <c r="L40" s="155"/>
    </row>
    <row r="41" spans="2:12">
      <c r="B41" s="122"/>
      <c r="D41" s="122" t="s">
        <v>133</v>
      </c>
      <c r="E41" s="123"/>
      <c r="F41" s="124"/>
      <c r="G41" s="125">
        <v>136336.5</v>
      </c>
      <c r="H41" s="126">
        <v>71249.87999999999</v>
      </c>
      <c r="I41" s="127">
        <v>0.91349795957551105</v>
      </c>
      <c r="J41" s="126">
        <v>65086.62000000001</v>
      </c>
      <c r="K41" s="159"/>
      <c r="L41" s="155"/>
    </row>
    <row r="42" spans="2:12" ht="12.75" outlineLevel="1">
      <c r="B42" s="116"/>
      <c r="C42" s="116"/>
      <c r="D42" s="116" t="s">
        <v>134</v>
      </c>
      <c r="E42" s="116"/>
      <c r="F42" s="116"/>
      <c r="G42" s="117">
        <v>96777.4</v>
      </c>
      <c r="H42" s="118">
        <v>53097.08</v>
      </c>
      <c r="I42" s="119">
        <v>0.82265013443300439</v>
      </c>
      <c r="J42" s="118">
        <v>43680.319999999992</v>
      </c>
      <c r="K42" s="156"/>
      <c r="L42" s="155"/>
    </row>
    <row r="43" spans="2:12" ht="12.75" outlineLevel="1">
      <c r="B43" s="116"/>
      <c r="C43" s="116"/>
      <c r="D43" s="116" t="s">
        <v>135</v>
      </c>
      <c r="E43" s="116"/>
      <c r="F43" s="116"/>
      <c r="G43" s="117">
        <v>39559.1</v>
      </c>
      <c r="H43" s="118">
        <v>18152.8</v>
      </c>
      <c r="I43" s="119">
        <v>1.179228548763827</v>
      </c>
      <c r="J43" s="118">
        <v>21406.3</v>
      </c>
      <c r="K43" s="156"/>
      <c r="L43" s="155"/>
    </row>
    <row r="44" spans="2:12">
      <c r="B44" s="122"/>
      <c r="D44" s="122" t="s">
        <v>136</v>
      </c>
      <c r="E44" s="123"/>
      <c r="F44" s="124"/>
      <c r="G44" s="125">
        <v>35179.299999999996</v>
      </c>
      <c r="H44" s="126">
        <v>24555.8</v>
      </c>
      <c r="I44" s="127">
        <v>0.43262691502618522</v>
      </c>
      <c r="J44" s="126">
        <v>10623.499999999996</v>
      </c>
      <c r="K44" s="159"/>
      <c r="L44" s="155"/>
    </row>
    <row r="45" spans="2:12" ht="12.75" outlineLevel="1">
      <c r="B45" s="116"/>
      <c r="C45" s="116"/>
      <c r="D45" s="116" t="s">
        <v>137</v>
      </c>
      <c r="E45" s="116"/>
      <c r="F45" s="116"/>
      <c r="G45" s="117">
        <v>4493.7000000000007</v>
      </c>
      <c r="H45" s="118">
        <v>4601.3999999999996</v>
      </c>
      <c r="I45" s="119">
        <v>-2.3405919937410147E-2</v>
      </c>
      <c r="J45" s="118">
        <v>-107.7</v>
      </c>
      <c r="K45" s="156"/>
      <c r="L45" s="155"/>
    </row>
    <row r="46" spans="2:12" ht="12.75" outlineLevel="1">
      <c r="B46" s="116"/>
      <c r="C46" s="116"/>
      <c r="D46" s="116" t="s">
        <v>138</v>
      </c>
      <c r="E46" s="116"/>
      <c r="F46" s="116"/>
      <c r="G46" s="117">
        <v>2871.4</v>
      </c>
      <c r="H46" s="118">
        <v>2959</v>
      </c>
      <c r="I46" s="119">
        <v>-2.9604596147347007E-2</v>
      </c>
      <c r="J46" s="118">
        <v>-87.6</v>
      </c>
      <c r="K46" s="156"/>
      <c r="L46" s="155"/>
    </row>
    <row r="47" spans="2:12" ht="12.75" outlineLevel="1">
      <c r="B47" s="116"/>
      <c r="C47" s="116"/>
      <c r="D47" s="116" t="s">
        <v>139</v>
      </c>
      <c r="E47" s="116"/>
      <c r="F47" s="116"/>
      <c r="G47" s="117">
        <v>2454.7000000000003</v>
      </c>
      <c r="H47" s="118">
        <v>5111</v>
      </c>
      <c r="I47" s="119">
        <v>-0.51972216787321457</v>
      </c>
      <c r="J47" s="118">
        <v>-2656.2999999999997</v>
      </c>
      <c r="K47" s="156"/>
      <c r="L47" s="155"/>
    </row>
    <row r="48" spans="2:12" ht="12.75" outlineLevel="1">
      <c r="B48" s="116"/>
      <c r="C48" s="116"/>
      <c r="D48" s="116" t="s">
        <v>140</v>
      </c>
      <c r="E48" s="116"/>
      <c r="F48" s="116"/>
      <c r="G48" s="117">
        <v>25359.5</v>
      </c>
      <c r="H48" s="118">
        <v>11884.4</v>
      </c>
      <c r="I48" s="119">
        <v>1.1338477331628019</v>
      </c>
      <c r="J48" s="118">
        <v>13475.1</v>
      </c>
      <c r="K48" s="156"/>
      <c r="L48" s="155"/>
    </row>
    <row r="49" spans="2:17">
      <c r="B49" s="116"/>
      <c r="D49" s="122" t="s">
        <v>141</v>
      </c>
      <c r="E49" s="116"/>
      <c r="F49" s="116"/>
      <c r="G49" s="125">
        <v>24603.399999999998</v>
      </c>
      <c r="H49" s="126">
        <v>17511.599999999999</v>
      </c>
      <c r="I49" s="127">
        <v>0.4049772722081364</v>
      </c>
      <c r="J49" s="126">
        <v>7091.7999999999993</v>
      </c>
      <c r="K49" s="159"/>
      <c r="L49" s="155"/>
    </row>
    <row r="50" spans="2:17">
      <c r="B50" s="116"/>
      <c r="D50" s="122" t="s">
        <v>142</v>
      </c>
      <c r="E50" s="116"/>
      <c r="F50" s="116"/>
      <c r="G50" s="125">
        <v>21244.3</v>
      </c>
      <c r="H50" s="126">
        <v>6947</v>
      </c>
      <c r="I50" s="127">
        <v>2.0580538361882827</v>
      </c>
      <c r="J50" s="126">
        <v>14297.3</v>
      </c>
      <c r="K50" s="159"/>
      <c r="L50" s="155"/>
    </row>
    <row r="51" spans="2:17">
      <c r="C51" s="128"/>
      <c r="D51" s="128"/>
      <c r="G51" s="129"/>
      <c r="H51" s="130"/>
      <c r="I51" s="130"/>
      <c r="J51" s="130"/>
      <c r="K51" s="130"/>
      <c r="L51" s="155"/>
    </row>
    <row r="52" spans="2:17">
      <c r="B52" s="112"/>
      <c r="D52" s="112" t="s">
        <v>143</v>
      </c>
      <c r="E52" s="112"/>
      <c r="F52" s="112"/>
      <c r="G52" s="113">
        <v>55491.799999999996</v>
      </c>
      <c r="H52" s="114">
        <v>34282.200000000004</v>
      </c>
      <c r="I52" s="115">
        <v>0.61867674769997216</v>
      </c>
      <c r="J52" s="114">
        <v>21209.599999999991</v>
      </c>
      <c r="K52" s="154"/>
      <c r="L52" s="155"/>
      <c r="M52" s="155"/>
      <c r="N52" s="155"/>
      <c r="O52" s="155"/>
      <c r="P52" s="155"/>
      <c r="Q52" s="155"/>
    </row>
    <row r="53" spans="2:17">
      <c r="B53" s="122"/>
      <c r="D53" s="122" t="s">
        <v>130</v>
      </c>
      <c r="E53" s="123"/>
      <c r="F53" s="124"/>
      <c r="G53" s="125">
        <v>3614.8999999999996</v>
      </c>
      <c r="H53" s="126">
        <v>3284</v>
      </c>
      <c r="I53" s="127">
        <v>0.10076126674786834</v>
      </c>
      <c r="J53" s="126">
        <v>330.89999999999964</v>
      </c>
      <c r="K53" s="159"/>
      <c r="L53" s="155"/>
    </row>
    <row r="54" spans="2:17" ht="12.75" outlineLevel="2">
      <c r="B54" s="116"/>
      <c r="C54" s="116"/>
      <c r="D54" s="116" t="s">
        <v>144</v>
      </c>
      <c r="E54" s="116"/>
      <c r="F54" s="116"/>
      <c r="G54" s="117">
        <v>1595.3999999999996</v>
      </c>
      <c r="H54" s="118">
        <v>1927.9</v>
      </c>
      <c r="I54" s="119">
        <v>-0.17246745163130894</v>
      </c>
      <c r="J54" s="118">
        <v>-332.50000000000045</v>
      </c>
      <c r="K54" s="156"/>
      <c r="L54" s="155"/>
    </row>
    <row r="55" spans="2:17" ht="12.75" outlineLevel="2">
      <c r="B55" s="116"/>
      <c r="C55" s="116"/>
      <c r="D55" s="116" t="s">
        <v>145</v>
      </c>
      <c r="E55" s="116"/>
      <c r="F55" s="116"/>
      <c r="G55" s="117">
        <v>2019.5</v>
      </c>
      <c r="H55" s="118">
        <v>1356.1</v>
      </c>
      <c r="I55" s="119">
        <v>0.48919696187596795</v>
      </c>
      <c r="J55" s="118">
        <v>663.40000000000009</v>
      </c>
      <c r="K55" s="156"/>
      <c r="L55" s="155"/>
    </row>
    <row r="56" spans="2:17">
      <c r="B56" s="122"/>
      <c r="D56" s="122" t="s">
        <v>131</v>
      </c>
      <c r="E56" s="123"/>
      <c r="F56" s="124"/>
      <c r="G56" s="125">
        <v>21031.7</v>
      </c>
      <c r="H56" s="126">
        <v>7295</v>
      </c>
      <c r="I56" s="127">
        <v>1.8830294722412613</v>
      </c>
      <c r="J56" s="126">
        <v>13736.7</v>
      </c>
      <c r="K56" s="159"/>
      <c r="L56" s="155"/>
    </row>
    <row r="57" spans="2:17" ht="12.75" outlineLevel="1">
      <c r="B57" s="116"/>
      <c r="C57" s="116"/>
      <c r="D57" s="116" t="s">
        <v>144</v>
      </c>
      <c r="E57" s="116"/>
      <c r="F57" s="116"/>
      <c r="G57" s="117">
        <v>18780.400000000001</v>
      </c>
      <c r="H57" s="118">
        <v>6937.4</v>
      </c>
      <c r="I57" s="119">
        <v>1.7071237062876587</v>
      </c>
      <c r="J57" s="118">
        <v>11843.000000000002</v>
      </c>
      <c r="K57" s="156"/>
      <c r="L57" s="155"/>
    </row>
    <row r="58" spans="2:17" ht="12.75" outlineLevel="1">
      <c r="B58" s="116"/>
      <c r="C58" s="116"/>
      <c r="D58" s="116" t="s">
        <v>145</v>
      </c>
      <c r="E58" s="116"/>
      <c r="F58" s="116"/>
      <c r="G58" s="117">
        <v>2251.3000000000002</v>
      </c>
      <c r="H58" s="118">
        <v>357.6</v>
      </c>
      <c r="I58" s="119">
        <v>5.2955816554809845</v>
      </c>
      <c r="J58" s="118">
        <v>1893.7000000000003</v>
      </c>
      <c r="K58" s="156"/>
      <c r="L58" s="155"/>
    </row>
    <row r="59" spans="2:17">
      <c r="B59" s="122"/>
      <c r="D59" s="122" t="s">
        <v>137</v>
      </c>
      <c r="E59" s="123"/>
      <c r="F59" s="124"/>
      <c r="G59" s="125">
        <v>3630.2000000000003</v>
      </c>
      <c r="H59" s="126">
        <v>659.8</v>
      </c>
      <c r="I59" s="127">
        <v>4.501970294028494</v>
      </c>
      <c r="J59" s="126">
        <v>2970.4000000000005</v>
      </c>
      <c r="K59" s="159"/>
      <c r="L59" s="155"/>
    </row>
    <row r="60" spans="2:17" ht="12.75" outlineLevel="1">
      <c r="B60" s="116"/>
      <c r="C60" s="116"/>
      <c r="D60" s="116" t="s">
        <v>144</v>
      </c>
      <c r="E60" s="116"/>
      <c r="F60" s="116"/>
      <c r="G60" s="117">
        <v>2674.9</v>
      </c>
      <c r="H60" s="118">
        <v>307.10000000000002</v>
      </c>
      <c r="I60" s="119">
        <v>7.7101921198306744</v>
      </c>
      <c r="J60" s="118">
        <v>2367.8000000000002</v>
      </c>
      <c r="K60" s="156"/>
      <c r="L60" s="155"/>
    </row>
    <row r="61" spans="2:17" ht="12.75" outlineLevel="1">
      <c r="B61" s="116"/>
      <c r="C61" s="116"/>
      <c r="D61" s="116" t="s">
        <v>145</v>
      </c>
      <c r="E61" s="116"/>
      <c r="F61" s="116"/>
      <c r="G61" s="117">
        <v>955.3</v>
      </c>
      <c r="H61" s="118">
        <v>352.7</v>
      </c>
      <c r="I61" s="119">
        <v>1.7085341650127588</v>
      </c>
      <c r="J61" s="118">
        <v>602.59999999999991</v>
      </c>
      <c r="K61" s="156"/>
      <c r="L61" s="155"/>
    </row>
    <row r="62" spans="2:17">
      <c r="B62" s="122"/>
      <c r="D62" s="122" t="s">
        <v>146</v>
      </c>
      <c r="E62" s="123"/>
      <c r="F62" s="124"/>
      <c r="G62" s="125">
        <v>8594.1</v>
      </c>
      <c r="H62" s="126">
        <v>1900</v>
      </c>
      <c r="I62" s="127">
        <v>3.5232105263157898</v>
      </c>
      <c r="J62" s="126">
        <v>6694.1</v>
      </c>
      <c r="K62" s="159"/>
      <c r="L62" s="155"/>
    </row>
    <row r="63" spans="2:17" ht="12.75" outlineLevel="1">
      <c r="B63" s="116"/>
      <c r="C63" s="116"/>
      <c r="D63" s="116" t="s">
        <v>144</v>
      </c>
      <c r="E63" s="116"/>
      <c r="F63" s="116"/>
      <c r="G63" s="117">
        <v>1097.5000000000002</v>
      </c>
      <c r="H63" s="118">
        <v>135.20000000000002</v>
      </c>
      <c r="I63" s="119">
        <v>7.1176035502958594</v>
      </c>
      <c r="J63" s="118">
        <v>962.30000000000018</v>
      </c>
      <c r="K63" s="156"/>
      <c r="L63" s="155"/>
    </row>
    <row r="64" spans="2:17" ht="12.75" outlineLevel="1">
      <c r="B64" s="116"/>
      <c r="C64" s="116"/>
      <c r="D64" s="116" t="s">
        <v>145</v>
      </c>
      <c r="E64" s="116"/>
      <c r="F64" s="116"/>
      <c r="G64" s="117">
        <v>7496.6</v>
      </c>
      <c r="H64" s="118">
        <v>1764.8</v>
      </c>
      <c r="I64" s="119">
        <v>3.247846781504987</v>
      </c>
      <c r="J64" s="118">
        <v>5731.8</v>
      </c>
      <c r="K64" s="156"/>
      <c r="L64" s="155"/>
    </row>
    <row r="65" spans="1:27">
      <c r="B65" s="122"/>
      <c r="D65" s="122" t="s">
        <v>147</v>
      </c>
      <c r="E65" s="123"/>
      <c r="F65" s="124"/>
      <c r="G65" s="125">
        <v>8440.7999999999993</v>
      </c>
      <c r="H65" s="126">
        <v>10160.599999999999</v>
      </c>
      <c r="I65" s="127">
        <v>-0.16926165777611557</v>
      </c>
      <c r="J65" s="126">
        <v>-1719.7999999999993</v>
      </c>
      <c r="K65" s="159"/>
      <c r="L65" s="155"/>
    </row>
    <row r="66" spans="1:27" s="162" customFormat="1" ht="15" outlineLevel="1">
      <c r="A66" s="131"/>
      <c r="B66" s="124"/>
      <c r="C66" s="124"/>
      <c r="D66" s="124" t="s">
        <v>144</v>
      </c>
      <c r="E66" s="124"/>
      <c r="F66" s="124"/>
      <c r="G66" s="132">
        <v>7677.2</v>
      </c>
      <c r="H66" s="118">
        <v>9218.4</v>
      </c>
      <c r="I66" s="133">
        <v>-0.16718736440163151</v>
      </c>
      <c r="J66" s="134">
        <v>-1541.1999999999998</v>
      </c>
      <c r="K66" s="161"/>
      <c r="L66" s="155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</row>
    <row r="67" spans="1:27" s="162" customFormat="1" ht="15" outlineLevel="1">
      <c r="A67" s="131"/>
      <c r="B67" s="124"/>
      <c r="C67" s="124"/>
      <c r="D67" s="124" t="s">
        <v>145</v>
      </c>
      <c r="E67" s="124"/>
      <c r="F67" s="124"/>
      <c r="G67" s="132">
        <v>763.60000000000014</v>
      </c>
      <c r="H67" s="118">
        <v>942.2</v>
      </c>
      <c r="I67" s="133">
        <v>-0.18955635746126076</v>
      </c>
      <c r="J67" s="134">
        <v>-178.59999999999991</v>
      </c>
      <c r="K67" s="161"/>
      <c r="L67" s="155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</row>
    <row r="68" spans="1:27">
      <c r="B68" s="122"/>
      <c r="D68" s="122" t="s">
        <v>148</v>
      </c>
      <c r="E68" s="123"/>
      <c r="F68" s="124"/>
      <c r="G68" s="125">
        <v>10180.1</v>
      </c>
      <c r="H68" s="126">
        <v>10982.800000000001</v>
      </c>
      <c r="I68" s="127">
        <v>-7.3087008777361073E-2</v>
      </c>
      <c r="J68" s="126">
        <v>-802.7</v>
      </c>
      <c r="K68" s="159"/>
      <c r="L68" s="155"/>
    </row>
    <row r="69" spans="1:27" ht="12.75" outlineLevel="1">
      <c r="B69" s="116"/>
      <c r="C69" s="116"/>
      <c r="D69" s="116" t="s">
        <v>144</v>
      </c>
      <c r="E69" s="116"/>
      <c r="F69" s="116"/>
      <c r="G69" s="117">
        <v>6265.9000000000005</v>
      </c>
      <c r="H69" s="118">
        <v>8615.1000000000022</v>
      </c>
      <c r="I69" s="119">
        <v>-0.27268400831098893</v>
      </c>
      <c r="J69" s="118">
        <v>-2349.2000000000016</v>
      </c>
      <c r="K69" s="156"/>
      <c r="L69" s="155"/>
    </row>
    <row r="70" spans="1:27" ht="12.75" outlineLevel="1">
      <c r="B70" s="116"/>
      <c r="C70" s="116"/>
      <c r="D70" s="116" t="s">
        <v>145</v>
      </c>
      <c r="E70" s="116"/>
      <c r="F70" s="116"/>
      <c r="G70" s="117">
        <v>3914.1999999999994</v>
      </c>
      <c r="H70" s="118">
        <v>2367.6999999999998</v>
      </c>
      <c r="I70" s="119">
        <v>0.65316551928031408</v>
      </c>
      <c r="J70" s="118">
        <v>1546.4999999999995</v>
      </c>
      <c r="K70" s="156"/>
      <c r="L70" s="155"/>
    </row>
    <row r="71" spans="1:27">
      <c r="C71" s="128"/>
      <c r="D71" s="135"/>
      <c r="E71" s="136"/>
      <c r="F71" s="135"/>
      <c r="G71" s="129"/>
      <c r="H71" s="137"/>
      <c r="I71" s="130"/>
      <c r="J71" s="130"/>
      <c r="K71" s="130"/>
    </row>
    <row r="72" spans="1:27">
      <c r="C72" s="108"/>
      <c r="D72" s="108" t="s">
        <v>149</v>
      </c>
      <c r="E72" s="108"/>
      <c r="F72" s="108"/>
      <c r="G72" s="109">
        <v>291428.39999999991</v>
      </c>
      <c r="H72" s="109">
        <v>-167181.50000000006</v>
      </c>
      <c r="I72" s="111">
        <v>-2.7431856993746306</v>
      </c>
      <c r="J72" s="110">
        <v>458609.89999999997</v>
      </c>
      <c r="K72" s="152"/>
    </row>
    <row r="73" spans="1:27">
      <c r="G73" s="129"/>
      <c r="H73" s="137"/>
      <c r="I73" s="130"/>
      <c r="J73" s="130"/>
      <c r="K73" s="130"/>
    </row>
    <row r="74" spans="1:27">
      <c r="B74" s="112"/>
      <c r="D74" s="112" t="s">
        <v>150</v>
      </c>
      <c r="E74" s="112"/>
      <c r="F74" s="112"/>
      <c r="G74" s="113">
        <v>54177.9</v>
      </c>
      <c r="H74" s="113">
        <v>44838.700000000004</v>
      </c>
      <c r="I74" s="115">
        <v>0.20828436150022189</v>
      </c>
      <c r="J74" s="114">
        <v>9339.1999999999971</v>
      </c>
      <c r="K74" s="154"/>
      <c r="M74" s="163"/>
    </row>
    <row r="75" spans="1:27">
      <c r="G75" s="129"/>
      <c r="H75" s="137"/>
      <c r="I75" s="130"/>
      <c r="J75" s="130"/>
      <c r="K75" s="130"/>
    </row>
    <row r="76" spans="1:27">
      <c r="C76" s="108"/>
      <c r="D76" s="108" t="s">
        <v>151</v>
      </c>
      <c r="E76" s="108"/>
      <c r="F76" s="108"/>
      <c r="G76" s="109">
        <v>237250.49999999991</v>
      </c>
      <c r="H76" s="109">
        <v>-212020.20000000007</v>
      </c>
      <c r="I76" s="111">
        <v>-2.1189995104240058</v>
      </c>
      <c r="J76" s="110">
        <v>449270.69999999995</v>
      </c>
      <c r="K76" s="152"/>
      <c r="P76" s="153"/>
      <c r="Q76" s="153"/>
    </row>
    <row r="77" spans="1:27" ht="15">
      <c r="B77" s="138"/>
      <c r="C77" s="139"/>
      <c r="D77" s="140"/>
      <c r="E77" s="141"/>
      <c r="F77" s="142"/>
      <c r="P77" s="153"/>
    </row>
    <row r="78" spans="1:27" s="149" customFormat="1" ht="15">
      <c r="A78" s="143"/>
      <c r="B78" s="144"/>
      <c r="C78" s="140"/>
      <c r="D78" s="140"/>
      <c r="E78" s="140"/>
      <c r="F78" s="140"/>
      <c r="G78" s="145"/>
      <c r="H78" s="146"/>
      <c r="I78" s="147"/>
      <c r="J78" s="148"/>
      <c r="K78" s="147"/>
      <c r="L78" s="143"/>
      <c r="M78" s="89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</row>
    <row r="79" spans="1:27" s="149" customFormat="1" ht="15">
      <c r="A79" s="143"/>
      <c r="C79" s="150"/>
      <c r="D79" s="140"/>
      <c r="E79" s="140"/>
      <c r="F79" s="140"/>
      <c r="G79" s="91"/>
      <c r="H79" s="151"/>
      <c r="I79" s="143"/>
      <c r="J79" s="92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</row>
  </sheetData>
  <mergeCells count="4">
    <mergeCell ref="C2:K2"/>
    <mergeCell ref="C3:K3"/>
    <mergeCell ref="G5:H5"/>
    <mergeCell ref="I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AIF</vt:lpstr>
      <vt:lpstr>IMIG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Nacional de Presupuest</dc:creator>
  <cp:lastModifiedBy>nahuel bargas</cp:lastModifiedBy>
  <cp:lastPrinted>2018-10-17T17:47:36Z</cp:lastPrinted>
  <dcterms:created xsi:type="dcterms:W3CDTF">2000-01-11T21:12:19Z</dcterms:created>
  <dcterms:modified xsi:type="dcterms:W3CDTF">2021-10-23T18:49:04Z</dcterms:modified>
</cp:coreProperties>
</file>