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UVA\"/>
    </mc:Choice>
  </mc:AlternateContent>
  <xr:revisionPtr revIDLastSave="0" documentId="13_ncr:1_{BCBC05CE-C7BF-48D8-910F-ECFB3BF7782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Calculadora" sheetId="1" r:id="rId1"/>
    <sheet name="Ban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10" i="1" s="1"/>
  <c r="C10" i="1" s="1"/>
  <c r="D10" i="1" s="1"/>
  <c r="B6" i="1"/>
  <c r="C6" i="1" s="1"/>
  <c r="D6" i="1" s="1"/>
  <c r="C5" i="1"/>
  <c r="D5" i="1" s="1"/>
  <c r="B7" i="1" l="1"/>
  <c r="C8" i="1"/>
  <c r="D8" i="1" s="1"/>
  <c r="G9" i="1" l="1"/>
  <c r="B9" i="1"/>
  <c r="C9" i="1" s="1"/>
  <c r="D9" i="1" s="1"/>
  <c r="C7" i="1"/>
  <c r="D7" i="1" s="1"/>
</calcChain>
</file>

<file path=xl/sharedStrings.xml><?xml version="1.0" encoding="utf-8"?>
<sst xmlns="http://schemas.openxmlformats.org/spreadsheetml/2006/main" count="210" uniqueCount="106">
  <si>
    <t>Dolar Hoy</t>
  </si>
  <si>
    <t>Uva Hoy</t>
  </si>
  <si>
    <t xml:space="preserve">Categoría </t>
  </si>
  <si>
    <t>USD</t>
  </si>
  <si>
    <t>PESOS</t>
  </si>
  <si>
    <t>UVAS</t>
  </si>
  <si>
    <t>Variables</t>
  </si>
  <si>
    <t>Valor de la Propiedad</t>
  </si>
  <si>
    <t>Comision Inmobiliaria</t>
  </si>
  <si>
    <t>Gastos</t>
  </si>
  <si>
    <t>Costo Gastos (Sello, Escribanos, Etc.)</t>
  </si>
  <si>
    <t>Total Incluyendo Gastos</t>
  </si>
  <si>
    <t>Interes del banco</t>
  </si>
  <si>
    <t>Prestamo Maximo</t>
  </si>
  <si>
    <t>$USD Me Prestan</t>
  </si>
  <si>
    <t>Ahorro Propio Necesario</t>
  </si>
  <si>
    <t>$USD Tengo que poner de mis Ahorros</t>
  </si>
  <si>
    <t>Cuanto pago de cuota</t>
  </si>
  <si>
    <t>Años del Crédito</t>
  </si>
  <si>
    <t>Categoria</t>
  </si>
  <si>
    <t>Hipotecario</t>
  </si>
  <si>
    <t>Supervielle</t>
  </si>
  <si>
    <t>ICBC</t>
  </si>
  <si>
    <t>Brubank</t>
  </si>
  <si>
    <t>Santander</t>
  </si>
  <si>
    <t>Macro</t>
  </si>
  <si>
    <t>BBVA</t>
  </si>
  <si>
    <t>Galicia</t>
  </si>
  <si>
    <t>Patagonia</t>
  </si>
  <si>
    <t>Credicoop</t>
  </si>
  <si>
    <t>Banco del Sol</t>
  </si>
  <si>
    <t>COMAFI</t>
  </si>
  <si>
    <t>Sin Limite</t>
  </si>
  <si>
    <t>Ver</t>
  </si>
  <si>
    <t>75% 1ra / 50% Segunda</t>
  </si>
  <si>
    <t>70% 1ra / 60% Segunda</t>
  </si>
  <si>
    <t>80% 1ra / 50% Segunda</t>
  </si>
  <si>
    <t>70% si &lt; 302 ; 60% si &gt; 302; 90% para menores de 30 años</t>
  </si>
  <si>
    <t>70% 1ra / 50% Segunda</t>
  </si>
  <si>
    <t>80% Primera / 70% Segunda</t>
  </si>
  <si>
    <t>Relación cuota-ingreso</t>
  </si>
  <si>
    <t>25% para NO CLIENTES / 30% Acreditando Sueldo</t>
  </si>
  <si>
    <t>No Aclara</t>
  </si>
  <si>
    <t>10.9 %</t>
  </si>
  <si>
    <t>4.5% Microcentro  / 8.1% Los demas</t>
  </si>
  <si>
    <t>-</t>
  </si>
  <si>
    <t>6.5% Microcentro  / 9.7% Los demas</t>
  </si>
  <si>
    <t>No Tiene</t>
  </si>
  <si>
    <t>Se pueden sumar ingresos con</t>
  </si>
  <si>
    <t>Cónyugue o Concubino</t>
  </si>
  <si>
    <t>Grupo Familiar Conviviente</t>
  </si>
  <si>
    <t>Cónyugue o Concubino o Padres</t>
  </si>
  <si>
    <t>Cónyugue o Concubino o Un Padre</t>
  </si>
  <si>
    <t>Familiares Directos</t>
  </si>
  <si>
    <t>Dos Titulares y Hasta dos Codeudores</t>
  </si>
  <si>
    <t>3 ingresos en total. Grupo Familiar Directo</t>
  </si>
  <si>
    <t>Codeudor</t>
  </si>
  <si>
    <t>Hasta 4 Miembros Familiares</t>
  </si>
  <si>
    <t>3% + IVA (solo se cobra si no se cumplió el 25% del plazo o 180 días)</t>
  </si>
  <si>
    <t xml:space="preserve">4% + IVA </t>
  </si>
  <si>
    <t>No Aclara la Tasa (solo se cobra si no se cumplió el 25% del plazo o 180 días)</t>
  </si>
  <si>
    <t>4% + IVA (solo se cobra si no se cumplió el 25% del plazo o 180 días)</t>
  </si>
  <si>
    <t>2% + IVA (solo se cobra si no se cumplió el 25% del plazo o 180 días)</t>
  </si>
  <si>
    <t>No</t>
  </si>
  <si>
    <t>1er y 2da Vivienda, refacción o ampliación</t>
  </si>
  <si>
    <t>1er y 2da Vivienda</t>
  </si>
  <si>
    <t>Tiene otra linea para construccion?</t>
  </si>
  <si>
    <t>Sí. Con otras condiciones.</t>
  </si>
  <si>
    <t>Sí. Mismas Condiciones.</t>
  </si>
  <si>
    <t>Apto Monotributistas</t>
  </si>
  <si>
    <t>Si</t>
  </si>
  <si>
    <t>Pre - Cancelacion</t>
  </si>
  <si>
    <t>.</t>
  </si>
  <si>
    <t>Tasa cobrando el sueldo en este banco</t>
  </si>
  <si>
    <t>Tasa sin cobrar el sueldo en este banco</t>
  </si>
  <si>
    <t>Salario mínimo para acceder</t>
  </si>
  <si>
    <t>Destino de los fondos prestados</t>
  </si>
  <si>
    <t>Prima de seguro</t>
  </si>
  <si>
    <t>Porcentaje máximo de préstamo</t>
  </si>
  <si>
    <t>Prestamo máximo</t>
  </si>
  <si>
    <t>Plazo máximo en años</t>
  </si>
  <si>
    <t>25.0%</t>
  </si>
  <si>
    <t>80.0%</t>
  </si>
  <si>
    <t>70.0%</t>
  </si>
  <si>
    <t>8.5%</t>
  </si>
  <si>
    <t>10.5%</t>
  </si>
  <si>
    <t>8.9%</t>
  </si>
  <si>
    <t>8.0%</t>
  </si>
  <si>
    <t>10.0%</t>
  </si>
  <si>
    <t>1.5%</t>
  </si>
  <si>
    <t>75.0%</t>
  </si>
  <si>
    <t>4.5%</t>
  </si>
  <si>
    <t>9.5%</t>
  </si>
  <si>
    <t>11.5%</t>
  </si>
  <si>
    <t>12.5%</t>
  </si>
  <si>
    <t>12.0%</t>
  </si>
  <si>
    <t>9.0%</t>
  </si>
  <si>
    <t>7.0%</t>
  </si>
  <si>
    <t>Banco Ciudad</t>
  </si>
  <si>
    <t>Banco Nación</t>
  </si>
  <si>
    <t>302.000 USD</t>
  </si>
  <si>
    <t>216.000 USD</t>
  </si>
  <si>
    <t>259.000 USD</t>
  </si>
  <si>
    <t>274.000 USD</t>
  </si>
  <si>
    <t>276.000 USD</t>
  </si>
  <si>
    <t>172.000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</si>
</sst>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10" fontId="1" fillId="0" borderId="0" xfId="0" applyNumberFormat="1" applyFont="1"/>
    <xf numFmtId="9" fontId="1" fillId="0" borderId="0" xfId="1" applyFont="1" applyAlignment="1">
      <alignment horizontal="left"/>
    </xf>
    <xf numFmtId="3" fontId="1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workbookViewId="0"/>
  </sheetViews>
  <sheetFormatPr baseColWidth="10" defaultColWidth="12.5703125" defaultRowHeight="15.75" customHeight="1" x14ac:dyDescent="0.2"/>
  <cols>
    <col min="1" max="1" width="21.42578125" customWidth="1"/>
    <col min="6" max="6" width="34.85546875" customWidth="1"/>
  </cols>
  <sheetData>
    <row r="1" spans="1:7" x14ac:dyDescent="0.2">
      <c r="A1" s="1" t="s">
        <v>0</v>
      </c>
      <c r="B1" s="2">
        <v>1300</v>
      </c>
    </row>
    <row r="2" spans="1:7" x14ac:dyDescent="0.2">
      <c r="A2" s="1" t="s">
        <v>1</v>
      </c>
      <c r="B2" s="2">
        <v>1537.74</v>
      </c>
    </row>
    <row r="3" spans="1:7" x14ac:dyDescent="0.2">
      <c r="A3" s="3"/>
      <c r="B3" s="4"/>
    </row>
    <row r="4" spans="1:7" x14ac:dyDescent="0.2">
      <c r="A4" s="2" t="s">
        <v>2</v>
      </c>
      <c r="B4" s="2" t="s">
        <v>3</v>
      </c>
      <c r="C4" s="2" t="s">
        <v>4</v>
      </c>
      <c r="D4" s="2" t="s">
        <v>5</v>
      </c>
      <c r="F4" s="2" t="s">
        <v>2</v>
      </c>
      <c r="G4" s="2" t="s">
        <v>6</v>
      </c>
    </row>
    <row r="5" spans="1:7" x14ac:dyDescent="0.2">
      <c r="A5" s="2" t="s">
        <v>7</v>
      </c>
      <c r="B5" s="2">
        <v>50000</v>
      </c>
      <c r="C5" s="1">
        <f t="shared" ref="C5:C10" si="0">B5*$B$1</f>
        <v>65000000</v>
      </c>
      <c r="D5" s="1">
        <f t="shared" ref="D5:D10" si="1">ROUND(C5/$B$2,0)</f>
        <v>42270</v>
      </c>
      <c r="F5" s="2" t="s">
        <v>8</v>
      </c>
      <c r="G5" s="1">
        <v>4.4999999999999998E-2</v>
      </c>
    </row>
    <row r="6" spans="1:7" x14ac:dyDescent="0.2">
      <c r="A6" s="2" t="s">
        <v>9</v>
      </c>
      <c r="B6" s="2">
        <f>(B5*G5) +(B5*G6)</f>
        <v>4500</v>
      </c>
      <c r="C6" s="1">
        <f t="shared" si="0"/>
        <v>5850000</v>
      </c>
      <c r="D6" s="1">
        <f t="shared" si="1"/>
        <v>3804</v>
      </c>
      <c r="F6" s="2" t="s">
        <v>10</v>
      </c>
      <c r="G6" s="1">
        <v>4.4999999999999998E-2</v>
      </c>
    </row>
    <row r="7" spans="1:7" x14ac:dyDescent="0.2">
      <c r="A7" s="2" t="s">
        <v>11</v>
      </c>
      <c r="B7" s="2">
        <f>B5 + B6</f>
        <v>54500</v>
      </c>
      <c r="C7" s="1">
        <f t="shared" si="0"/>
        <v>70850000</v>
      </c>
      <c r="D7" s="1">
        <f t="shared" si="1"/>
        <v>46074</v>
      </c>
      <c r="F7" s="2" t="s">
        <v>12</v>
      </c>
      <c r="G7" s="1">
        <v>4.4999999999999998E-2</v>
      </c>
    </row>
    <row r="8" spans="1:7" x14ac:dyDescent="0.2">
      <c r="A8" s="2" t="s">
        <v>13</v>
      </c>
      <c r="B8" s="2">
        <f>B5*G8</f>
        <v>37500</v>
      </c>
      <c r="C8" s="1">
        <f t="shared" si="0"/>
        <v>48750000</v>
      </c>
      <c r="D8" s="1">
        <f t="shared" si="1"/>
        <v>31702</v>
      </c>
      <c r="F8" s="2" t="s">
        <v>14</v>
      </c>
      <c r="G8" s="1">
        <v>0.75</v>
      </c>
    </row>
    <row r="9" spans="1:7" x14ac:dyDescent="0.2">
      <c r="A9" s="2" t="s">
        <v>15</v>
      </c>
      <c r="B9" s="2">
        <f>B7-B8</f>
        <v>17000</v>
      </c>
      <c r="C9" s="1">
        <f t="shared" si="0"/>
        <v>22100000</v>
      </c>
      <c r="D9" s="1">
        <f t="shared" si="1"/>
        <v>14372</v>
      </c>
      <c r="F9" s="2" t="s">
        <v>16</v>
      </c>
      <c r="G9" s="1">
        <f>B7-B8</f>
        <v>17000</v>
      </c>
    </row>
    <row r="10" spans="1:7" x14ac:dyDescent="0.2">
      <c r="A10" s="2" t="s">
        <v>17</v>
      </c>
      <c r="B10" s="2">
        <f>ROUND(B8/(G10*12),0)</f>
        <v>156</v>
      </c>
      <c r="C10" s="2">
        <f t="shared" si="0"/>
        <v>202800</v>
      </c>
      <c r="D10" s="1">
        <f t="shared" si="1"/>
        <v>132</v>
      </c>
      <c r="F10" s="2" t="s">
        <v>18</v>
      </c>
      <c r="G10" s="1">
        <v>20</v>
      </c>
    </row>
    <row r="16" spans="1:7" x14ac:dyDescent="0.2"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4"/>
  <sheetViews>
    <sheetView tabSelected="1" topLeftCell="L1" zoomScaleNormal="100" workbookViewId="0">
      <selection activeCell="O3" sqref="O3"/>
    </sheetView>
  </sheetViews>
  <sheetFormatPr baseColWidth="10" defaultColWidth="12.5703125" defaultRowHeight="15.75" customHeight="1" x14ac:dyDescent="0.2"/>
  <cols>
    <col min="1" max="1" width="43.28515625" customWidth="1"/>
    <col min="2" max="2" width="35.5703125" customWidth="1"/>
    <col min="3" max="3" width="52.7109375" customWidth="1"/>
    <col min="4" max="4" width="26.5703125" customWidth="1"/>
    <col min="5" max="5" width="52.7109375" customWidth="1"/>
    <col min="6" max="6" width="58.85546875" customWidth="1"/>
    <col min="7" max="8" width="52.7109375" customWidth="1"/>
    <col min="9" max="9" width="47.85546875" customWidth="1"/>
    <col min="10" max="12" width="52.7109375" customWidth="1"/>
    <col min="13" max="13" width="22.42578125" customWidth="1"/>
    <col min="14" max="14" width="52.7109375" customWidth="1"/>
    <col min="15" max="15" width="22.5703125" customWidth="1"/>
  </cols>
  <sheetData>
    <row r="1" spans="1:15" x14ac:dyDescent="0.2">
      <c r="A1" s="3" t="s">
        <v>19</v>
      </c>
      <c r="B1" s="3" t="s">
        <v>20</v>
      </c>
      <c r="C1" s="3" t="s">
        <v>98</v>
      </c>
      <c r="D1" s="3" t="s">
        <v>21</v>
      </c>
      <c r="E1" s="3" t="s">
        <v>22</v>
      </c>
      <c r="F1" s="3" t="s">
        <v>23</v>
      </c>
      <c r="G1" s="3" t="s">
        <v>99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</row>
    <row r="2" spans="1:15" x14ac:dyDescent="0.2">
      <c r="A2" s="3" t="s">
        <v>80</v>
      </c>
      <c r="B2" s="3">
        <v>20</v>
      </c>
      <c r="C2" s="3">
        <v>20</v>
      </c>
      <c r="D2" s="3">
        <v>15</v>
      </c>
      <c r="E2" s="3">
        <v>20</v>
      </c>
      <c r="F2" s="3">
        <v>30</v>
      </c>
      <c r="G2" s="3">
        <v>30</v>
      </c>
      <c r="H2" s="3">
        <v>30</v>
      </c>
      <c r="I2" s="3">
        <v>20</v>
      </c>
      <c r="J2" s="3">
        <v>30</v>
      </c>
      <c r="K2" s="3">
        <v>30</v>
      </c>
      <c r="L2" s="3">
        <v>30</v>
      </c>
      <c r="M2" s="3">
        <v>20</v>
      </c>
      <c r="N2" s="3">
        <v>20</v>
      </c>
      <c r="O2" s="3">
        <v>20</v>
      </c>
    </row>
    <row r="3" spans="1:15" x14ac:dyDescent="0.2">
      <c r="A3" s="3" t="s">
        <v>79</v>
      </c>
      <c r="B3" s="3" t="s">
        <v>101</v>
      </c>
      <c r="C3" s="3" t="s">
        <v>100</v>
      </c>
      <c r="D3" s="3" t="s">
        <v>32</v>
      </c>
      <c r="E3" s="3" t="s">
        <v>102</v>
      </c>
      <c r="F3" s="3" t="s">
        <v>101</v>
      </c>
      <c r="G3" s="3" t="s">
        <v>101</v>
      </c>
      <c r="H3" s="3" t="s">
        <v>103</v>
      </c>
      <c r="I3" s="3" t="s">
        <v>32</v>
      </c>
      <c r="J3" s="3" t="s">
        <v>32</v>
      </c>
      <c r="K3" s="3" t="s">
        <v>32</v>
      </c>
      <c r="L3" s="8" t="s">
        <v>104</v>
      </c>
      <c r="M3" s="8" t="s">
        <v>105</v>
      </c>
      <c r="N3" s="3" t="s">
        <v>32</v>
      </c>
      <c r="O3" s="3" t="s">
        <v>100</v>
      </c>
    </row>
    <row r="4" spans="1:15" x14ac:dyDescent="0.2">
      <c r="A4" s="3" t="s">
        <v>78</v>
      </c>
      <c r="B4" s="7" t="s">
        <v>82</v>
      </c>
      <c r="C4" s="3" t="s">
        <v>33</v>
      </c>
      <c r="D4" s="5" t="s">
        <v>83</v>
      </c>
      <c r="E4" s="3" t="s">
        <v>34</v>
      </c>
      <c r="F4" s="3" t="s">
        <v>35</v>
      </c>
      <c r="G4" s="5" t="s">
        <v>90</v>
      </c>
      <c r="H4" s="3" t="s">
        <v>36</v>
      </c>
      <c r="I4" s="3" t="s">
        <v>37</v>
      </c>
      <c r="J4" s="5" t="s">
        <v>82</v>
      </c>
      <c r="K4" s="5" t="s">
        <v>83</v>
      </c>
      <c r="L4" s="5" t="s">
        <v>90</v>
      </c>
      <c r="M4" s="3" t="s">
        <v>38</v>
      </c>
      <c r="N4" s="3" t="s">
        <v>39</v>
      </c>
      <c r="O4" s="5" t="s">
        <v>90</v>
      </c>
    </row>
    <row r="5" spans="1:15" x14ac:dyDescent="0.2">
      <c r="A5" s="3" t="s">
        <v>40</v>
      </c>
      <c r="B5" s="5" t="s">
        <v>81</v>
      </c>
      <c r="C5" s="5" t="s">
        <v>81</v>
      </c>
      <c r="D5" s="5" t="s">
        <v>81</v>
      </c>
      <c r="E5" s="5" t="s">
        <v>81</v>
      </c>
      <c r="F5" s="5" t="s">
        <v>81</v>
      </c>
      <c r="G5" s="5" t="s">
        <v>81</v>
      </c>
      <c r="H5" s="5" t="s">
        <v>81</v>
      </c>
      <c r="I5" s="3" t="s">
        <v>41</v>
      </c>
      <c r="J5" s="3" t="s">
        <v>42</v>
      </c>
      <c r="K5" s="5" t="s">
        <v>81</v>
      </c>
      <c r="L5" s="5" t="s">
        <v>81</v>
      </c>
      <c r="M5" s="5" t="s">
        <v>81</v>
      </c>
      <c r="N5" s="3" t="s">
        <v>42</v>
      </c>
      <c r="O5" s="5" t="s">
        <v>81</v>
      </c>
    </row>
    <row r="6" spans="1:15" x14ac:dyDescent="0.2">
      <c r="A6" s="3" t="s">
        <v>73</v>
      </c>
      <c r="B6" s="3" t="s">
        <v>43</v>
      </c>
      <c r="C6" s="3" t="s">
        <v>44</v>
      </c>
      <c r="D6" s="6" t="s">
        <v>84</v>
      </c>
      <c r="E6" s="6" t="s">
        <v>86</v>
      </c>
      <c r="F6" s="6" t="s">
        <v>87</v>
      </c>
      <c r="G6" s="6" t="s">
        <v>91</v>
      </c>
      <c r="H6" s="6" t="s">
        <v>92</v>
      </c>
      <c r="I6" s="6" t="s">
        <v>92</v>
      </c>
      <c r="J6" s="6" t="s">
        <v>92</v>
      </c>
      <c r="K6" s="6" t="s">
        <v>85</v>
      </c>
      <c r="L6" s="6" t="s">
        <v>92</v>
      </c>
      <c r="M6" s="6" t="s">
        <v>84</v>
      </c>
      <c r="N6" s="6" t="s">
        <v>96</v>
      </c>
      <c r="O6" s="6" t="s">
        <v>97</v>
      </c>
    </row>
    <row r="7" spans="1:15" x14ac:dyDescent="0.2">
      <c r="A7" s="3" t="s">
        <v>74</v>
      </c>
      <c r="B7" s="3" t="s">
        <v>45</v>
      </c>
      <c r="C7" s="3" t="s">
        <v>46</v>
      </c>
      <c r="D7" s="6" t="s">
        <v>85</v>
      </c>
      <c r="E7" s="6" t="s">
        <v>85</v>
      </c>
      <c r="F7" s="6" t="s">
        <v>88</v>
      </c>
      <c r="G7" s="6" t="s">
        <v>87</v>
      </c>
      <c r="H7" s="3" t="s">
        <v>47</v>
      </c>
      <c r="I7" s="6" t="s">
        <v>93</v>
      </c>
      <c r="J7" s="6" t="s">
        <v>94</v>
      </c>
      <c r="K7" s="6" t="s">
        <v>94</v>
      </c>
      <c r="L7" s="6" t="s">
        <v>95</v>
      </c>
      <c r="M7" s="6" t="s">
        <v>92</v>
      </c>
      <c r="N7" s="6" t="s">
        <v>94</v>
      </c>
      <c r="O7" s="6" t="s">
        <v>96</v>
      </c>
    </row>
    <row r="8" spans="1:15" x14ac:dyDescent="0.2">
      <c r="A8" s="3" t="s">
        <v>75</v>
      </c>
      <c r="B8" s="3" t="s">
        <v>42</v>
      </c>
      <c r="C8" s="3" t="s">
        <v>42</v>
      </c>
      <c r="D8" s="3">
        <v>2500000</v>
      </c>
      <c r="E8" s="3">
        <v>1000000</v>
      </c>
      <c r="F8" s="3">
        <v>850000</v>
      </c>
      <c r="G8" s="3" t="s">
        <v>42</v>
      </c>
      <c r="H8" s="3">
        <v>1000000</v>
      </c>
      <c r="I8" s="3" t="s">
        <v>42</v>
      </c>
      <c r="J8" s="3" t="s">
        <v>42</v>
      </c>
      <c r="K8" s="3" t="s">
        <v>42</v>
      </c>
      <c r="L8" s="3" t="s">
        <v>42</v>
      </c>
      <c r="M8" s="3">
        <v>2000000</v>
      </c>
      <c r="N8" s="3">
        <v>1000000</v>
      </c>
      <c r="O8" s="3" t="s">
        <v>42</v>
      </c>
    </row>
    <row r="9" spans="1:15" x14ac:dyDescent="0.2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49</v>
      </c>
      <c r="I9" s="3" t="s">
        <v>49</v>
      </c>
      <c r="J9" s="3" t="s">
        <v>49</v>
      </c>
      <c r="K9" s="3" t="s">
        <v>55</v>
      </c>
      <c r="L9" s="3" t="s">
        <v>56</v>
      </c>
      <c r="M9" s="3" t="s">
        <v>50</v>
      </c>
      <c r="N9" s="3" t="s">
        <v>49</v>
      </c>
      <c r="O9" s="3" t="s">
        <v>57</v>
      </c>
    </row>
    <row r="10" spans="1:15" x14ac:dyDescent="0.2">
      <c r="A10" s="3" t="s">
        <v>71</v>
      </c>
      <c r="B10" s="3" t="s">
        <v>42</v>
      </c>
      <c r="C10" s="3" t="s">
        <v>58</v>
      </c>
      <c r="D10" s="3" t="s">
        <v>59</v>
      </c>
      <c r="E10" s="3" t="s">
        <v>58</v>
      </c>
      <c r="F10" s="3" t="s">
        <v>60</v>
      </c>
      <c r="G10" s="3" t="s">
        <v>61</v>
      </c>
      <c r="H10" s="3" t="s">
        <v>58</v>
      </c>
      <c r="I10" s="3" t="s">
        <v>62</v>
      </c>
      <c r="J10" s="3" t="s">
        <v>58</v>
      </c>
      <c r="K10" s="3" t="s">
        <v>61</v>
      </c>
      <c r="L10" s="3" t="s">
        <v>62</v>
      </c>
      <c r="M10" s="3" t="s">
        <v>42</v>
      </c>
      <c r="N10" s="3" t="s">
        <v>61</v>
      </c>
      <c r="O10" s="3" t="s">
        <v>42</v>
      </c>
    </row>
    <row r="11" spans="1:15" x14ac:dyDescent="0.2">
      <c r="A11" s="3" t="s">
        <v>77</v>
      </c>
      <c r="B11" s="3" t="s">
        <v>72</v>
      </c>
      <c r="C11" s="3" t="s">
        <v>72</v>
      </c>
      <c r="D11" s="3" t="s">
        <v>63</v>
      </c>
      <c r="E11" s="3" t="s">
        <v>72</v>
      </c>
      <c r="F11" s="3" t="s">
        <v>72</v>
      </c>
      <c r="G11" s="3" t="s">
        <v>89</v>
      </c>
      <c r="H11" s="3" t="s">
        <v>72</v>
      </c>
      <c r="I11" s="3" t="s">
        <v>72</v>
      </c>
      <c r="J11" s="3" t="s">
        <v>72</v>
      </c>
      <c r="K11" s="3" t="s">
        <v>63</v>
      </c>
      <c r="L11" s="3" t="s">
        <v>72</v>
      </c>
      <c r="M11" s="3" t="s">
        <v>72</v>
      </c>
      <c r="N11" s="3" t="s">
        <v>72</v>
      </c>
      <c r="O11" s="3" t="s">
        <v>72</v>
      </c>
    </row>
    <row r="12" spans="1:15" x14ac:dyDescent="0.2">
      <c r="A12" s="3" t="s">
        <v>76</v>
      </c>
      <c r="B12" s="3" t="s">
        <v>64</v>
      </c>
      <c r="C12" s="3" t="s">
        <v>64</v>
      </c>
      <c r="D12" s="3" t="s">
        <v>64</v>
      </c>
      <c r="E12" s="3" t="s">
        <v>64</v>
      </c>
      <c r="F12" s="3" t="s">
        <v>65</v>
      </c>
      <c r="G12" s="3" t="s">
        <v>64</v>
      </c>
      <c r="H12" s="3" t="s">
        <v>64</v>
      </c>
      <c r="I12" s="3" t="s">
        <v>65</v>
      </c>
      <c r="J12" s="3" t="s">
        <v>65</v>
      </c>
      <c r="K12" s="3" t="s">
        <v>64</v>
      </c>
      <c r="L12" s="3" t="s">
        <v>64</v>
      </c>
      <c r="M12" s="3" t="s">
        <v>65</v>
      </c>
      <c r="N12" s="3" t="s">
        <v>65</v>
      </c>
      <c r="O12" s="3" t="s">
        <v>64</v>
      </c>
    </row>
    <row r="13" spans="1:15" x14ac:dyDescent="0.2">
      <c r="A13" s="3" t="s">
        <v>66</v>
      </c>
      <c r="B13" s="3" t="s">
        <v>67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67</v>
      </c>
      <c r="H13" s="3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68</v>
      </c>
      <c r="N13" s="3" t="s">
        <v>63</v>
      </c>
      <c r="O13" s="3" t="s">
        <v>63</v>
      </c>
    </row>
    <row r="14" spans="1:15" x14ac:dyDescent="0.2">
      <c r="A14" s="3" t="s">
        <v>69</v>
      </c>
      <c r="B14" s="3" t="s">
        <v>70</v>
      </c>
      <c r="C14" s="3" t="s">
        <v>70</v>
      </c>
      <c r="D14" s="3" t="s">
        <v>70</v>
      </c>
      <c r="E14" s="3" t="s">
        <v>42</v>
      </c>
      <c r="F14" s="3" t="s">
        <v>70</v>
      </c>
      <c r="G14" s="3" t="s">
        <v>70</v>
      </c>
      <c r="H14" s="3" t="s">
        <v>42</v>
      </c>
      <c r="I14" s="3" t="s">
        <v>70</v>
      </c>
      <c r="J14" s="3" t="s">
        <v>70</v>
      </c>
      <c r="K14" s="3" t="s">
        <v>70</v>
      </c>
      <c r="L14" s="3" t="s">
        <v>42</v>
      </c>
      <c r="M14" s="3" t="s">
        <v>70</v>
      </c>
      <c r="N14" s="3" t="s">
        <v>42</v>
      </c>
      <c r="O1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Calculadora</vt:lpstr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2025-07-26T03:56:12Z</dcterms:modified>
</cp:coreProperties>
</file>