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나현\Documents\GitHub\TeamEnv\TEA\3. Total_results\"/>
    </mc:Choice>
  </mc:AlternateContent>
  <xr:revisionPtr revIDLastSave="0" documentId="13_ncr:1_{55C707DB-1312-478C-A24F-72DB6765657F}" xr6:coauthVersionLast="47" xr6:coauthVersionMax="47" xr10:uidLastSave="{00000000-0000-0000-0000-000000000000}"/>
  <bookViews>
    <workbookView xWindow="-108" yWindow="-108" windowWidth="23256" windowHeight="12576" activeTab="5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  <sheet name="TEA_woNG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6" l="1"/>
  <c r="H82" i="6"/>
  <c r="I82" i="6"/>
  <c r="H81" i="6"/>
  <c r="I81" i="6"/>
  <c r="G81" i="6"/>
  <c r="H80" i="6"/>
  <c r="I80" i="6"/>
  <c r="G80" i="6"/>
  <c r="D82" i="6"/>
  <c r="E82" i="6"/>
  <c r="F82" i="6"/>
  <c r="C82" i="6"/>
  <c r="E81" i="6"/>
  <c r="F81" i="6"/>
  <c r="D81" i="6"/>
  <c r="E80" i="6"/>
  <c r="F80" i="6"/>
  <c r="D80" i="6"/>
  <c r="C81" i="6"/>
  <c r="C80" i="6"/>
  <c r="AM5" i="6"/>
  <c r="AM6" i="6"/>
  <c r="AM7" i="6"/>
  <c r="AM8" i="6"/>
  <c r="AU8" i="6" s="1"/>
  <c r="AM9" i="6"/>
  <c r="AM10" i="6"/>
  <c r="AM11" i="6"/>
  <c r="AM12" i="6"/>
  <c r="AU12" i="6" s="1"/>
  <c r="AM13" i="6"/>
  <c r="AM14" i="6"/>
  <c r="AM15" i="6"/>
  <c r="AM16" i="6"/>
  <c r="BB16" i="6" s="1"/>
  <c r="AM17" i="6"/>
  <c r="AM18" i="6"/>
  <c r="AM19" i="6"/>
  <c r="AM20" i="6"/>
  <c r="AU20" i="6" s="1"/>
  <c r="AM21" i="6"/>
  <c r="AM22" i="6"/>
  <c r="AM23" i="6"/>
  <c r="AM24" i="6"/>
  <c r="AU24" i="6" s="1"/>
  <c r="AM25" i="6"/>
  <c r="AM26" i="6"/>
  <c r="AM27" i="6"/>
  <c r="AM28" i="6"/>
  <c r="AU28" i="6" s="1"/>
  <c r="AM29" i="6"/>
  <c r="AM30" i="6"/>
  <c r="AM31" i="6"/>
  <c r="AM32" i="6"/>
  <c r="AM33" i="6"/>
  <c r="AM34" i="6"/>
  <c r="AM35" i="6"/>
  <c r="AM36" i="6"/>
  <c r="AU36" i="6" s="1"/>
  <c r="AM37" i="6"/>
  <c r="AM38" i="6"/>
  <c r="AM39" i="6"/>
  <c r="AM40" i="6"/>
  <c r="BB40" i="6" s="1"/>
  <c r="AM41" i="6"/>
  <c r="AM42" i="6"/>
  <c r="AM43" i="6"/>
  <c r="AM44" i="6"/>
  <c r="BB44" i="6" s="1"/>
  <c r="AM45" i="6"/>
  <c r="AM46" i="6"/>
  <c r="AM47" i="6"/>
  <c r="AM48" i="6"/>
  <c r="AM49" i="6"/>
  <c r="AM50" i="6"/>
  <c r="AM51" i="6"/>
  <c r="AM52" i="6"/>
  <c r="AU52" i="6" s="1"/>
  <c r="AM53" i="6"/>
  <c r="AM54" i="6"/>
  <c r="AM55" i="6"/>
  <c r="AM56" i="6"/>
  <c r="BB56" i="6" s="1"/>
  <c r="AM57" i="6"/>
  <c r="AM58" i="6"/>
  <c r="AM59" i="6"/>
  <c r="AM60" i="6"/>
  <c r="AU60" i="6" s="1"/>
  <c r="AM61" i="6"/>
  <c r="AM62" i="6"/>
  <c r="AM63" i="6"/>
  <c r="AM64" i="6"/>
  <c r="AM65" i="6"/>
  <c r="AM66" i="6"/>
  <c r="AM67" i="6"/>
  <c r="AM68" i="6"/>
  <c r="AU68" i="6" s="1"/>
  <c r="AM69" i="6"/>
  <c r="AM70" i="6"/>
  <c r="AM71" i="6"/>
  <c r="AM72" i="6"/>
  <c r="BB72" i="6" s="1"/>
  <c r="AM73" i="6"/>
  <c r="AM74" i="6"/>
  <c r="AM75" i="6"/>
  <c r="AM76" i="6"/>
  <c r="BB76" i="6" s="1"/>
  <c r="AM77" i="6"/>
  <c r="AM78" i="6"/>
  <c r="AU16" i="6"/>
  <c r="BB32" i="6"/>
  <c r="BB48" i="6"/>
  <c r="BB64" i="6"/>
  <c r="AM4" i="6"/>
  <c r="AJ5" i="6"/>
  <c r="AJ6" i="6"/>
  <c r="AJ7" i="6"/>
  <c r="AJ8" i="6"/>
  <c r="AT8" i="6" s="1"/>
  <c r="AJ9" i="6"/>
  <c r="AJ10" i="6"/>
  <c r="AJ11" i="6"/>
  <c r="AJ12" i="6"/>
  <c r="BA12" i="6" s="1"/>
  <c r="AJ13" i="6"/>
  <c r="AJ14" i="6"/>
  <c r="AJ15" i="6"/>
  <c r="AJ16" i="6"/>
  <c r="AT16" i="6" s="1"/>
  <c r="AJ17" i="6"/>
  <c r="AJ18" i="6"/>
  <c r="AJ19" i="6"/>
  <c r="AJ20" i="6"/>
  <c r="AT20" i="6" s="1"/>
  <c r="AJ21" i="6"/>
  <c r="AJ22" i="6"/>
  <c r="AJ23" i="6"/>
  <c r="AJ24" i="6"/>
  <c r="BA24" i="6" s="1"/>
  <c r="AJ25" i="6"/>
  <c r="AJ26" i="6"/>
  <c r="AJ27" i="6"/>
  <c r="AJ28" i="6"/>
  <c r="AJ29" i="6"/>
  <c r="AJ30" i="6"/>
  <c r="AJ31" i="6"/>
  <c r="AJ32" i="6"/>
  <c r="BA32" i="6" s="1"/>
  <c r="AJ33" i="6"/>
  <c r="AJ34" i="6"/>
  <c r="AJ35" i="6"/>
  <c r="AJ36" i="6"/>
  <c r="BA36" i="6" s="1"/>
  <c r="AJ37" i="6"/>
  <c r="AJ38" i="6"/>
  <c r="AJ39" i="6"/>
  <c r="AJ40" i="6"/>
  <c r="BA40" i="6" s="1"/>
  <c r="AJ41" i="6"/>
  <c r="AJ42" i="6"/>
  <c r="AJ43" i="6"/>
  <c r="AJ44" i="6"/>
  <c r="AJ45" i="6"/>
  <c r="AJ46" i="6"/>
  <c r="AJ47" i="6"/>
  <c r="AJ48" i="6"/>
  <c r="BA48" i="6" s="1"/>
  <c r="AJ49" i="6"/>
  <c r="AJ50" i="6"/>
  <c r="AJ51" i="6"/>
  <c r="AJ52" i="6"/>
  <c r="BA52" i="6" s="1"/>
  <c r="AJ53" i="6"/>
  <c r="AJ54" i="6"/>
  <c r="AJ55" i="6"/>
  <c r="AJ56" i="6"/>
  <c r="BA56" i="6" s="1"/>
  <c r="AJ57" i="6"/>
  <c r="AJ58" i="6"/>
  <c r="AJ59" i="6"/>
  <c r="AJ60" i="6"/>
  <c r="AJ61" i="6"/>
  <c r="AJ62" i="6"/>
  <c r="AJ63" i="6"/>
  <c r="AJ64" i="6"/>
  <c r="BA64" i="6" s="1"/>
  <c r="AJ65" i="6"/>
  <c r="AJ66" i="6"/>
  <c r="AJ67" i="6"/>
  <c r="AJ68" i="6"/>
  <c r="BA68" i="6" s="1"/>
  <c r="AJ69" i="6"/>
  <c r="AJ70" i="6"/>
  <c r="AJ71" i="6"/>
  <c r="AJ72" i="6"/>
  <c r="BA72" i="6" s="1"/>
  <c r="AJ73" i="6"/>
  <c r="AJ74" i="6"/>
  <c r="AJ75" i="6"/>
  <c r="AJ76" i="6"/>
  <c r="AJ77" i="6"/>
  <c r="AJ78" i="6"/>
  <c r="AT12" i="6"/>
  <c r="BA28" i="6"/>
  <c r="BA44" i="6"/>
  <c r="BA60" i="6"/>
  <c r="BA76" i="6"/>
  <c r="AT78" i="6"/>
  <c r="AJ4" i="6"/>
  <c r="BB78" i="6"/>
  <c r="BA78" i="6"/>
  <c r="AZ78" i="6"/>
  <c r="AY78" i="6"/>
  <c r="AX78" i="6"/>
  <c r="AW78" i="6"/>
  <c r="AU78" i="6"/>
  <c r="AS78" i="6"/>
  <c r="AR78" i="6"/>
  <c r="AQ78" i="6"/>
  <c r="AP78" i="6"/>
  <c r="BB77" i="6"/>
  <c r="BA77" i="6"/>
  <c r="AZ77" i="6"/>
  <c r="AY77" i="6"/>
  <c r="AX77" i="6"/>
  <c r="AW77" i="6"/>
  <c r="AU77" i="6"/>
  <c r="AT77" i="6"/>
  <c r="AS77" i="6"/>
  <c r="AR77" i="6"/>
  <c r="AQ77" i="6"/>
  <c r="AP77" i="6"/>
  <c r="AZ76" i="6"/>
  <c r="AY76" i="6"/>
  <c r="AX76" i="6"/>
  <c r="AW76" i="6"/>
  <c r="AS76" i="6"/>
  <c r="AR76" i="6"/>
  <c r="AQ76" i="6"/>
  <c r="AP76" i="6"/>
  <c r="BB75" i="6"/>
  <c r="BA75" i="6"/>
  <c r="AZ75" i="6"/>
  <c r="AY75" i="6"/>
  <c r="AX75" i="6"/>
  <c r="AW75" i="6"/>
  <c r="AU75" i="6"/>
  <c r="AT75" i="6"/>
  <c r="AS75" i="6"/>
  <c r="AR75" i="6"/>
  <c r="AQ75" i="6"/>
  <c r="AP75" i="6"/>
  <c r="BB74" i="6"/>
  <c r="BA74" i="6"/>
  <c r="AZ74" i="6"/>
  <c r="AY74" i="6"/>
  <c r="AX74" i="6"/>
  <c r="AW74" i="6"/>
  <c r="AU74" i="6"/>
  <c r="AT74" i="6"/>
  <c r="AS74" i="6"/>
  <c r="AR74" i="6"/>
  <c r="AQ74" i="6"/>
  <c r="AP74" i="6"/>
  <c r="BB73" i="6"/>
  <c r="BA73" i="6"/>
  <c r="AZ73" i="6"/>
  <c r="AY73" i="6"/>
  <c r="AX73" i="6"/>
  <c r="AW73" i="6"/>
  <c r="AU73" i="6"/>
  <c r="AT73" i="6"/>
  <c r="AS73" i="6"/>
  <c r="AR73" i="6"/>
  <c r="AQ73" i="6"/>
  <c r="AP73" i="6"/>
  <c r="AZ72" i="6"/>
  <c r="AY72" i="6"/>
  <c r="AX72" i="6"/>
  <c r="AW72" i="6"/>
  <c r="AS72" i="6"/>
  <c r="AR72" i="6"/>
  <c r="AQ72" i="6"/>
  <c r="AP72" i="6"/>
  <c r="BB71" i="6"/>
  <c r="BA71" i="6"/>
  <c r="AZ71" i="6"/>
  <c r="AY71" i="6"/>
  <c r="AX71" i="6"/>
  <c r="AW71" i="6"/>
  <c r="AU71" i="6"/>
  <c r="AT71" i="6"/>
  <c r="AS71" i="6"/>
  <c r="AR71" i="6"/>
  <c r="AQ71" i="6"/>
  <c r="AP71" i="6"/>
  <c r="BB70" i="6"/>
  <c r="BA70" i="6"/>
  <c r="AZ70" i="6"/>
  <c r="AY70" i="6"/>
  <c r="AX70" i="6"/>
  <c r="AW70" i="6"/>
  <c r="AU70" i="6"/>
  <c r="AT70" i="6"/>
  <c r="AS70" i="6"/>
  <c r="AR70" i="6"/>
  <c r="AQ70" i="6"/>
  <c r="AP70" i="6"/>
  <c r="BB69" i="6"/>
  <c r="BA69" i="6"/>
  <c r="AZ69" i="6"/>
  <c r="AY69" i="6"/>
  <c r="AX69" i="6"/>
  <c r="AW69" i="6"/>
  <c r="AU69" i="6"/>
  <c r="AT69" i="6"/>
  <c r="AS69" i="6"/>
  <c r="AR69" i="6"/>
  <c r="AQ69" i="6"/>
  <c r="AP69" i="6"/>
  <c r="AZ68" i="6"/>
  <c r="AY68" i="6"/>
  <c r="AX68" i="6"/>
  <c r="AW68" i="6"/>
  <c r="AS68" i="6"/>
  <c r="AR68" i="6"/>
  <c r="AQ68" i="6"/>
  <c r="AP68" i="6"/>
  <c r="BB67" i="6"/>
  <c r="BA67" i="6"/>
  <c r="AZ67" i="6"/>
  <c r="AY67" i="6"/>
  <c r="AX67" i="6"/>
  <c r="AW67" i="6"/>
  <c r="AU67" i="6"/>
  <c r="AT67" i="6"/>
  <c r="AS67" i="6"/>
  <c r="AR67" i="6"/>
  <c r="AQ67" i="6"/>
  <c r="AP67" i="6"/>
  <c r="BB66" i="6"/>
  <c r="BA66" i="6"/>
  <c r="AZ66" i="6"/>
  <c r="AY66" i="6"/>
  <c r="AX66" i="6"/>
  <c r="AW66" i="6"/>
  <c r="AU66" i="6"/>
  <c r="AT66" i="6"/>
  <c r="AS66" i="6"/>
  <c r="AR66" i="6"/>
  <c r="AQ66" i="6"/>
  <c r="AP66" i="6"/>
  <c r="BB65" i="6"/>
  <c r="BA65" i="6"/>
  <c r="AZ65" i="6"/>
  <c r="AY65" i="6"/>
  <c r="AX65" i="6"/>
  <c r="AW65" i="6"/>
  <c r="AU65" i="6"/>
  <c r="AT65" i="6"/>
  <c r="AS65" i="6"/>
  <c r="AR65" i="6"/>
  <c r="AQ65" i="6"/>
  <c r="AP65" i="6"/>
  <c r="AZ64" i="6"/>
  <c r="AY64" i="6"/>
  <c r="AX64" i="6"/>
  <c r="AW64" i="6"/>
  <c r="AS64" i="6"/>
  <c r="AR64" i="6"/>
  <c r="AQ64" i="6"/>
  <c r="AP64" i="6"/>
  <c r="BB63" i="6"/>
  <c r="BA63" i="6"/>
  <c r="AZ63" i="6"/>
  <c r="AY63" i="6"/>
  <c r="AX63" i="6"/>
  <c r="AW63" i="6"/>
  <c r="AU63" i="6"/>
  <c r="AT63" i="6"/>
  <c r="AS63" i="6"/>
  <c r="AR63" i="6"/>
  <c r="AQ63" i="6"/>
  <c r="AP63" i="6"/>
  <c r="BB62" i="6"/>
  <c r="BA62" i="6"/>
  <c r="AZ62" i="6"/>
  <c r="AY62" i="6"/>
  <c r="AX62" i="6"/>
  <c r="AW62" i="6"/>
  <c r="AU62" i="6"/>
  <c r="AT62" i="6"/>
  <c r="AS62" i="6"/>
  <c r="AR62" i="6"/>
  <c r="AQ62" i="6"/>
  <c r="AP62" i="6"/>
  <c r="BB61" i="6"/>
  <c r="BA61" i="6"/>
  <c r="AZ61" i="6"/>
  <c r="AY61" i="6"/>
  <c r="AX61" i="6"/>
  <c r="AW61" i="6"/>
  <c r="AU61" i="6"/>
  <c r="AT61" i="6"/>
  <c r="AS61" i="6"/>
  <c r="AR61" i="6"/>
  <c r="AQ61" i="6"/>
  <c r="AP61" i="6"/>
  <c r="AZ60" i="6"/>
  <c r="AY60" i="6"/>
  <c r="AX60" i="6"/>
  <c r="AW60" i="6"/>
  <c r="AS60" i="6"/>
  <c r="AR60" i="6"/>
  <c r="AQ60" i="6"/>
  <c r="AP60" i="6"/>
  <c r="BB59" i="6"/>
  <c r="BA59" i="6"/>
  <c r="AZ59" i="6"/>
  <c r="AY59" i="6"/>
  <c r="AX59" i="6"/>
  <c r="AW59" i="6"/>
  <c r="AU59" i="6"/>
  <c r="AT59" i="6"/>
  <c r="AS59" i="6"/>
  <c r="AR59" i="6"/>
  <c r="AQ59" i="6"/>
  <c r="AP59" i="6"/>
  <c r="BB58" i="6"/>
  <c r="BA58" i="6"/>
  <c r="AZ58" i="6"/>
  <c r="AY58" i="6"/>
  <c r="AX58" i="6"/>
  <c r="AW58" i="6"/>
  <c r="AU58" i="6"/>
  <c r="AT58" i="6"/>
  <c r="AS58" i="6"/>
  <c r="AR58" i="6"/>
  <c r="AQ58" i="6"/>
  <c r="AP58" i="6"/>
  <c r="BB57" i="6"/>
  <c r="BA57" i="6"/>
  <c r="AZ57" i="6"/>
  <c r="AY57" i="6"/>
  <c r="AX57" i="6"/>
  <c r="AW57" i="6"/>
  <c r="AU57" i="6"/>
  <c r="AT57" i="6"/>
  <c r="AS57" i="6"/>
  <c r="AR57" i="6"/>
  <c r="AQ57" i="6"/>
  <c r="AP57" i="6"/>
  <c r="AZ56" i="6"/>
  <c r="AY56" i="6"/>
  <c r="AX56" i="6"/>
  <c r="AW56" i="6"/>
  <c r="AS56" i="6"/>
  <c r="AR56" i="6"/>
  <c r="AQ56" i="6"/>
  <c r="AP56" i="6"/>
  <c r="BB55" i="6"/>
  <c r="BA55" i="6"/>
  <c r="AZ55" i="6"/>
  <c r="AY55" i="6"/>
  <c r="AX55" i="6"/>
  <c r="AW55" i="6"/>
  <c r="AU55" i="6"/>
  <c r="AT55" i="6"/>
  <c r="AS55" i="6"/>
  <c r="AR55" i="6"/>
  <c r="AQ55" i="6"/>
  <c r="AP55" i="6"/>
  <c r="BB54" i="6"/>
  <c r="BA54" i="6"/>
  <c r="AZ54" i="6"/>
  <c r="AY54" i="6"/>
  <c r="AX54" i="6"/>
  <c r="AW54" i="6"/>
  <c r="AU54" i="6"/>
  <c r="AT54" i="6"/>
  <c r="AS54" i="6"/>
  <c r="AR54" i="6"/>
  <c r="AQ54" i="6"/>
  <c r="AP54" i="6"/>
  <c r="BB53" i="6"/>
  <c r="BA53" i="6"/>
  <c r="AZ53" i="6"/>
  <c r="AY53" i="6"/>
  <c r="AX53" i="6"/>
  <c r="AW53" i="6"/>
  <c r="AU53" i="6"/>
  <c r="AT53" i="6"/>
  <c r="AS53" i="6"/>
  <c r="AR53" i="6"/>
  <c r="AQ53" i="6"/>
  <c r="AP53" i="6"/>
  <c r="BB52" i="6"/>
  <c r="AZ52" i="6"/>
  <c r="AY52" i="6"/>
  <c r="AX52" i="6"/>
  <c r="AW52" i="6"/>
  <c r="AS52" i="6"/>
  <c r="AR52" i="6"/>
  <c r="AQ52" i="6"/>
  <c r="AP52" i="6"/>
  <c r="BB51" i="6"/>
  <c r="BA51" i="6"/>
  <c r="AZ51" i="6"/>
  <c r="AY51" i="6"/>
  <c r="AX51" i="6"/>
  <c r="AW51" i="6"/>
  <c r="AU51" i="6"/>
  <c r="AT51" i="6"/>
  <c r="AS51" i="6"/>
  <c r="AR51" i="6"/>
  <c r="AQ51" i="6"/>
  <c r="AP51" i="6"/>
  <c r="BB50" i="6"/>
  <c r="BA50" i="6"/>
  <c r="AZ50" i="6"/>
  <c r="AY50" i="6"/>
  <c r="AX50" i="6"/>
  <c r="AW50" i="6"/>
  <c r="AU50" i="6"/>
  <c r="AT50" i="6"/>
  <c r="AS50" i="6"/>
  <c r="AR50" i="6"/>
  <c r="AQ50" i="6"/>
  <c r="AP50" i="6"/>
  <c r="BB49" i="6"/>
  <c r="BA49" i="6"/>
  <c r="AZ49" i="6"/>
  <c r="AY49" i="6"/>
  <c r="AX49" i="6"/>
  <c r="AW49" i="6"/>
  <c r="AU49" i="6"/>
  <c r="AT49" i="6"/>
  <c r="AS49" i="6"/>
  <c r="AR49" i="6"/>
  <c r="AQ49" i="6"/>
  <c r="AP49" i="6"/>
  <c r="AZ48" i="6"/>
  <c r="AY48" i="6"/>
  <c r="AX48" i="6"/>
  <c r="AW48" i="6"/>
  <c r="AS48" i="6"/>
  <c r="AR48" i="6"/>
  <c r="AQ48" i="6"/>
  <c r="AP48" i="6"/>
  <c r="BB47" i="6"/>
  <c r="BA47" i="6"/>
  <c r="AZ47" i="6"/>
  <c r="AY47" i="6"/>
  <c r="AX47" i="6"/>
  <c r="AW47" i="6"/>
  <c r="AU47" i="6"/>
  <c r="AT47" i="6"/>
  <c r="AS47" i="6"/>
  <c r="AR47" i="6"/>
  <c r="AQ47" i="6"/>
  <c r="AP47" i="6"/>
  <c r="BB46" i="6"/>
  <c r="BA46" i="6"/>
  <c r="AZ46" i="6"/>
  <c r="AY46" i="6"/>
  <c r="AX46" i="6"/>
  <c r="AW46" i="6"/>
  <c r="AU46" i="6"/>
  <c r="AT46" i="6"/>
  <c r="AS46" i="6"/>
  <c r="AR46" i="6"/>
  <c r="AQ46" i="6"/>
  <c r="AP46" i="6"/>
  <c r="BB45" i="6"/>
  <c r="BA45" i="6"/>
  <c r="AZ45" i="6"/>
  <c r="AY45" i="6"/>
  <c r="AX45" i="6"/>
  <c r="AW45" i="6"/>
  <c r="AU45" i="6"/>
  <c r="AT45" i="6"/>
  <c r="AS45" i="6"/>
  <c r="AR45" i="6"/>
  <c r="AQ45" i="6"/>
  <c r="AP45" i="6"/>
  <c r="AZ44" i="6"/>
  <c r="AY44" i="6"/>
  <c r="AX44" i="6"/>
  <c r="AW44" i="6"/>
  <c r="AS44" i="6"/>
  <c r="AR44" i="6"/>
  <c r="AQ44" i="6"/>
  <c r="AP44" i="6"/>
  <c r="BB43" i="6"/>
  <c r="BA43" i="6"/>
  <c r="AZ43" i="6"/>
  <c r="AY43" i="6"/>
  <c r="AX43" i="6"/>
  <c r="AW43" i="6"/>
  <c r="AU43" i="6"/>
  <c r="AT43" i="6"/>
  <c r="AS43" i="6"/>
  <c r="AR43" i="6"/>
  <c r="AQ43" i="6"/>
  <c r="AP43" i="6"/>
  <c r="BB42" i="6"/>
  <c r="BA42" i="6"/>
  <c r="AZ42" i="6"/>
  <c r="AY42" i="6"/>
  <c r="AX42" i="6"/>
  <c r="AW42" i="6"/>
  <c r="AU42" i="6"/>
  <c r="AT42" i="6"/>
  <c r="AS42" i="6"/>
  <c r="AR42" i="6"/>
  <c r="AQ42" i="6"/>
  <c r="AP42" i="6"/>
  <c r="BB41" i="6"/>
  <c r="BA41" i="6"/>
  <c r="AZ41" i="6"/>
  <c r="AY41" i="6"/>
  <c r="AX41" i="6"/>
  <c r="AW41" i="6"/>
  <c r="AU41" i="6"/>
  <c r="AT41" i="6"/>
  <c r="AS41" i="6"/>
  <c r="AR41" i="6"/>
  <c r="AQ41" i="6"/>
  <c r="AP41" i="6"/>
  <c r="AZ40" i="6"/>
  <c r="AY40" i="6"/>
  <c r="AX40" i="6"/>
  <c r="AW40" i="6"/>
  <c r="AS40" i="6"/>
  <c r="AR40" i="6"/>
  <c r="AQ40" i="6"/>
  <c r="AP40" i="6"/>
  <c r="BB39" i="6"/>
  <c r="BA39" i="6"/>
  <c r="AZ39" i="6"/>
  <c r="AY39" i="6"/>
  <c r="AX39" i="6"/>
  <c r="AW39" i="6"/>
  <c r="AU39" i="6"/>
  <c r="AT39" i="6"/>
  <c r="AS39" i="6"/>
  <c r="AR39" i="6"/>
  <c r="AQ39" i="6"/>
  <c r="AP39" i="6"/>
  <c r="BB38" i="6"/>
  <c r="BA38" i="6"/>
  <c r="AZ38" i="6"/>
  <c r="AY38" i="6"/>
  <c r="AX38" i="6"/>
  <c r="AW38" i="6"/>
  <c r="AU38" i="6"/>
  <c r="AT38" i="6"/>
  <c r="AS38" i="6"/>
  <c r="AR38" i="6"/>
  <c r="AQ38" i="6"/>
  <c r="AP38" i="6"/>
  <c r="BB37" i="6"/>
  <c r="BA37" i="6"/>
  <c r="AZ37" i="6"/>
  <c r="AY37" i="6"/>
  <c r="AX37" i="6"/>
  <c r="AW37" i="6"/>
  <c r="AU37" i="6"/>
  <c r="AT37" i="6"/>
  <c r="AS37" i="6"/>
  <c r="AR37" i="6"/>
  <c r="AQ37" i="6"/>
  <c r="AP37" i="6"/>
  <c r="AZ36" i="6"/>
  <c r="AY36" i="6"/>
  <c r="AX36" i="6"/>
  <c r="AW36" i="6"/>
  <c r="AS36" i="6"/>
  <c r="AR36" i="6"/>
  <c r="AQ36" i="6"/>
  <c r="AP36" i="6"/>
  <c r="BB35" i="6"/>
  <c r="BA35" i="6"/>
  <c r="AZ35" i="6"/>
  <c r="AY35" i="6"/>
  <c r="AX35" i="6"/>
  <c r="AW35" i="6"/>
  <c r="AU35" i="6"/>
  <c r="AT35" i="6"/>
  <c r="AS35" i="6"/>
  <c r="AR35" i="6"/>
  <c r="AQ35" i="6"/>
  <c r="AP35" i="6"/>
  <c r="BB34" i="6"/>
  <c r="BA34" i="6"/>
  <c r="AZ34" i="6"/>
  <c r="AY34" i="6"/>
  <c r="AX34" i="6"/>
  <c r="AW34" i="6"/>
  <c r="AU34" i="6"/>
  <c r="AT34" i="6"/>
  <c r="AS34" i="6"/>
  <c r="AR34" i="6"/>
  <c r="AQ34" i="6"/>
  <c r="AP34" i="6"/>
  <c r="BB33" i="6"/>
  <c r="BA33" i="6"/>
  <c r="AZ33" i="6"/>
  <c r="AY33" i="6"/>
  <c r="AX33" i="6"/>
  <c r="AW33" i="6"/>
  <c r="AU33" i="6"/>
  <c r="AT33" i="6"/>
  <c r="AS33" i="6"/>
  <c r="AR33" i="6"/>
  <c r="AQ33" i="6"/>
  <c r="AP33" i="6"/>
  <c r="AZ32" i="6"/>
  <c r="AY32" i="6"/>
  <c r="AX32" i="6"/>
  <c r="AW32" i="6"/>
  <c r="AS32" i="6"/>
  <c r="AR32" i="6"/>
  <c r="AQ32" i="6"/>
  <c r="AP32" i="6"/>
  <c r="BB31" i="6"/>
  <c r="BA31" i="6"/>
  <c r="AZ31" i="6"/>
  <c r="AY31" i="6"/>
  <c r="AX31" i="6"/>
  <c r="AW31" i="6"/>
  <c r="AU31" i="6"/>
  <c r="AT31" i="6"/>
  <c r="AS31" i="6"/>
  <c r="AR31" i="6"/>
  <c r="AQ31" i="6"/>
  <c r="AP31" i="6"/>
  <c r="BB30" i="6"/>
  <c r="BA30" i="6"/>
  <c r="AZ30" i="6"/>
  <c r="AY30" i="6"/>
  <c r="AX30" i="6"/>
  <c r="AW30" i="6"/>
  <c r="AU30" i="6"/>
  <c r="AT30" i="6"/>
  <c r="AS30" i="6"/>
  <c r="AR30" i="6"/>
  <c r="AQ30" i="6"/>
  <c r="AP30" i="6"/>
  <c r="BB29" i="6"/>
  <c r="BA29" i="6"/>
  <c r="AZ29" i="6"/>
  <c r="AY29" i="6"/>
  <c r="AX29" i="6"/>
  <c r="AW29" i="6"/>
  <c r="AU29" i="6"/>
  <c r="AT29" i="6"/>
  <c r="AS29" i="6"/>
  <c r="AR29" i="6"/>
  <c r="AQ29" i="6"/>
  <c r="AP29" i="6"/>
  <c r="AZ28" i="6"/>
  <c r="AY28" i="6"/>
  <c r="AX28" i="6"/>
  <c r="AW28" i="6"/>
  <c r="AS28" i="6"/>
  <c r="AR28" i="6"/>
  <c r="AQ28" i="6"/>
  <c r="AP28" i="6"/>
  <c r="BB27" i="6"/>
  <c r="BA27" i="6"/>
  <c r="AZ27" i="6"/>
  <c r="AY27" i="6"/>
  <c r="AX27" i="6"/>
  <c r="AW27" i="6"/>
  <c r="AU27" i="6"/>
  <c r="AT27" i="6"/>
  <c r="AS27" i="6"/>
  <c r="AR27" i="6"/>
  <c r="AQ27" i="6"/>
  <c r="AP27" i="6"/>
  <c r="BB26" i="6"/>
  <c r="BA26" i="6"/>
  <c r="AZ26" i="6"/>
  <c r="AY26" i="6"/>
  <c r="AX26" i="6"/>
  <c r="AW26" i="6"/>
  <c r="AU26" i="6"/>
  <c r="AT26" i="6"/>
  <c r="AS26" i="6"/>
  <c r="AR26" i="6"/>
  <c r="AQ26" i="6"/>
  <c r="AP26" i="6"/>
  <c r="BB25" i="6"/>
  <c r="BA25" i="6"/>
  <c r="AZ25" i="6"/>
  <c r="AY25" i="6"/>
  <c r="AX25" i="6"/>
  <c r="AW25" i="6"/>
  <c r="AU25" i="6"/>
  <c r="AT25" i="6"/>
  <c r="AS25" i="6"/>
  <c r="AR25" i="6"/>
  <c r="AQ25" i="6"/>
  <c r="AP25" i="6"/>
  <c r="BB24" i="6"/>
  <c r="AZ24" i="6"/>
  <c r="AY24" i="6"/>
  <c r="AX24" i="6"/>
  <c r="AW24" i="6"/>
  <c r="AS24" i="6"/>
  <c r="AR24" i="6"/>
  <c r="AQ24" i="6"/>
  <c r="AP24" i="6"/>
  <c r="BB23" i="6"/>
  <c r="BA23" i="6"/>
  <c r="AZ23" i="6"/>
  <c r="AY23" i="6"/>
  <c r="AX23" i="6"/>
  <c r="AW23" i="6"/>
  <c r="AU23" i="6"/>
  <c r="AT23" i="6"/>
  <c r="AS23" i="6"/>
  <c r="AR23" i="6"/>
  <c r="AQ23" i="6"/>
  <c r="AP23" i="6"/>
  <c r="BB22" i="6"/>
  <c r="BA22" i="6"/>
  <c r="AZ22" i="6"/>
  <c r="AY22" i="6"/>
  <c r="AX22" i="6"/>
  <c r="AW22" i="6"/>
  <c r="AU22" i="6"/>
  <c r="AT22" i="6"/>
  <c r="AS22" i="6"/>
  <c r="AR22" i="6"/>
  <c r="AQ22" i="6"/>
  <c r="AP22" i="6"/>
  <c r="BB21" i="6"/>
  <c r="BA21" i="6"/>
  <c r="AZ21" i="6"/>
  <c r="AY21" i="6"/>
  <c r="AX21" i="6"/>
  <c r="AW21" i="6"/>
  <c r="AU21" i="6"/>
  <c r="AT21" i="6"/>
  <c r="AS21" i="6"/>
  <c r="AR21" i="6"/>
  <c r="AQ21" i="6"/>
  <c r="AP21" i="6"/>
  <c r="AZ20" i="6"/>
  <c r="AY20" i="6"/>
  <c r="AX20" i="6"/>
  <c r="AW20" i="6"/>
  <c r="AS20" i="6"/>
  <c r="AR20" i="6"/>
  <c r="AQ20" i="6"/>
  <c r="AP20" i="6"/>
  <c r="BB19" i="6"/>
  <c r="BA19" i="6"/>
  <c r="AZ19" i="6"/>
  <c r="AY19" i="6"/>
  <c r="AX19" i="6"/>
  <c r="AW19" i="6"/>
  <c r="AU19" i="6"/>
  <c r="AT19" i="6"/>
  <c r="AS19" i="6"/>
  <c r="AR19" i="6"/>
  <c r="AQ19" i="6"/>
  <c r="AP19" i="6"/>
  <c r="BB18" i="6"/>
  <c r="BA18" i="6"/>
  <c r="AZ18" i="6"/>
  <c r="AY18" i="6"/>
  <c r="AX18" i="6"/>
  <c r="AW18" i="6"/>
  <c r="AU18" i="6"/>
  <c r="AT18" i="6"/>
  <c r="AS18" i="6"/>
  <c r="AR18" i="6"/>
  <c r="AQ18" i="6"/>
  <c r="AP18" i="6"/>
  <c r="BB17" i="6"/>
  <c r="BA17" i="6"/>
  <c r="AZ17" i="6"/>
  <c r="AY17" i="6"/>
  <c r="AX17" i="6"/>
  <c r="AW17" i="6"/>
  <c r="AU17" i="6"/>
  <c r="AT17" i="6"/>
  <c r="AS17" i="6"/>
  <c r="AR17" i="6"/>
  <c r="AQ17" i="6"/>
  <c r="AP17" i="6"/>
  <c r="AZ16" i="6"/>
  <c r="AY16" i="6"/>
  <c r="AX16" i="6"/>
  <c r="AW16" i="6"/>
  <c r="AS16" i="6"/>
  <c r="AR16" i="6"/>
  <c r="AQ16" i="6"/>
  <c r="AP16" i="6"/>
  <c r="BB15" i="6"/>
  <c r="BA15" i="6"/>
  <c r="AZ15" i="6"/>
  <c r="AY15" i="6"/>
  <c r="AX15" i="6"/>
  <c r="AW15" i="6"/>
  <c r="AU15" i="6"/>
  <c r="AT15" i="6"/>
  <c r="AS15" i="6"/>
  <c r="AR15" i="6"/>
  <c r="AQ15" i="6"/>
  <c r="AP15" i="6"/>
  <c r="BB14" i="6"/>
  <c r="BA14" i="6"/>
  <c r="AZ14" i="6"/>
  <c r="AY14" i="6"/>
  <c r="AX14" i="6"/>
  <c r="AW14" i="6"/>
  <c r="AU14" i="6"/>
  <c r="AT14" i="6"/>
  <c r="AS14" i="6"/>
  <c r="AR14" i="6"/>
  <c r="AQ14" i="6"/>
  <c r="AP14" i="6"/>
  <c r="BB13" i="6"/>
  <c r="BA13" i="6"/>
  <c r="AZ13" i="6"/>
  <c r="AY13" i="6"/>
  <c r="AX13" i="6"/>
  <c r="AW13" i="6"/>
  <c r="AU13" i="6"/>
  <c r="AT13" i="6"/>
  <c r="AS13" i="6"/>
  <c r="AR13" i="6"/>
  <c r="AQ13" i="6"/>
  <c r="AP13" i="6"/>
  <c r="AZ12" i="6"/>
  <c r="AY12" i="6"/>
  <c r="AX12" i="6"/>
  <c r="AW12" i="6"/>
  <c r="AS12" i="6"/>
  <c r="AR12" i="6"/>
  <c r="AQ12" i="6"/>
  <c r="AP12" i="6"/>
  <c r="BB11" i="6"/>
  <c r="BA11" i="6"/>
  <c r="AZ11" i="6"/>
  <c r="AY11" i="6"/>
  <c r="AX11" i="6"/>
  <c r="AW11" i="6"/>
  <c r="AU11" i="6"/>
  <c r="AT11" i="6"/>
  <c r="AS11" i="6"/>
  <c r="AR11" i="6"/>
  <c r="AQ11" i="6"/>
  <c r="AP11" i="6"/>
  <c r="BB10" i="6"/>
  <c r="BA10" i="6"/>
  <c r="AZ10" i="6"/>
  <c r="AY10" i="6"/>
  <c r="AX10" i="6"/>
  <c r="AW10" i="6"/>
  <c r="AU10" i="6"/>
  <c r="AT10" i="6"/>
  <c r="AS10" i="6"/>
  <c r="AR10" i="6"/>
  <c r="AQ10" i="6"/>
  <c r="AP10" i="6"/>
  <c r="BB9" i="6"/>
  <c r="BA9" i="6"/>
  <c r="AZ9" i="6"/>
  <c r="AY9" i="6"/>
  <c r="AX9" i="6"/>
  <c r="AW9" i="6"/>
  <c r="AU9" i="6"/>
  <c r="AT9" i="6"/>
  <c r="AS9" i="6"/>
  <c r="AR9" i="6"/>
  <c r="AQ9" i="6"/>
  <c r="AP9" i="6"/>
  <c r="BB8" i="6"/>
  <c r="BA8" i="6"/>
  <c r="AZ8" i="6"/>
  <c r="AY8" i="6"/>
  <c r="AX8" i="6"/>
  <c r="AW8" i="6"/>
  <c r="AS8" i="6"/>
  <c r="AR8" i="6"/>
  <c r="AQ8" i="6"/>
  <c r="AP8" i="6"/>
  <c r="BB7" i="6"/>
  <c r="BA7" i="6"/>
  <c r="AZ7" i="6"/>
  <c r="AY7" i="6"/>
  <c r="AX7" i="6"/>
  <c r="AW7" i="6"/>
  <c r="AU7" i="6"/>
  <c r="AT7" i="6"/>
  <c r="AS7" i="6"/>
  <c r="AR7" i="6"/>
  <c r="AQ7" i="6"/>
  <c r="AP7" i="6"/>
  <c r="BB6" i="6"/>
  <c r="BA6" i="6"/>
  <c r="AZ6" i="6"/>
  <c r="AY6" i="6"/>
  <c r="AX6" i="6"/>
  <c r="AW6" i="6"/>
  <c r="AU6" i="6"/>
  <c r="AT6" i="6"/>
  <c r="AS6" i="6"/>
  <c r="AR6" i="6"/>
  <c r="AQ6" i="6"/>
  <c r="AP6" i="6"/>
  <c r="BB5" i="6"/>
  <c r="BA5" i="6"/>
  <c r="AZ5" i="6"/>
  <c r="AY5" i="6"/>
  <c r="AX5" i="6"/>
  <c r="AW5" i="6"/>
  <c r="AU5" i="6"/>
  <c r="AT5" i="6"/>
  <c r="AS5" i="6"/>
  <c r="AR5" i="6"/>
  <c r="AQ5" i="6"/>
  <c r="AP5" i="6"/>
  <c r="BB4" i="6"/>
  <c r="BA4" i="6"/>
  <c r="AZ4" i="6"/>
  <c r="AY4" i="6"/>
  <c r="AX4" i="6"/>
  <c r="AW4" i="6"/>
  <c r="AU4" i="6"/>
  <c r="AT4" i="6"/>
  <c r="AS4" i="6"/>
  <c r="AR4" i="6"/>
  <c r="AQ4" i="6"/>
  <c r="AP4" i="6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BB4" i="5"/>
  <c r="BA4" i="5"/>
  <c r="AZ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4" i="5"/>
  <c r="AP4" i="5"/>
  <c r="BB12" i="6" l="1"/>
  <c r="BB28" i="6"/>
  <c r="BB60" i="6"/>
  <c r="AU76" i="6"/>
  <c r="AU44" i="6"/>
  <c r="BB36" i="6"/>
  <c r="BB68" i="6"/>
  <c r="BB20" i="6"/>
  <c r="AU32" i="6"/>
  <c r="AU40" i="6"/>
  <c r="AU48" i="6"/>
  <c r="AU56" i="6"/>
  <c r="AU64" i="6"/>
  <c r="AU72" i="6"/>
  <c r="BA20" i="6"/>
  <c r="BA16" i="6"/>
  <c r="AT24" i="6"/>
  <c r="AT28" i="6"/>
  <c r="AV33" i="6" s="1"/>
  <c r="AT32" i="6"/>
  <c r="AT36" i="6"/>
  <c r="AT40" i="6"/>
  <c r="AT44" i="6"/>
  <c r="AT48" i="6"/>
  <c r="AT52" i="6"/>
  <c r="AT56" i="6"/>
  <c r="AT60" i="6"/>
  <c r="AT64" i="6"/>
  <c r="AT68" i="6"/>
  <c r="AT72" i="6"/>
  <c r="AT76" i="6"/>
  <c r="AV18" i="6"/>
  <c r="AV48" i="6" l="1"/>
  <c r="AV78" i="6"/>
  <c r="AV63" i="6"/>
  <c r="AU78" i="5" l="1"/>
  <c r="AT78" i="5"/>
  <c r="AS78" i="5"/>
  <c r="AR78" i="5"/>
  <c r="AQ78" i="5"/>
  <c r="AP78" i="5"/>
  <c r="AU77" i="5"/>
  <c r="AT77" i="5"/>
  <c r="AS77" i="5"/>
  <c r="AR77" i="5"/>
  <c r="AQ77" i="5"/>
  <c r="AP77" i="5"/>
  <c r="AU76" i="5"/>
  <c r="AT76" i="5"/>
  <c r="AS76" i="5"/>
  <c r="AR76" i="5"/>
  <c r="AQ76" i="5"/>
  <c r="AP76" i="5"/>
  <c r="AU75" i="5"/>
  <c r="AT75" i="5"/>
  <c r="AS75" i="5"/>
  <c r="AR75" i="5"/>
  <c r="AQ75" i="5"/>
  <c r="AP75" i="5"/>
  <c r="AU74" i="5"/>
  <c r="AT74" i="5"/>
  <c r="AS74" i="5"/>
  <c r="AR74" i="5"/>
  <c r="AQ74" i="5"/>
  <c r="AP74" i="5"/>
  <c r="AU73" i="5"/>
  <c r="AT73" i="5"/>
  <c r="AS73" i="5"/>
  <c r="AR73" i="5"/>
  <c r="AQ73" i="5"/>
  <c r="AP73" i="5"/>
  <c r="AU72" i="5"/>
  <c r="AT72" i="5"/>
  <c r="AS72" i="5"/>
  <c r="AR72" i="5"/>
  <c r="AQ72" i="5"/>
  <c r="AP72" i="5"/>
  <c r="AU71" i="5"/>
  <c r="AT71" i="5"/>
  <c r="AS71" i="5"/>
  <c r="AR71" i="5"/>
  <c r="AQ71" i="5"/>
  <c r="AP71" i="5"/>
  <c r="AU70" i="5"/>
  <c r="AT70" i="5"/>
  <c r="AS70" i="5"/>
  <c r="AR70" i="5"/>
  <c r="AQ70" i="5"/>
  <c r="AP70" i="5"/>
  <c r="AU69" i="5"/>
  <c r="AT69" i="5"/>
  <c r="AS69" i="5"/>
  <c r="AR69" i="5"/>
  <c r="AQ69" i="5"/>
  <c r="AP69" i="5"/>
  <c r="AU68" i="5"/>
  <c r="AT68" i="5"/>
  <c r="AS68" i="5"/>
  <c r="AR68" i="5"/>
  <c r="AQ68" i="5"/>
  <c r="AP68" i="5"/>
  <c r="AU67" i="5"/>
  <c r="AT67" i="5"/>
  <c r="AS67" i="5"/>
  <c r="AR67" i="5"/>
  <c r="AQ67" i="5"/>
  <c r="AP67" i="5"/>
  <c r="AU66" i="5"/>
  <c r="AT66" i="5"/>
  <c r="AS66" i="5"/>
  <c r="AR66" i="5"/>
  <c r="AQ66" i="5"/>
  <c r="AP66" i="5"/>
  <c r="AU65" i="5"/>
  <c r="AT65" i="5"/>
  <c r="AS65" i="5"/>
  <c r="AR65" i="5"/>
  <c r="AQ65" i="5"/>
  <c r="AP65" i="5"/>
  <c r="AU64" i="5"/>
  <c r="AT64" i="5"/>
  <c r="AS64" i="5"/>
  <c r="AR64" i="5"/>
  <c r="AQ64" i="5"/>
  <c r="AP64" i="5"/>
  <c r="AU63" i="5"/>
  <c r="AT63" i="5"/>
  <c r="AS63" i="5"/>
  <c r="AR63" i="5"/>
  <c r="AQ63" i="5"/>
  <c r="AP63" i="5"/>
  <c r="AU62" i="5"/>
  <c r="AT62" i="5"/>
  <c r="AS62" i="5"/>
  <c r="AR62" i="5"/>
  <c r="AQ62" i="5"/>
  <c r="AP62" i="5"/>
  <c r="AU61" i="5"/>
  <c r="AT61" i="5"/>
  <c r="AS61" i="5"/>
  <c r="AR61" i="5"/>
  <c r="AQ61" i="5"/>
  <c r="AP61" i="5"/>
  <c r="AU60" i="5"/>
  <c r="AT60" i="5"/>
  <c r="AS60" i="5"/>
  <c r="AR60" i="5"/>
  <c r="AQ60" i="5"/>
  <c r="AP60" i="5"/>
  <c r="AU59" i="5"/>
  <c r="AT59" i="5"/>
  <c r="AS59" i="5"/>
  <c r="AR59" i="5"/>
  <c r="AQ59" i="5"/>
  <c r="AP59" i="5"/>
  <c r="AU58" i="5"/>
  <c r="AT58" i="5"/>
  <c r="AS58" i="5"/>
  <c r="AR58" i="5"/>
  <c r="AQ58" i="5"/>
  <c r="AP58" i="5"/>
  <c r="AU57" i="5"/>
  <c r="AT57" i="5"/>
  <c r="AS57" i="5"/>
  <c r="AR57" i="5"/>
  <c r="AQ57" i="5"/>
  <c r="AP57" i="5"/>
  <c r="AU56" i="5"/>
  <c r="AT56" i="5"/>
  <c r="AS56" i="5"/>
  <c r="AR56" i="5"/>
  <c r="AQ56" i="5"/>
  <c r="AP56" i="5"/>
  <c r="AU55" i="5"/>
  <c r="AT55" i="5"/>
  <c r="AS55" i="5"/>
  <c r="AR55" i="5"/>
  <c r="AQ55" i="5"/>
  <c r="AP55" i="5"/>
  <c r="AU54" i="5"/>
  <c r="AT54" i="5"/>
  <c r="AS54" i="5"/>
  <c r="AR54" i="5"/>
  <c r="AQ54" i="5"/>
  <c r="AP54" i="5"/>
  <c r="AU53" i="5"/>
  <c r="AT53" i="5"/>
  <c r="AS53" i="5"/>
  <c r="AR53" i="5"/>
  <c r="AQ53" i="5"/>
  <c r="AP53" i="5"/>
  <c r="AU52" i="5"/>
  <c r="AT52" i="5"/>
  <c r="AS52" i="5"/>
  <c r="AR52" i="5"/>
  <c r="AQ52" i="5"/>
  <c r="AP52" i="5"/>
  <c r="AU51" i="5"/>
  <c r="AT51" i="5"/>
  <c r="AS51" i="5"/>
  <c r="AR51" i="5"/>
  <c r="AQ51" i="5"/>
  <c r="AP51" i="5"/>
  <c r="AU50" i="5"/>
  <c r="AT50" i="5"/>
  <c r="AS50" i="5"/>
  <c r="AR50" i="5"/>
  <c r="AQ50" i="5"/>
  <c r="AP50" i="5"/>
  <c r="AU49" i="5"/>
  <c r="AT49" i="5"/>
  <c r="AS49" i="5"/>
  <c r="AR49" i="5"/>
  <c r="AQ49" i="5"/>
  <c r="AP49" i="5"/>
  <c r="AV63" i="5" s="1"/>
  <c r="AU48" i="5"/>
  <c r="AT48" i="5"/>
  <c r="AS48" i="5"/>
  <c r="AR48" i="5"/>
  <c r="AQ48" i="5"/>
  <c r="AP48" i="5"/>
  <c r="AU47" i="5"/>
  <c r="AT47" i="5"/>
  <c r="AS47" i="5"/>
  <c r="AR47" i="5"/>
  <c r="AQ47" i="5"/>
  <c r="AP47" i="5"/>
  <c r="AU46" i="5"/>
  <c r="AT46" i="5"/>
  <c r="AS46" i="5"/>
  <c r="AR46" i="5"/>
  <c r="AQ46" i="5"/>
  <c r="AP46" i="5"/>
  <c r="AU45" i="5"/>
  <c r="AT45" i="5"/>
  <c r="AS45" i="5"/>
  <c r="AR45" i="5"/>
  <c r="AQ45" i="5"/>
  <c r="AP45" i="5"/>
  <c r="AU44" i="5"/>
  <c r="AT44" i="5"/>
  <c r="AS44" i="5"/>
  <c r="AR44" i="5"/>
  <c r="AQ44" i="5"/>
  <c r="AP44" i="5"/>
  <c r="AU43" i="5"/>
  <c r="AT43" i="5"/>
  <c r="AS43" i="5"/>
  <c r="AR43" i="5"/>
  <c r="AQ43" i="5"/>
  <c r="AP43" i="5"/>
  <c r="AU42" i="5"/>
  <c r="AT42" i="5"/>
  <c r="AS42" i="5"/>
  <c r="AR42" i="5"/>
  <c r="AQ42" i="5"/>
  <c r="AP42" i="5"/>
  <c r="AU41" i="5"/>
  <c r="AT41" i="5"/>
  <c r="AS41" i="5"/>
  <c r="AR41" i="5"/>
  <c r="AQ41" i="5"/>
  <c r="AP41" i="5"/>
  <c r="AU40" i="5"/>
  <c r="AT40" i="5"/>
  <c r="AS40" i="5"/>
  <c r="AR40" i="5"/>
  <c r="AQ40" i="5"/>
  <c r="AP40" i="5"/>
  <c r="AU39" i="5"/>
  <c r="AT39" i="5"/>
  <c r="AS39" i="5"/>
  <c r="AR39" i="5"/>
  <c r="AQ39" i="5"/>
  <c r="AP39" i="5"/>
  <c r="AU38" i="5"/>
  <c r="AT38" i="5"/>
  <c r="AS38" i="5"/>
  <c r="AR38" i="5"/>
  <c r="AQ38" i="5"/>
  <c r="AP38" i="5"/>
  <c r="AU37" i="5"/>
  <c r="AT37" i="5"/>
  <c r="AS37" i="5"/>
  <c r="AR37" i="5"/>
  <c r="AQ37" i="5"/>
  <c r="AP37" i="5"/>
  <c r="AU36" i="5"/>
  <c r="AT36" i="5"/>
  <c r="AS36" i="5"/>
  <c r="AR36" i="5"/>
  <c r="AQ36" i="5"/>
  <c r="AP36" i="5"/>
  <c r="AU35" i="5"/>
  <c r="AT35" i="5"/>
  <c r="AS35" i="5"/>
  <c r="AR35" i="5"/>
  <c r="AQ35" i="5"/>
  <c r="AP35" i="5"/>
  <c r="AU34" i="5"/>
  <c r="AT34" i="5"/>
  <c r="AS34" i="5"/>
  <c r="AR34" i="5"/>
  <c r="AQ34" i="5"/>
  <c r="AP34" i="5"/>
  <c r="AU33" i="5"/>
  <c r="AT33" i="5"/>
  <c r="AS33" i="5"/>
  <c r="AR33" i="5"/>
  <c r="AQ33" i="5"/>
  <c r="AP33" i="5"/>
  <c r="AU32" i="5"/>
  <c r="AT32" i="5"/>
  <c r="AS32" i="5"/>
  <c r="AR32" i="5"/>
  <c r="AQ32" i="5"/>
  <c r="AP32" i="5"/>
  <c r="AU31" i="5"/>
  <c r="AT31" i="5"/>
  <c r="AS31" i="5"/>
  <c r="AR31" i="5"/>
  <c r="AQ31" i="5"/>
  <c r="AP31" i="5"/>
  <c r="AU30" i="5"/>
  <c r="AT30" i="5"/>
  <c r="AS30" i="5"/>
  <c r="AR30" i="5"/>
  <c r="AQ30" i="5"/>
  <c r="AP30" i="5"/>
  <c r="AU29" i="5"/>
  <c r="AT29" i="5"/>
  <c r="AS29" i="5"/>
  <c r="AR29" i="5"/>
  <c r="AQ29" i="5"/>
  <c r="AP29" i="5"/>
  <c r="AU28" i="5"/>
  <c r="AT28" i="5"/>
  <c r="AS28" i="5"/>
  <c r="AR28" i="5"/>
  <c r="AQ28" i="5"/>
  <c r="AP28" i="5"/>
  <c r="AU27" i="5"/>
  <c r="AT27" i="5"/>
  <c r="AS27" i="5"/>
  <c r="AR27" i="5"/>
  <c r="AQ27" i="5"/>
  <c r="AP27" i="5"/>
  <c r="AU26" i="5"/>
  <c r="AT26" i="5"/>
  <c r="AS26" i="5"/>
  <c r="AR26" i="5"/>
  <c r="AQ26" i="5"/>
  <c r="AP26" i="5"/>
  <c r="AU25" i="5"/>
  <c r="AT25" i="5"/>
  <c r="AS25" i="5"/>
  <c r="AR25" i="5"/>
  <c r="AQ25" i="5"/>
  <c r="AP25" i="5"/>
  <c r="AU24" i="5"/>
  <c r="AT24" i="5"/>
  <c r="AS24" i="5"/>
  <c r="AR24" i="5"/>
  <c r="AQ24" i="5"/>
  <c r="AP24" i="5"/>
  <c r="AU23" i="5"/>
  <c r="AT23" i="5"/>
  <c r="AS23" i="5"/>
  <c r="AR23" i="5"/>
  <c r="AQ23" i="5"/>
  <c r="AP23" i="5"/>
  <c r="AU22" i="5"/>
  <c r="AT22" i="5"/>
  <c r="AS22" i="5"/>
  <c r="AR22" i="5"/>
  <c r="AQ22" i="5"/>
  <c r="AP22" i="5"/>
  <c r="AU21" i="5"/>
  <c r="AT21" i="5"/>
  <c r="AS21" i="5"/>
  <c r="AR21" i="5"/>
  <c r="AQ21" i="5"/>
  <c r="AP21" i="5"/>
  <c r="AU20" i="5"/>
  <c r="AT20" i="5"/>
  <c r="AS20" i="5"/>
  <c r="AR20" i="5"/>
  <c r="AQ20" i="5"/>
  <c r="AP20" i="5"/>
  <c r="AU19" i="5"/>
  <c r="AT19" i="5"/>
  <c r="AS19" i="5"/>
  <c r="AR19" i="5"/>
  <c r="AQ19" i="5"/>
  <c r="AP19" i="5"/>
  <c r="AU18" i="5"/>
  <c r="AT18" i="5"/>
  <c r="AS18" i="5"/>
  <c r="AR18" i="5"/>
  <c r="AQ18" i="5"/>
  <c r="AP18" i="5"/>
  <c r="AU17" i="5"/>
  <c r="AT17" i="5"/>
  <c r="AS17" i="5"/>
  <c r="AR17" i="5"/>
  <c r="AQ17" i="5"/>
  <c r="AP17" i="5"/>
  <c r="AU16" i="5"/>
  <c r="AT16" i="5"/>
  <c r="AS16" i="5"/>
  <c r="AR16" i="5"/>
  <c r="AQ16" i="5"/>
  <c r="AP16" i="5"/>
  <c r="AU15" i="5"/>
  <c r="AT15" i="5"/>
  <c r="AS15" i="5"/>
  <c r="AR15" i="5"/>
  <c r="AQ15" i="5"/>
  <c r="AP15" i="5"/>
  <c r="AU14" i="5"/>
  <c r="AT14" i="5"/>
  <c r="AS14" i="5"/>
  <c r="AR14" i="5"/>
  <c r="AQ14" i="5"/>
  <c r="AP14" i="5"/>
  <c r="AU13" i="5"/>
  <c r="AT13" i="5"/>
  <c r="AS13" i="5"/>
  <c r="AR13" i="5"/>
  <c r="AQ13" i="5"/>
  <c r="AP13" i="5"/>
  <c r="AU12" i="5"/>
  <c r="AT12" i="5"/>
  <c r="AS12" i="5"/>
  <c r="AR12" i="5"/>
  <c r="AQ12" i="5"/>
  <c r="AP12" i="5"/>
  <c r="AU11" i="5"/>
  <c r="AT11" i="5"/>
  <c r="AS11" i="5"/>
  <c r="AR11" i="5"/>
  <c r="AQ11" i="5"/>
  <c r="AP11" i="5"/>
  <c r="AU10" i="5"/>
  <c r="AT10" i="5"/>
  <c r="AS10" i="5"/>
  <c r="AR10" i="5"/>
  <c r="AQ10" i="5"/>
  <c r="AP10" i="5"/>
  <c r="AU9" i="5"/>
  <c r="AT9" i="5"/>
  <c r="AS9" i="5"/>
  <c r="AR9" i="5"/>
  <c r="AQ9" i="5"/>
  <c r="AP9" i="5"/>
  <c r="AU8" i="5"/>
  <c r="AT8" i="5"/>
  <c r="AS8" i="5"/>
  <c r="AR8" i="5"/>
  <c r="AQ8" i="5"/>
  <c r="AP8" i="5"/>
  <c r="AU7" i="5"/>
  <c r="AT7" i="5"/>
  <c r="AS7" i="5"/>
  <c r="AR7" i="5"/>
  <c r="AQ7" i="5"/>
  <c r="AP7" i="5"/>
  <c r="AU6" i="5"/>
  <c r="AT6" i="5"/>
  <c r="AS6" i="5"/>
  <c r="AR6" i="5"/>
  <c r="AQ6" i="5"/>
  <c r="AP6" i="5"/>
  <c r="AU5" i="5"/>
  <c r="AT5" i="5"/>
  <c r="AS5" i="5"/>
  <c r="AR5" i="5"/>
  <c r="AQ5" i="5"/>
  <c r="AP5" i="5"/>
  <c r="AU4" i="5"/>
  <c r="AT4" i="5"/>
  <c r="AS4" i="5"/>
  <c r="AR4" i="5"/>
  <c r="AQ4" i="5"/>
  <c r="AV33" i="5" l="1"/>
  <c r="AV48" i="5"/>
  <c r="AV18" i="5"/>
  <c r="AV78" i="5"/>
  <c r="AI78" i="4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<sst xmlns="http://schemas.openxmlformats.org/spreadsheetml/2006/main" count="978" uniqueCount="232">
  <si>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</si>
  <si>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</si>
  <si>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</si>
  <si>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</si>
  <si>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</si>
  <si>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</si>
  <si>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</si>
  <si>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</si>
  <si>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</si>
  <si>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</si>
  <si>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</si>
  <si>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</si>
  <si>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</si>
  <si>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</si>
  <si>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</si>
  <si>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</si>
  <si>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</si>
  <si>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</si>
  <si>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</si>
  <si>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</si>
  <si>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</si>
  <si>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</si>
  <si>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</si>
  <si>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</si>
  <si>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</si>
  <si>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</si>
  <si>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</si>
  <si>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</si>
  <si>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</si>
  <si>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</si>
  <si>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</si>
  <si>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</si>
  <si>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</si>
  <si>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</si>
  <si>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</si>
  <si>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</si>
  <si>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</si>
  <si>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</si>
  <si>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</si>
  <si>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</si>
  <si>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</si>
  <si>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</si>
  <si>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</si>
  <si>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</si>
  <si>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</si>
  <si>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</si>
  <si>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</si>
  <si>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</si>
  <si>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</si>
  <si>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</si>
  <si>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</si>
  <si>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</si>
  <si>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</si>
  <si>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</si>
  <si>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</si>
  <si>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</si>
  <si>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</si>
  <si>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</si>
  <si>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</si>
  <si>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</si>
  <si>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</si>
  <si>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</si>
  <si>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</si>
  <si>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</si>
  <si>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</si>
  <si>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</si>
  <si>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</si>
  <si>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</si>
  <si>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</si>
  <si>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</si>
  <si>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</si>
  <si>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</si>
  <si>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</si>
  <si>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</si>
  <si>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</si>
  <si>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</si>
  <si>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</si>
  <si>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</si>
  <si>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</si>
  <si>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</si>
  <si>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</si>
  <si>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</si>
  <si>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</si>
  <si>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</si>
  <si>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</si>
  <si>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</si>
  <si>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</si>
  <si>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</si>
  <si>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</si>
  <si>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</si>
  <si>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</si>
  <si>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</si>
  <si>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</si>
  <si>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</si>
  <si>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</si>
  <si>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</si>
  <si>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</si>
  <si>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</si>
  <si>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</si>
  <si>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</si>
  <si>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</si>
  <si>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</si>
  <si>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</si>
  <si>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</si>
  <si>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</si>
  <si>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</si>
  <si>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</si>
  <si>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</si>
  <si>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</si>
  <si>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</si>
  <si>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</si>
  <si>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</si>
  <si>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</si>
  <si>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</si>
  <si>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</si>
  <si>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</si>
  <si>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</si>
  <si>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</si>
  <si>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</si>
  <si>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</si>
  <si>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</si>
  <si>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</si>
  <si>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</si>
  <si>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</si>
  <si>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</si>
  <si>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</si>
  <si>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</si>
  <si>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</si>
  <si>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</si>
  <si>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</si>
  <si>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</si>
  <si>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</si>
  <si>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</si>
  <si>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</si>
  <si>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</si>
  <si>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</si>
  <si>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</si>
  <si>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</si>
  <si>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</si>
  <si>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</si>
  <si>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</si>
  <si>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</si>
  <si>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</si>
  <si>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</si>
  <si>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</si>
  <si>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</si>
  <si>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</si>
  <si>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</si>
  <si>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</si>
  <si>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</si>
  <si>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</si>
  <si>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</si>
  <si>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</si>
  <si>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</si>
  <si>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</si>
  <si>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</si>
  <si>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</si>
  <si>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</si>
  <si>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</si>
  <si>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</si>
  <si>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</si>
  <si>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</si>
  <si>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</si>
  <si>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</si>
  <si>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</si>
  <si>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</si>
  <si>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</si>
  <si>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</si>
  <si>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</si>
  <si>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</si>
  <si>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</si>
  <si>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</si>
  <si>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</si>
  <si>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</si>
  <si>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</si>
  <si>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</si>
  <si>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</si>
  <si>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</si>
  <si>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</si>
  <si>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</si>
  <si>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</si>
  <si>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</si>
  <si>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</si>
  <si>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</si>
  <si>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</si>
  <si>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</si>
  <si>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</si>
  <si>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</si>
  <si>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</si>
  <si>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</si>
  <si>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</si>
  <si>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</si>
  <si>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</si>
  <si>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</si>
  <si>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</si>
  <si>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</si>
  <si>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</si>
  <si>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</si>
  <si>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</si>
  <si>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</si>
  <si>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</si>
  <si>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</si>
  <si>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</si>
  <si>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</si>
  <si>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</si>
  <si>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</si>
  <si>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</si>
  <si>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</si>
  <si>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</si>
  <si>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</si>
  <si>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</si>
  <si>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</si>
  <si>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</si>
  <si>
    <t>탈황 포함  = 3,4,6</t>
  </si>
  <si>
    <t>탈황 제외  = 1,2, 5</t>
  </si>
  <si>
    <t>Path 1</t>
  </si>
  <si>
    <t>Path 2</t>
  </si>
  <si>
    <t>Path 3</t>
  </si>
  <si>
    <t>Path 4</t>
  </si>
  <si>
    <t>Path 5</t>
  </si>
  <si>
    <t>Path 6</t>
  </si>
  <si>
    <t>equipment cost [usd]</t>
  </si>
  <si>
    <t>FCI [usd]</t>
  </si>
  <si>
    <t>TCI [usd]</t>
  </si>
  <si>
    <t>EAC [usd/y]</t>
  </si>
  <si>
    <t>TPC [USD/y]</t>
  </si>
  <si>
    <t>Revenue [usd/y]</t>
  </si>
  <si>
    <t>TAC [USD/y]</t>
  </si>
  <si>
    <t>TPC/revenue [USD/y]</t>
    <phoneticPr fontId="2" type="noConversion"/>
  </si>
  <si>
    <t>TAC [USD/y] ==&gt; DW revenue 는 고려되지 않는것?</t>
    <phoneticPr fontId="2" type="noConversion"/>
  </si>
  <si>
    <t>Ratio</t>
    <phoneticPr fontId="2" type="noConversion"/>
  </si>
  <si>
    <t>규모의 경제, 효과 별로 없음 ==&gt; 국가별 차이 발생하기 어렵지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</si>
</sst>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_-* #,##0.00_-;\-* #,##0.0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1" applyFont="1" applyFill="1">
      <alignment vertical="center"/>
    </xf>
    <xf numFmtId="41" fontId="3" fillId="0" borderId="30" xfId="1" applyFont="1" applyBorder="1">
      <alignment vertical="center"/>
    </xf>
    <xf numFmtId="41" fontId="3" fillId="2" borderId="32" xfId="1" applyFont="1" applyFill="1" applyBorder="1" applyAlignment="1">
      <alignment horizontal="center" vertical="center"/>
    </xf>
    <xf numFmtId="41" fontId="3" fillId="2" borderId="32" xfId="1" applyFont="1" applyFill="1" applyBorder="1" applyAlignment="1">
      <alignment horizontal="center" vertical="center"/>
    </xf>
    <xf numFmtId="41" fontId="3" fillId="9" borderId="31" xfId="1" applyFont="1" applyFill="1" applyBorder="1" applyAlignment="1">
      <alignment horizontal="center" vertical="center"/>
    </xf>
    <xf numFmtId="41" fontId="3" fillId="9" borderId="32" xfId="1" applyFont="1" applyFill="1" applyBorder="1" applyAlignment="1">
      <alignment horizontal="center" vertical="center"/>
    </xf>
    <xf numFmtId="41" fontId="3" fillId="9" borderId="33" xfId="1" applyFont="1" applyFill="1" applyBorder="1" applyAlignment="1">
      <alignment horizontal="center" vertical="center"/>
    </xf>
    <xf numFmtId="41" fontId="3" fillId="3" borderId="32" xfId="1" applyFont="1" applyFill="1" applyBorder="1" applyAlignment="1">
      <alignment horizontal="center" vertical="center"/>
    </xf>
    <xf numFmtId="41" fontId="3" fillId="3" borderId="31" xfId="1" applyFont="1" applyFill="1" applyBorder="1" applyAlignment="1">
      <alignment horizontal="center" vertical="center"/>
    </xf>
    <xf numFmtId="41" fontId="3" fillId="3" borderId="33" xfId="1" applyFont="1" applyFill="1" applyBorder="1" applyAlignment="1">
      <alignment horizontal="center" vertical="center"/>
    </xf>
    <xf numFmtId="41" fontId="0" fillId="0" borderId="31" xfId="1" applyFont="1" applyBorder="1" applyAlignment="1">
      <alignment horizontal="center" vertical="center"/>
    </xf>
    <xf numFmtId="41" fontId="0" fillId="0" borderId="32" xfId="1" applyFont="1" applyBorder="1" applyAlignment="1">
      <alignment horizontal="center" vertical="center"/>
    </xf>
    <xf numFmtId="41" fontId="0" fillId="0" borderId="33" xfId="1" applyFont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3" fillId="0" borderId="29" xfId="1" applyFont="1" applyBorder="1">
      <alignment vertical="center"/>
    </xf>
    <xf numFmtId="41" fontId="3" fillId="2" borderId="23" xfId="1" applyFont="1" applyFill="1" applyBorder="1">
      <alignment vertical="center"/>
    </xf>
    <xf numFmtId="41" fontId="3" fillId="9" borderId="22" xfId="1" applyFont="1" applyFill="1" applyBorder="1">
      <alignment vertical="center"/>
    </xf>
    <xf numFmtId="41" fontId="3" fillId="9" borderId="23" xfId="1" applyFont="1" applyFill="1" applyBorder="1">
      <alignment vertical="center"/>
    </xf>
    <xf numFmtId="41" fontId="3" fillId="9" borderId="24" xfId="1" applyFont="1" applyFill="1" applyBorder="1">
      <alignment vertical="center"/>
    </xf>
    <xf numFmtId="41" fontId="3" fillId="3" borderId="23" xfId="1" applyFont="1" applyFill="1" applyBorder="1">
      <alignment vertical="center"/>
    </xf>
    <xf numFmtId="41" fontId="3" fillId="3" borderId="22" xfId="1" applyFont="1" applyFill="1" applyBorder="1">
      <alignment vertical="center"/>
    </xf>
    <xf numFmtId="41" fontId="3" fillId="3" borderId="24" xfId="1" applyFont="1" applyFill="1" applyBorder="1">
      <alignment vertical="center"/>
    </xf>
    <xf numFmtId="41" fontId="0" fillId="0" borderId="31" xfId="1" applyFont="1" applyBorder="1">
      <alignment vertical="center"/>
    </xf>
    <xf numFmtId="41" fontId="0" fillId="0" borderId="32" xfId="1" applyFont="1" applyBorder="1">
      <alignment vertical="center"/>
    </xf>
    <xf numFmtId="41" fontId="0" fillId="0" borderId="33" xfId="1" applyFont="1" applyBorder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>
      <alignment vertical="center"/>
    </xf>
    <xf numFmtId="41" fontId="0" fillId="0" borderId="28" xfId="1" applyFont="1" applyBorder="1">
      <alignment vertical="center"/>
    </xf>
    <xf numFmtId="41" fontId="0" fillId="0" borderId="20" xfId="1" applyFont="1" applyBorder="1">
      <alignment vertical="center"/>
    </xf>
    <xf numFmtId="41" fontId="0" fillId="0" borderId="21" xfId="1" applyFont="1" applyBorder="1">
      <alignment vertical="center"/>
    </xf>
    <xf numFmtId="41" fontId="0" fillId="0" borderId="17" xfId="1" applyFont="1" applyBorder="1" applyAlignment="1">
      <alignment vertical="center"/>
    </xf>
    <xf numFmtId="41" fontId="0" fillId="0" borderId="18" xfId="1" applyFont="1" applyBorder="1" applyAlignment="1">
      <alignment vertical="center"/>
    </xf>
    <xf numFmtId="41" fontId="0" fillId="10" borderId="19" xfId="1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0" xfId="1" applyFont="1" applyBorder="1" applyAlignment="1">
      <alignment vertical="center"/>
    </xf>
    <xf numFmtId="41" fontId="0" fillId="0" borderId="21" xfId="1" applyFont="1" applyBorder="1" applyAlignment="1">
      <alignment vertical="center"/>
    </xf>
    <xf numFmtId="41" fontId="4" fillId="0" borderId="0" xfId="1" applyFont="1" applyAlignment="1">
      <alignment horizontal="center" vertical="center" wrapText="1"/>
    </xf>
    <xf numFmtId="41" fontId="7" fillId="0" borderId="28" xfId="1" applyFont="1" applyBorder="1">
      <alignment vertical="center"/>
    </xf>
    <xf numFmtId="41" fontId="7" fillId="0" borderId="0" xfId="1" applyFont="1">
      <alignment vertical="center"/>
    </xf>
    <xf numFmtId="41" fontId="7" fillId="0" borderId="20" xfId="1" applyFont="1" applyBorder="1">
      <alignment vertical="center"/>
    </xf>
    <xf numFmtId="41" fontId="7" fillId="0" borderId="21" xfId="1" applyFont="1" applyBorder="1">
      <alignment vertical="center"/>
    </xf>
    <xf numFmtId="41" fontId="0" fillId="0" borderId="22" xfId="1" applyFont="1" applyBorder="1" applyAlignment="1">
      <alignment vertical="center"/>
    </xf>
    <xf numFmtId="41" fontId="0" fillId="0" borderId="23" xfId="1" applyFont="1" applyBorder="1" applyAlignment="1">
      <alignment vertical="center"/>
    </xf>
    <xf numFmtId="41" fontId="0" fillId="0" borderId="24" xfId="1" applyFont="1" applyBorder="1" applyAlignment="1">
      <alignment vertical="center"/>
    </xf>
    <xf numFmtId="41" fontId="0" fillId="0" borderId="27" xfId="1" applyFont="1" applyBorder="1">
      <alignment vertical="center"/>
    </xf>
    <xf numFmtId="41" fontId="0" fillId="0" borderId="18" xfId="1" applyFont="1" applyBorder="1">
      <alignment vertical="center"/>
    </xf>
    <xf numFmtId="41" fontId="0" fillId="0" borderId="17" xfId="1" applyFont="1" applyBorder="1">
      <alignment vertical="center"/>
    </xf>
    <xf numFmtId="41" fontId="0" fillId="0" borderId="19" xfId="1" applyFont="1" applyBorder="1">
      <alignment vertical="center"/>
    </xf>
    <xf numFmtId="41" fontId="0" fillId="0" borderId="29" xfId="1" applyFont="1" applyBorder="1">
      <alignment vertical="center"/>
    </xf>
    <xf numFmtId="41" fontId="0" fillId="0" borderId="23" xfId="1" applyFont="1" applyBorder="1">
      <alignment vertical="center"/>
    </xf>
    <xf numFmtId="41" fontId="0" fillId="0" borderId="22" xfId="1" applyFont="1" applyBorder="1">
      <alignment vertical="center"/>
    </xf>
    <xf numFmtId="41" fontId="0" fillId="0" borderId="24" xfId="1" applyFont="1" applyBorder="1">
      <alignment vertical="center"/>
    </xf>
    <xf numFmtId="41" fontId="1" fillId="0" borderId="0" xfId="1" applyFont="1" applyAlignment="1">
      <alignment horizontal="center" vertical="center" wrapText="1"/>
    </xf>
    <xf numFmtId="41" fontId="8" fillId="0" borderId="0" xfId="1" applyFont="1">
      <alignment vertical="center"/>
    </xf>
    <xf numFmtId="41" fontId="8" fillId="0" borderId="21" xfId="1" applyFont="1" applyBorder="1">
      <alignment vertical="center"/>
    </xf>
    <xf numFmtId="41" fontId="8" fillId="0" borderId="20" xfId="1" applyFont="1" applyBorder="1">
      <alignment vertical="center"/>
    </xf>
    <xf numFmtId="41" fontId="0" fillId="10" borderId="18" xfId="1" applyFont="1" applyFill="1" applyBorder="1" applyAlignment="1">
      <alignment vertical="center"/>
    </xf>
    <xf numFmtId="41" fontId="0" fillId="0" borderId="19" xfId="1" applyFont="1" applyBorder="1" applyAlignment="1">
      <alignment vertical="center"/>
    </xf>
    <xf numFmtId="41" fontId="5" fillId="0" borderId="0" xfId="1" applyFont="1" applyAlignment="1">
      <alignment horizontal="center" vertical="center" wrapText="1"/>
    </xf>
    <xf numFmtId="41" fontId="6" fillId="0" borderId="0" xfId="1" applyFont="1">
      <alignment vertical="center"/>
    </xf>
    <xf numFmtId="41" fontId="7" fillId="0" borderId="29" xfId="1" applyFont="1" applyBorder="1">
      <alignment vertical="center"/>
    </xf>
    <xf numFmtId="41" fontId="7" fillId="0" borderId="23" xfId="1" applyFont="1" applyBorder="1">
      <alignment vertical="center"/>
    </xf>
    <xf numFmtId="41" fontId="7" fillId="0" borderId="22" xfId="1" applyFont="1" applyBorder="1">
      <alignment vertical="center"/>
    </xf>
    <xf numFmtId="41" fontId="7" fillId="0" borderId="24" xfId="1" applyFont="1" applyBorder="1">
      <alignment vertical="center"/>
    </xf>
    <xf numFmtId="178" fontId="0" fillId="0" borderId="0" xfId="1" applyNumberFormat="1" applyFont="1">
      <alignment vertical="center"/>
    </xf>
    <xf numFmtId="178" fontId="0" fillId="0" borderId="31" xfId="1" applyNumberFormat="1" applyFont="1" applyBorder="1" applyAlignment="1">
      <alignment horizontal="center" vertical="center"/>
    </xf>
    <xf numFmtId="178" fontId="0" fillId="0" borderId="32" xfId="1" applyNumberFormat="1" applyFont="1" applyBorder="1" applyAlignment="1">
      <alignment horizontal="center" vertical="center"/>
    </xf>
    <xf numFmtId="178" fontId="0" fillId="0" borderId="33" xfId="1" applyNumberFormat="1" applyFont="1" applyBorder="1" applyAlignment="1">
      <alignment horizontal="center" vertical="center"/>
    </xf>
    <xf numFmtId="178" fontId="0" fillId="0" borderId="31" xfId="1" applyNumberFormat="1" applyFont="1" applyBorder="1">
      <alignment vertical="center"/>
    </xf>
    <xf numFmtId="178" fontId="0" fillId="0" borderId="32" xfId="1" applyNumberFormat="1" applyFont="1" applyBorder="1">
      <alignment vertical="center"/>
    </xf>
    <xf numFmtId="178" fontId="0" fillId="0" borderId="33" xfId="1" applyNumberFormat="1" applyFont="1" applyBorder="1">
      <alignment vertical="center"/>
    </xf>
    <xf numFmtId="178" fontId="0" fillId="0" borderId="17" xfId="1" applyNumberFormat="1" applyFont="1" applyBorder="1" applyAlignment="1">
      <alignment vertical="center"/>
    </xf>
    <xf numFmtId="178" fontId="0" fillId="0" borderId="18" xfId="1" applyNumberFormat="1" applyFont="1" applyBorder="1" applyAlignment="1">
      <alignment vertical="center"/>
    </xf>
    <xf numFmtId="178" fontId="0" fillId="10" borderId="19" xfId="1" applyNumberFormat="1" applyFont="1" applyFill="1" applyBorder="1" applyAlignment="1">
      <alignment vertical="center"/>
    </xf>
    <xf numFmtId="178" fontId="0" fillId="0" borderId="20" xfId="1" applyNumberFormat="1" applyFont="1" applyBorder="1" applyAlignment="1">
      <alignment vertical="center"/>
    </xf>
    <xf numFmtId="178" fontId="0" fillId="0" borderId="0" xfId="1" applyNumberFormat="1" applyFont="1" applyBorder="1" applyAlignment="1">
      <alignment vertical="center"/>
    </xf>
    <xf numFmtId="178" fontId="0" fillId="0" borderId="21" xfId="1" applyNumberFormat="1" applyFont="1" applyBorder="1" applyAlignment="1">
      <alignment vertical="center"/>
    </xf>
    <xf numFmtId="178" fontId="0" fillId="0" borderId="22" xfId="1" applyNumberFormat="1" applyFont="1" applyBorder="1" applyAlignment="1">
      <alignment vertical="center"/>
    </xf>
    <xf numFmtId="178" fontId="0" fillId="0" borderId="23" xfId="1" applyNumberFormat="1" applyFont="1" applyBorder="1" applyAlignment="1">
      <alignment vertical="center"/>
    </xf>
    <xf numFmtId="178" fontId="0" fillId="0" borderId="24" xfId="1" applyNumberFormat="1" applyFont="1" applyBorder="1" applyAlignment="1">
      <alignment vertical="center"/>
    </xf>
    <xf numFmtId="178" fontId="0" fillId="10" borderId="18" xfId="1" applyNumberFormat="1" applyFont="1" applyFill="1" applyBorder="1" applyAlignment="1">
      <alignment vertical="center"/>
    </xf>
    <xf numFmtId="178" fontId="0" fillId="0" borderId="19" xfId="1" applyNumberFormat="1" applyFont="1" applyBorder="1" applyAlignment="1">
      <alignment vertical="center"/>
    </xf>
    <xf numFmtId="178" fontId="0" fillId="11" borderId="18" xfId="1" applyNumberFormat="1" applyFont="1" applyFill="1" applyBorder="1" applyAlignment="1">
      <alignment vertical="center"/>
    </xf>
    <xf numFmtId="178" fontId="0" fillId="0" borderId="18" xfId="1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/Users/kmsda/Downloads/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/Users/kmsda/Downloads/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A1" zoomScale="85" zoomScaleNormal="85" workbookViewId="0">
      <selection activeCell="AK10" sqref="AK10"/>
    </sheetView>
  </sheetViews>
  <sheetFormatPr defaultRowHeight="17.399999999999999"/>
  <cols>
    <col min="71" max="71" width="8.8984375" customWidth="1"/>
  </cols>
  <sheetData>
    <row r="1" spans="2:71" ht="18" thickBot="1"/>
    <row r="2" spans="2:71" s="33" customFormat="1">
      <c r="B2" s="87" t="s">
        <v>0</v>
      </c>
      <c r="C2" s="89" t="s">
        <v>1</v>
      </c>
      <c r="D2" s="90"/>
      <c r="E2" s="90"/>
      <c r="F2" s="90"/>
      <c r="G2" s="91"/>
      <c r="H2" s="92" t="s">
        <v>2</v>
      </c>
      <c r="I2" s="93"/>
      <c r="J2" s="93"/>
      <c r="K2" s="93"/>
      <c r="L2" s="93"/>
      <c r="M2" s="93"/>
      <c r="N2" s="93"/>
      <c r="O2" s="93"/>
      <c r="P2" s="94"/>
      <c r="Q2" s="94"/>
      <c r="R2" s="95" t="s">
        <v>3</v>
      </c>
      <c r="S2" s="96"/>
      <c r="T2" s="96"/>
      <c r="U2" s="96"/>
      <c r="V2" s="96"/>
      <c r="W2" s="96"/>
      <c r="X2" s="96"/>
      <c r="Y2" s="96"/>
      <c r="Z2" s="96"/>
      <c r="AA2" s="96"/>
      <c r="AB2" s="97"/>
      <c r="AC2" s="98" t="s">
        <v>80</v>
      </c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100"/>
      <c r="AV2" s="101" t="s">
        <v>81</v>
      </c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84" t="s">
        <v>5</v>
      </c>
      <c r="BP2" s="85"/>
      <c r="BQ2" s="85"/>
      <c r="BR2" s="85"/>
      <c r="BS2" s="86"/>
    </row>
    <row r="3" spans="2:71" s="33" customFormat="1" ht="18" thickBot="1">
      <c r="B3" s="88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215973.2838</v>
      </c>
      <c r="BR4" s="41">
        <v>243100.25090000001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214055.68470000001</v>
      </c>
      <c r="BR5">
        <v>242498.1384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208099.35310000001</v>
      </c>
      <c r="BR6">
        <v>236888.6447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204195.85070000001</v>
      </c>
      <c r="BR7">
        <v>232972.46359999999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201597.69620000001</v>
      </c>
      <c r="BR8">
        <v>230111.48310000001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199937.17480000001</v>
      </c>
      <c r="BR9">
        <v>228032.57209999999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198939.93799999999</v>
      </c>
      <c r="BR10">
        <v>226527.1262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198405.1967</v>
      </c>
      <c r="BR11">
        <v>225438.31159999999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198234.5913</v>
      </c>
      <c r="BR12">
        <v>224699.65909999999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198160.0705</v>
      </c>
      <c r="BR13">
        <v>224049.7003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198299.88279999999</v>
      </c>
      <c r="BR14">
        <v>223631.44630000001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198550.1054</v>
      </c>
      <c r="BR15">
        <v>223343.927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198883.68979999999</v>
      </c>
      <c r="BR16">
        <v>223164.19270000001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199243.4448</v>
      </c>
      <c r="BR17">
        <v>223034.80780000001</v>
      </c>
      <c r="BS17" s="23">
        <f t="shared" si="0"/>
        <v>650101.85016999999</v>
      </c>
    </row>
    <row r="18" spans="2:7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199630.8927</v>
      </c>
      <c r="BR18" s="25">
        <v>222958.9871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446669.90539999999</v>
      </c>
      <c r="BR19" s="41">
        <v>494795.1715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456008.00069999998</v>
      </c>
      <c r="BR20">
        <v>506713.3982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450865.0085</v>
      </c>
      <c r="BR21">
        <v>502219.64350000001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448387.2635</v>
      </c>
      <c r="BR22">
        <v>499721.7439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447632.0306</v>
      </c>
      <c r="BR23">
        <v>498499.34360000002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447986.56459999998</v>
      </c>
      <c r="BR24">
        <v>498107.30560000002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449015.73080000002</v>
      </c>
      <c r="BR25">
        <v>498226.92739999999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450519.79710000003</v>
      </c>
      <c r="BR26">
        <v>498742.08600000001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452240.88620000001</v>
      </c>
      <c r="BR27">
        <v>499442.61589999998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454095.76579999999</v>
      </c>
      <c r="BR28">
        <v>500280.44559999998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455953.29460000002</v>
      </c>
      <c r="BR29">
        <v>501142.18199999997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457808.52860000002</v>
      </c>
      <c r="BR30">
        <v>502037.45049999998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459621.96230000001</v>
      </c>
      <c r="BR31">
        <v>502933.00660000002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461380.78759999998</v>
      </c>
      <c r="BR32">
        <v>503819.46289999998</v>
      </c>
      <c r="BS32" s="23">
        <f t="shared" si="0"/>
        <v>603841.32640000002</v>
      </c>
    </row>
    <row r="33" spans="2:71" ht="18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463137.92619999999</v>
      </c>
      <c r="BR33" s="25">
        <v>504753.54389999999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142927.9712</v>
      </c>
      <c r="BR34">
        <v>168010.14840000001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139239.34280000001</v>
      </c>
      <c r="BR35">
        <v>165145.32829999999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136743.7267</v>
      </c>
      <c r="BR36">
        <v>162974.37760000001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135304.32980000001</v>
      </c>
      <c r="BR37">
        <v>161525.9681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134475.30129999999</v>
      </c>
      <c r="BR38">
        <v>160454.9252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134121.5987</v>
      </c>
      <c r="BR39">
        <v>159719.38140000001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134077.40479999999</v>
      </c>
      <c r="BR40">
        <v>159211.92050000001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134214.74950000001</v>
      </c>
      <c r="BR41">
        <v>158842.68479999999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134499.37400000001</v>
      </c>
      <c r="BR42">
        <v>158607.23180000001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134838.5116</v>
      </c>
      <c r="BR43">
        <v>158425.59539999999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135223.51639999999</v>
      </c>
      <c r="BR44">
        <v>158301.77189999999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135645.91099999999</v>
      </c>
      <c r="BR45">
        <v>158234.60550000001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136068.72099999999</v>
      </c>
      <c r="BR46">
        <v>158188.61189999999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136496.0324</v>
      </c>
      <c r="BR47">
        <v>158170.6287</v>
      </c>
      <c r="BS47" s="23">
        <f t="shared" si="0"/>
        <v>234672.70163999998</v>
      </c>
    </row>
    <row r="48" spans="2:71" ht="18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136908.3971</v>
      </c>
      <c r="BR48">
        <v>158160.57560000001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257171.6453</v>
      </c>
      <c r="BR49" s="41">
        <v>289398.31410000002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243972.77970000001</v>
      </c>
      <c r="BR50">
        <v>277283.69309999997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233831.17319999999</v>
      </c>
      <c r="BR51">
        <v>267570.7218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226384.4406</v>
      </c>
      <c r="BR52">
        <v>260110.99400000001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220899.61480000001</v>
      </c>
      <c r="BR53">
        <v>254314.0595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216971.84169999999</v>
      </c>
      <c r="BR54">
        <v>249895.2794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214169.78709999999</v>
      </c>
      <c r="BR55">
        <v>246497.6845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212167.25459999999</v>
      </c>
      <c r="BR56">
        <v>243844.45879999999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210763.3652</v>
      </c>
      <c r="BR57">
        <v>241770.07370000001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209811.95610000001</v>
      </c>
      <c r="BR58">
        <v>240151.03690000001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209149.44219999999</v>
      </c>
      <c r="BR59">
        <v>238833.4032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208780.9497</v>
      </c>
      <c r="BR60">
        <v>237837.28880000001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208545.1716</v>
      </c>
      <c r="BR61">
        <v>236998.09640000001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208419.59239999999</v>
      </c>
      <c r="BR62">
        <v>236297.2781</v>
      </c>
      <c r="BS62" s="23">
        <f t="shared" si="0"/>
        <v>1507308.9850600001</v>
      </c>
    </row>
    <row r="63" spans="2:71" ht="18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208431.9142</v>
      </c>
      <c r="BR63" s="25">
        <v>235767.61840000001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1169492.487</v>
      </c>
      <c r="BR64" s="47">
        <v>1357059.943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1251585.696</v>
      </c>
      <c r="BR65" s="47">
        <v>1459936.102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1352735.4790000001</v>
      </c>
      <c r="BR66" s="47">
        <v>1578009.36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1460093.4650000001</v>
      </c>
      <c r="BR67" s="47">
        <v>1698345.07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1482168.682</v>
      </c>
      <c r="BR68">
        <v>1722607.7579999999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1462824.1769999999</v>
      </c>
      <c r="BR69">
        <v>1699737.05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1449659.3289999999</v>
      </c>
      <c r="BR70">
        <v>1682286.7450000001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1440874.2</v>
      </c>
      <c r="BR71">
        <v>1668823.189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1435368.101</v>
      </c>
      <c r="BR72">
        <v>1658502.3470000001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1432053.8149999999</v>
      </c>
      <c r="BR73">
        <v>1650376.9820000001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1430236.1540000001</v>
      </c>
      <c r="BR74">
        <v>1643845.165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1429926.5530000001</v>
      </c>
      <c r="BR75">
        <v>1639014.0490000001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1430259.1950000001</v>
      </c>
      <c r="BR76">
        <v>1635007.18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1431241.8359999999</v>
      </c>
      <c r="BR77">
        <v>1631867.219</v>
      </c>
      <c r="BS77" s="23">
        <f t="shared" si="1"/>
        <v>5434286.6532000005</v>
      </c>
    </row>
    <row r="78" spans="2:7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1432459.5209999999</v>
      </c>
      <c r="BR78" s="25">
        <v>1629165.5959999999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V1" workbookViewId="0">
      <selection activeCell="AG7" sqref="AG7"/>
    </sheetView>
  </sheetViews>
  <sheetFormatPr defaultRowHeight="17.399999999999999"/>
  <sheetData>
    <row r="1" spans="2:61" ht="18" thickBot="1"/>
    <row r="2" spans="2:61">
      <c r="B2" s="87" t="s">
        <v>0</v>
      </c>
      <c r="C2" s="89" t="s">
        <v>1</v>
      </c>
      <c r="D2" s="90"/>
      <c r="E2" s="90"/>
      <c r="F2" s="90"/>
      <c r="G2" s="91"/>
      <c r="H2" s="1"/>
      <c r="I2" s="104" t="s">
        <v>2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107" t="s">
        <v>3</v>
      </c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108"/>
      <c r="BC2" s="109" t="s">
        <v>4</v>
      </c>
      <c r="BD2" s="110"/>
      <c r="BE2" s="111"/>
      <c r="BF2" s="102" t="s">
        <v>5</v>
      </c>
      <c r="BG2" s="102"/>
      <c r="BH2" s="102"/>
      <c r="BI2" s="103"/>
    </row>
    <row r="3" spans="2:61" ht="18" thickBot="1">
      <c r="B3" s="88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158254.75750000001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165929.48939999999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167969.08960000001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167895.11809999999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166361.67559999999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163901.55290000001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160942.6727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157710.1121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154396.09030000001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151038.96429999999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147783.24160000001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144646.098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141651.44839999999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138797.85759999999</v>
      </c>
      <c r="BI17" s="23">
        <f t="shared" si="0"/>
        <v>217260.56765000001</v>
      </c>
    </row>
    <row r="18" spans="2:6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136095.20139999999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280755.76299999998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295807.30420000001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299622.9325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299505.3469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296779.7059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292391.93829999998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287096.36239999998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281326.90379999997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275372.88530000002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269439.41680000001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263630.00679999997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258025.06090000001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252674.83549999999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247585.52919999999</v>
      </c>
      <c r="BI32" s="23">
        <f t="shared" si="0"/>
        <v>224333.7205</v>
      </c>
    </row>
    <row r="33" spans="2:61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242783.91390000001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146325.7524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151133.65090000001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153040.2971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152987.71609999999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151575.70259999999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149331.13649999999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146633.86790000001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143678.38519999999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140644.22080000001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137606.01920000001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134637.5398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131781.48060000001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129046.52499999999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126448.7258</v>
      </c>
      <c r="BI47" s="23">
        <f t="shared" si="0"/>
        <v>102953.52215999999</v>
      </c>
    </row>
    <row r="48" spans="2:61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123984.38740000001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188005.67170000001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194333.37940000001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196849.52050000001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196773.70389999999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194952.7377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192067.1893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188599.80129999999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184803.5398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180891.81940000001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176996.8811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173174.93700000001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169513.4491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165993.1813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162637.29560000001</v>
      </c>
      <c r="BI62" s="23">
        <f t="shared" si="0"/>
        <v>447516.42196999997</v>
      </c>
    </row>
    <row r="63" spans="2:61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159475.44450000001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1094241.098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1215512.5090000001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1314175.0689999999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1389917.5859999999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1402717.331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1382142.024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1357140.0390000001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1329845.2779999999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1301755.7320000001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1273687.862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1246185.673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1219807.5649999999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1194491.247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1170440.443</v>
      </c>
      <c r="BI77" s="23">
        <f t="shared" si="1"/>
        <v>1622476.1620999998</v>
      </c>
    </row>
    <row r="78" spans="2:6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1147575.6229999999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7.399999999999999"/>
  <sheetData>
    <row r="1" spans="2:25" ht="18" thickBot="1"/>
    <row r="2" spans="2:25">
      <c r="B2" s="87" t="s">
        <v>0</v>
      </c>
      <c r="C2" s="89" t="s">
        <v>1</v>
      </c>
      <c r="D2" s="90"/>
      <c r="E2" s="90"/>
      <c r="F2" s="90"/>
      <c r="G2" s="91"/>
      <c r="H2" s="1"/>
      <c r="I2" s="104" t="s">
        <v>2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27"/>
      <c r="V2" s="102" t="s">
        <v>5</v>
      </c>
      <c r="W2" s="102"/>
      <c r="X2" s="102"/>
      <c r="Y2" s="103"/>
    </row>
    <row r="3" spans="2:25" ht="18" thickBot="1">
      <c r="B3" s="88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7.399999999999999"/>
  <cols>
    <col min="3" max="7" width="9" bestFit="1" customWidth="1"/>
    <col min="8" max="11" width="10.3984375" customWidth="1"/>
    <col min="12" max="13" width="9" bestFit="1" customWidth="1"/>
    <col min="14" max="14" width="9.3984375" bestFit="1" customWidth="1"/>
    <col min="15" max="26" width="9" bestFit="1" customWidth="1"/>
    <col min="27" max="28" width="10.09765625" bestFit="1" customWidth="1"/>
    <col min="29" max="29" width="9" bestFit="1" customWidth="1"/>
    <col min="30" max="30" width="10.09765625" bestFit="1" customWidth="1"/>
    <col min="31" max="31" width="9" bestFit="1" customWidth="1"/>
    <col min="32" max="32" width="9.3984375" bestFit="1" customWidth="1"/>
    <col min="33" max="34" width="9" bestFit="1" customWidth="1"/>
  </cols>
  <sheetData>
    <row r="1" spans="1:35" ht="18" thickBot="1"/>
    <row r="2" spans="1:35">
      <c r="B2" s="87" t="s">
        <v>0</v>
      </c>
      <c r="C2" s="89" t="s">
        <v>1</v>
      </c>
      <c r="D2" s="90"/>
      <c r="E2" s="90"/>
      <c r="F2" s="90"/>
      <c r="G2" s="90"/>
      <c r="H2" s="50"/>
      <c r="I2" s="50"/>
      <c r="J2" s="50"/>
      <c r="K2" s="50"/>
      <c r="L2" s="119" t="s">
        <v>2</v>
      </c>
      <c r="M2" s="93"/>
      <c r="N2" s="93"/>
      <c r="O2" s="93"/>
      <c r="P2" s="93"/>
      <c r="Q2" s="93"/>
      <c r="R2" s="93"/>
      <c r="S2" s="93"/>
      <c r="T2" s="93"/>
      <c r="U2" s="120"/>
      <c r="V2" s="51"/>
      <c r="W2" s="101" t="s">
        <v>140</v>
      </c>
      <c r="X2" s="99"/>
      <c r="Y2" s="99"/>
      <c r="Z2" s="99"/>
      <c r="AA2" s="99"/>
      <c r="AB2" s="99"/>
      <c r="AC2" s="99"/>
      <c r="AD2" s="99"/>
      <c r="AE2" s="112"/>
      <c r="AF2" s="113" t="s">
        <v>5</v>
      </c>
      <c r="AG2" s="114"/>
      <c r="AH2" s="115"/>
      <c r="AI2" t="s">
        <v>141</v>
      </c>
    </row>
    <row r="3" spans="1:35" ht="18" thickBot="1">
      <c r="B3" s="88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16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16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16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16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16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16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16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16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16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8" thickBot="1">
      <c r="A18" s="116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17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18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18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18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18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18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18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18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18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18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18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18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18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18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8" thickBot="1">
      <c r="A48" s="118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16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16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16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16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16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16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16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16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16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16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16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8" thickBot="1">
      <c r="A63" s="116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BR80"/>
  <sheetViews>
    <sheetView topLeftCell="A75" zoomScale="85" zoomScaleNormal="85" workbookViewId="0">
      <selection activeCell="AY78" sqref="AY78"/>
    </sheetView>
  </sheetViews>
  <sheetFormatPr defaultRowHeight="17.399999999999999"/>
  <cols>
    <col min="1" max="2" width="8.796875" style="121"/>
    <col min="3" max="7" width="9.09765625" style="121" bestFit="1" customWidth="1"/>
    <col min="8" max="8" width="8.796875" style="121"/>
    <col min="9" max="9" width="10.09765625" style="121" bestFit="1" customWidth="1"/>
    <col min="10" max="12" width="11.69921875" style="121" bestFit="1" customWidth="1"/>
    <col min="13" max="13" width="10.09765625" style="121" bestFit="1" customWidth="1"/>
    <col min="14" max="15" width="11.69921875" style="121" bestFit="1" customWidth="1"/>
    <col min="16" max="18" width="9.09765625" style="121" bestFit="1" customWidth="1"/>
    <col min="19" max="19" width="11.69921875" style="121" bestFit="1" customWidth="1"/>
    <col min="20" max="20" width="10.09765625" style="121" bestFit="1" customWidth="1"/>
    <col min="21" max="21" width="9.09765625" style="121" bestFit="1" customWidth="1"/>
    <col min="22" max="27" width="11.69921875" style="121" bestFit="1" customWidth="1"/>
    <col min="28" max="28" width="10.5" style="121" bestFit="1" customWidth="1"/>
    <col min="29" max="30" width="11.69921875" style="121" bestFit="1" customWidth="1"/>
    <col min="31" max="31" width="10.09765625" style="121" bestFit="1" customWidth="1"/>
    <col min="32" max="36" width="11.69921875" style="121" bestFit="1" customWidth="1"/>
    <col min="37" max="37" width="10.09765625" style="121" bestFit="1" customWidth="1"/>
    <col min="38" max="39" width="11.69921875" style="121" bestFit="1" customWidth="1"/>
    <col min="40" max="41" width="8.796875" style="121"/>
    <col min="42" max="43" width="14.5" style="121" bestFit="1" customWidth="1"/>
    <col min="44" max="45" width="13.3984375" style="121" bestFit="1" customWidth="1"/>
    <col min="46" max="46" width="14.5" style="121" bestFit="1" customWidth="1"/>
    <col min="47" max="47" width="13.3984375" style="121" bestFit="1" customWidth="1"/>
    <col min="48" max="48" width="14" style="121" bestFit="1" customWidth="1"/>
    <col min="49" max="50" width="14.5" style="187" bestFit="1" customWidth="1"/>
    <col min="51" max="52" width="13.3984375" style="187" bestFit="1" customWidth="1"/>
    <col min="53" max="53" width="14.5" style="187" bestFit="1" customWidth="1"/>
    <col min="54" max="54" width="13.3984375" style="187" bestFit="1" customWidth="1"/>
    <col min="55" max="55" width="8.19921875" style="122" customWidth="1"/>
    <col min="56" max="58" width="11.69921875" style="121" bestFit="1" customWidth="1"/>
    <col min="59" max="59" width="10.09765625" style="121" bestFit="1" customWidth="1"/>
    <col min="60" max="60" width="11.69921875" style="121" bestFit="1" customWidth="1"/>
    <col min="61" max="61" width="10.09765625" style="121" bestFit="1" customWidth="1"/>
    <col min="62" max="62" width="11.69921875" style="121" bestFit="1" customWidth="1"/>
    <col min="63" max="63" width="8.796875" style="121"/>
    <col min="64" max="66" width="12.8984375" style="121" bestFit="1" customWidth="1"/>
    <col min="67" max="68" width="11.69921875" style="121" bestFit="1" customWidth="1"/>
    <col min="69" max="69" width="10.09765625" style="121" bestFit="1" customWidth="1"/>
    <col min="70" max="70" width="11.69921875" style="121" bestFit="1" customWidth="1"/>
    <col min="71" max="16384" width="8.796875" style="121"/>
  </cols>
  <sheetData>
    <row r="1" spans="1:70" ht="18" thickBot="1"/>
    <row r="2" spans="1:70" ht="18" thickBot="1">
      <c r="B2" s="123"/>
      <c r="C2" s="124" t="s">
        <v>1</v>
      </c>
      <c r="D2" s="124"/>
      <c r="E2" s="124"/>
      <c r="F2" s="124"/>
      <c r="G2" s="124"/>
      <c r="H2" s="125"/>
      <c r="I2" s="126" t="s">
        <v>165</v>
      </c>
      <c r="J2" s="127"/>
      <c r="K2" s="127"/>
      <c r="L2" s="127"/>
      <c r="M2" s="127" t="s">
        <v>166</v>
      </c>
      <c r="N2" s="127"/>
      <c r="O2" s="127"/>
      <c r="P2" s="127" t="s">
        <v>167</v>
      </c>
      <c r="Q2" s="127"/>
      <c r="R2" s="127"/>
      <c r="S2" s="127" t="s">
        <v>168</v>
      </c>
      <c r="T2" s="127"/>
      <c r="U2" s="128"/>
      <c r="V2" s="129" t="s">
        <v>169</v>
      </c>
      <c r="W2" s="129"/>
      <c r="X2" s="129"/>
      <c r="Y2" s="130" t="s">
        <v>170</v>
      </c>
      <c r="Z2" s="129"/>
      <c r="AA2" s="131"/>
      <c r="AB2" s="129" t="s">
        <v>171</v>
      </c>
      <c r="AC2" s="129"/>
      <c r="AD2" s="129"/>
      <c r="AE2" s="130" t="s">
        <v>172</v>
      </c>
      <c r="AF2" s="129"/>
      <c r="AG2" s="131"/>
      <c r="AH2" s="129" t="s">
        <v>173</v>
      </c>
      <c r="AI2" s="129"/>
      <c r="AJ2" s="129"/>
      <c r="AK2" s="130" t="s">
        <v>174</v>
      </c>
      <c r="AL2" s="129"/>
      <c r="AM2" s="131"/>
      <c r="AP2" s="132" t="s">
        <v>227</v>
      </c>
      <c r="AQ2" s="133"/>
      <c r="AR2" s="133"/>
      <c r="AS2" s="133"/>
      <c r="AT2" s="133"/>
      <c r="AU2" s="134"/>
      <c r="AW2" s="188" t="s">
        <v>228</v>
      </c>
      <c r="AX2" s="189"/>
      <c r="AY2" s="189"/>
      <c r="AZ2" s="189"/>
      <c r="BA2" s="189"/>
      <c r="BB2" s="190"/>
      <c r="BC2" s="135"/>
      <c r="BD2" s="121" t="s">
        <v>213</v>
      </c>
      <c r="BL2" s="121" t="s">
        <v>214</v>
      </c>
    </row>
    <row r="3" spans="1:70" ht="18" thickBot="1">
      <c r="B3" s="136" t="s">
        <v>175</v>
      </c>
      <c r="C3" s="137" t="s">
        <v>6</v>
      </c>
      <c r="D3" s="137" t="s">
        <v>7</v>
      </c>
      <c r="E3" s="137" t="s">
        <v>8</v>
      </c>
      <c r="F3" s="137" t="s">
        <v>9</v>
      </c>
      <c r="G3" s="137" t="s">
        <v>176</v>
      </c>
      <c r="H3" s="137" t="s">
        <v>209</v>
      </c>
      <c r="I3" s="138" t="s">
        <v>136</v>
      </c>
      <c r="J3" s="139" t="s">
        <v>137</v>
      </c>
      <c r="K3" s="139" t="s">
        <v>138</v>
      </c>
      <c r="L3" s="139" t="s">
        <v>139</v>
      </c>
      <c r="M3" s="139" t="s">
        <v>177</v>
      </c>
      <c r="N3" s="139" t="s">
        <v>178</v>
      </c>
      <c r="O3" s="139" t="s">
        <v>179</v>
      </c>
      <c r="P3" s="139" t="s">
        <v>180</v>
      </c>
      <c r="Q3" s="139" t="s">
        <v>181</v>
      </c>
      <c r="R3" s="139" t="s">
        <v>182</v>
      </c>
      <c r="S3" s="139" t="s">
        <v>183</v>
      </c>
      <c r="T3" s="139" t="s">
        <v>184</v>
      </c>
      <c r="U3" s="140" t="s">
        <v>185</v>
      </c>
      <c r="V3" s="141" t="s">
        <v>186</v>
      </c>
      <c r="W3" s="141" t="s">
        <v>187</v>
      </c>
      <c r="X3" s="141" t="s">
        <v>188</v>
      </c>
      <c r="Y3" s="142" t="s">
        <v>189</v>
      </c>
      <c r="Z3" s="141" t="s">
        <v>190</v>
      </c>
      <c r="AA3" s="143" t="s">
        <v>191</v>
      </c>
      <c r="AB3" s="141" t="s">
        <v>192</v>
      </c>
      <c r="AC3" s="141" t="s">
        <v>193</v>
      </c>
      <c r="AD3" s="141" t="s">
        <v>194</v>
      </c>
      <c r="AE3" s="142" t="s">
        <v>195</v>
      </c>
      <c r="AF3" s="141" t="s">
        <v>196</v>
      </c>
      <c r="AG3" s="143" t="s">
        <v>197</v>
      </c>
      <c r="AH3" s="141" t="s">
        <v>198</v>
      </c>
      <c r="AI3" s="141" t="s">
        <v>199</v>
      </c>
      <c r="AJ3" s="141" t="s">
        <v>200</v>
      </c>
      <c r="AK3" s="142" t="s">
        <v>201</v>
      </c>
      <c r="AL3" s="141" t="s">
        <v>202</v>
      </c>
      <c r="AM3" s="143" t="s">
        <v>203</v>
      </c>
      <c r="AP3" s="144" t="s">
        <v>215</v>
      </c>
      <c r="AQ3" s="145" t="s">
        <v>216</v>
      </c>
      <c r="AR3" s="145" t="s">
        <v>217</v>
      </c>
      <c r="AS3" s="145" t="s">
        <v>218</v>
      </c>
      <c r="AT3" s="145" t="s">
        <v>219</v>
      </c>
      <c r="AU3" s="146" t="s">
        <v>220</v>
      </c>
      <c r="AV3" s="147"/>
      <c r="AW3" s="191" t="s">
        <v>215</v>
      </c>
      <c r="AX3" s="192" t="s">
        <v>216</v>
      </c>
      <c r="AY3" s="192" t="s">
        <v>217</v>
      </c>
      <c r="AZ3" s="192" t="s">
        <v>218</v>
      </c>
      <c r="BA3" s="192" t="s">
        <v>219</v>
      </c>
      <c r="BB3" s="193" t="s">
        <v>220</v>
      </c>
      <c r="BC3" s="148"/>
      <c r="BD3" s="121" t="s">
        <v>221</v>
      </c>
      <c r="BE3" s="121" t="s">
        <v>222</v>
      </c>
      <c r="BF3" s="121" t="s">
        <v>223</v>
      </c>
      <c r="BG3" s="121" t="s">
        <v>224</v>
      </c>
      <c r="BH3" s="121" t="s">
        <v>225</v>
      </c>
      <c r="BI3" s="121" t="s">
        <v>226</v>
      </c>
      <c r="BJ3" s="121" t="s">
        <v>227</v>
      </c>
      <c r="BL3" s="121" t="s">
        <v>221</v>
      </c>
      <c r="BM3" s="121" t="s">
        <v>222</v>
      </c>
      <c r="BN3" s="121" t="s">
        <v>223</v>
      </c>
      <c r="BO3" s="121" t="s">
        <v>224</v>
      </c>
      <c r="BP3" s="121" t="s">
        <v>225</v>
      </c>
      <c r="BQ3" s="121" t="s">
        <v>226</v>
      </c>
      <c r="BR3" s="121" t="s">
        <v>227</v>
      </c>
    </row>
    <row r="4" spans="1:70">
      <c r="B4" s="149" t="s">
        <v>204</v>
      </c>
      <c r="C4" s="121">
        <v>10</v>
      </c>
      <c r="D4" s="121">
        <v>20</v>
      </c>
      <c r="E4" s="121">
        <v>8</v>
      </c>
      <c r="F4" s="121">
        <v>8</v>
      </c>
      <c r="G4" s="121">
        <v>500</v>
      </c>
      <c r="H4" s="121" t="s">
        <v>210</v>
      </c>
      <c r="I4" s="150">
        <v>75975.135309999998</v>
      </c>
      <c r="J4" s="121">
        <v>320790.91090000002</v>
      </c>
      <c r="K4" s="121">
        <v>215973.2838</v>
      </c>
      <c r="L4" s="121">
        <v>243100.25090000001</v>
      </c>
      <c r="M4" s="121">
        <v>62850.359479999999</v>
      </c>
      <c r="N4" s="121">
        <v>181575.28640000001</v>
      </c>
      <c r="O4" s="121">
        <v>158254.75750000001</v>
      </c>
      <c r="P4" s="121">
        <v>2672.7029320000001</v>
      </c>
      <c r="Q4" s="121">
        <v>7039.4186550000004</v>
      </c>
      <c r="R4" s="121">
        <v>1670.028935</v>
      </c>
      <c r="S4" s="121">
        <v>30094.721989999998</v>
      </c>
      <c r="T4" s="121">
        <v>5877.3923489999997</v>
      </c>
      <c r="U4" s="151">
        <v>111.71010680000001</v>
      </c>
      <c r="V4" s="121">
        <v>171592.919712</v>
      </c>
      <c r="W4" s="121">
        <v>515283.00830399903</v>
      </c>
      <c r="X4" s="121">
        <v>376009.78034180001</v>
      </c>
      <c r="Y4" s="150">
        <v>168920.21677999999</v>
      </c>
      <c r="Z4" s="121">
        <v>508243.58964899997</v>
      </c>
      <c r="AA4" s="151">
        <v>374339.7514068</v>
      </c>
      <c r="AB4" s="121">
        <v>141498.19772200001</v>
      </c>
      <c r="AC4" s="121">
        <v>509405.61595499999</v>
      </c>
      <c r="AD4" s="121">
        <v>375898.07023499999</v>
      </c>
      <c r="AE4" s="150">
        <v>138825.49479</v>
      </c>
      <c r="AF4" s="121">
        <v>502366.1973</v>
      </c>
      <c r="AG4" s="151">
        <v>374228.04129999998</v>
      </c>
      <c r="AH4" s="121">
        <v>106069.8573</v>
      </c>
      <c r="AI4" s="121">
        <v>326668.30324899999</v>
      </c>
      <c r="AJ4" s="121">
        <v>243211.9610068</v>
      </c>
      <c r="AK4" s="150">
        <v>75975.135309999998</v>
      </c>
      <c r="AL4" s="121">
        <v>320790.91090000002</v>
      </c>
      <c r="AM4" s="151">
        <v>243100.25090000001</v>
      </c>
      <c r="AP4" s="152">
        <f>V4+W4-X4+BR4</f>
        <v>398431.32491599233</v>
      </c>
      <c r="AQ4" s="153">
        <f>Y4+Z4-AA4+BR4</f>
        <v>390389.23226399324</v>
      </c>
      <c r="AR4" s="153">
        <f>AB4+AC4-AD4+BJ4</f>
        <v>291867.41540446464</v>
      </c>
      <c r="AS4" s="153">
        <f>AE4+AF4-AG4+BJ4</f>
        <v>283825.32275246468</v>
      </c>
      <c r="AT4" s="153">
        <f>AH4+AI4-AJ4+BR4</f>
        <v>277091.37678399333</v>
      </c>
      <c r="AU4" s="154">
        <f>AK4+AL4-AM4+BJ4</f>
        <v>170527.46727246462</v>
      </c>
      <c r="AV4" s="147"/>
      <c r="AW4" s="194">
        <f>SUM(V4:W4,BP4)/SUM(BQ4,X4)</f>
        <v>1.8436308542262532</v>
      </c>
      <c r="AX4" s="195">
        <f>SUM(Y4:Z4,BP4,)/SUM(BQ4,AA4)</f>
        <v>1.8259225064458211</v>
      </c>
      <c r="AY4" s="195">
        <f>SUM(AB4:AC4,BH4)/SUM(BI4,AD4)</f>
        <v>1.7488690377471854</v>
      </c>
      <c r="AZ4" s="195">
        <f>SUM(AE4:AF4,BH4)/SUM(BI4,AG4)</f>
        <v>1.7307328370759916</v>
      </c>
      <c r="BA4" s="195">
        <f>SUM(AH4:AI4,BP4)/SUM(BQ4,AJ4)</f>
        <v>1.8053991828060554</v>
      </c>
      <c r="BB4" s="196">
        <f>SUM(AK4:AL4,BH4)/SUM(BI4,AM4)</f>
        <v>1.6589060603887933</v>
      </c>
      <c r="BC4" s="155"/>
      <c r="BD4" s="121">
        <v>39153.376169539835</v>
      </c>
      <c r="BE4" s="121">
        <v>130511.25389846611</v>
      </c>
      <c r="BF4" s="121">
        <v>156613.50467815934</v>
      </c>
      <c r="BG4" s="121">
        <v>10187.933232265877</v>
      </c>
      <c r="BH4" s="121">
        <v>6915.5113435186913</v>
      </c>
      <c r="BI4" s="121">
        <v>241.7726133199231</v>
      </c>
      <c r="BJ4" s="121">
        <v>16861.671962464643</v>
      </c>
      <c r="BL4" s="121">
        <v>311348.3552902104</v>
      </c>
      <c r="BM4" s="121">
        <v>1037827.850967368</v>
      </c>
      <c r="BN4" s="121">
        <v>1245393.4211608416</v>
      </c>
      <c r="BO4" s="121">
        <v>81014.629286048046</v>
      </c>
      <c r="BP4" s="121">
        <v>6791.4630926768459</v>
      </c>
      <c r="BQ4" s="121">
        <v>240.91513693161536</v>
      </c>
      <c r="BR4" s="121">
        <v>87565.177241793281</v>
      </c>
    </row>
    <row r="5" spans="1:70">
      <c r="B5" s="149" t="s">
        <v>204</v>
      </c>
      <c r="C5" s="121">
        <v>10</v>
      </c>
      <c r="D5" s="121">
        <v>20</v>
      </c>
      <c r="E5" s="121">
        <v>8</v>
      </c>
      <c r="F5" s="121">
        <v>8</v>
      </c>
      <c r="G5" s="121">
        <v>550</v>
      </c>
      <c r="H5" s="121" t="s">
        <v>210</v>
      </c>
      <c r="I5" s="150">
        <v>75993.220939999999</v>
      </c>
      <c r="J5" s="121">
        <v>322239.9877</v>
      </c>
      <c r="K5" s="121">
        <v>214055.68470000001</v>
      </c>
      <c r="L5" s="121">
        <v>242498.1384</v>
      </c>
      <c r="M5" s="121">
        <v>64852.216970000001</v>
      </c>
      <c r="N5" s="121">
        <v>190217.16390000001</v>
      </c>
      <c r="O5" s="121">
        <v>165929.48939999999</v>
      </c>
      <c r="P5" s="121">
        <v>2766.5364410000002</v>
      </c>
      <c r="Q5" s="121">
        <v>7375.1182410000001</v>
      </c>
      <c r="R5" s="121">
        <v>1751.032919</v>
      </c>
      <c r="S5" s="121">
        <v>67829.358819999994</v>
      </c>
      <c r="T5" s="121">
        <v>15169.299919999999</v>
      </c>
      <c r="U5" s="151">
        <v>439.63378699999998</v>
      </c>
      <c r="V5" s="121">
        <v>211441.33317100001</v>
      </c>
      <c r="W5" s="121">
        <v>535001.56976099999</v>
      </c>
      <c r="X5" s="121">
        <v>382175.84080599999</v>
      </c>
      <c r="Y5" s="150">
        <v>208674.79673</v>
      </c>
      <c r="Z5" s="121">
        <v>527626.45152</v>
      </c>
      <c r="AA5" s="151">
        <v>380424.80788699997</v>
      </c>
      <c r="AB5" s="121">
        <v>143611.97435100001</v>
      </c>
      <c r="AC5" s="121">
        <v>519832.26984099997</v>
      </c>
      <c r="AD5" s="121">
        <v>381736.20701900002</v>
      </c>
      <c r="AE5" s="150">
        <v>140845.43791000001</v>
      </c>
      <c r="AF5" s="121">
        <v>512457.15159999998</v>
      </c>
      <c r="AG5" s="151">
        <v>379985.1741</v>
      </c>
      <c r="AH5" s="121">
        <v>143822.57975999999</v>
      </c>
      <c r="AI5" s="121">
        <v>337409.28762000002</v>
      </c>
      <c r="AJ5" s="121">
        <v>242937.772187</v>
      </c>
      <c r="AK5" s="150">
        <v>75993.220939999999</v>
      </c>
      <c r="AL5" s="121">
        <v>322239.9877</v>
      </c>
      <c r="AM5" s="151">
        <v>242498.1384</v>
      </c>
      <c r="AP5" s="156">
        <f t="shared" ref="AP5:AP68" si="0">V5+W5-X5+BR5</f>
        <v>572353.45669352985</v>
      </c>
      <c r="AQ5" s="157">
        <f t="shared" ref="AQ5:AQ68" si="1">Y5+Z5-AA5+BR5</f>
        <v>563962.83493052982</v>
      </c>
      <c r="AR5" s="157">
        <f t="shared" ref="AR5:AR68" si="2">AB5+AC5-AD5+BJ5</f>
        <v>330559.94646062859</v>
      </c>
      <c r="AS5" s="157">
        <f t="shared" ref="AS5:AS68" si="3">AE5+AF5-AG5+BJ5</f>
        <v>322169.32469762856</v>
      </c>
      <c r="AT5" s="157">
        <f t="shared" ref="AT5:AT68" si="4">AH5+AI5-AJ5+BR5</f>
        <v>446380.48976052983</v>
      </c>
      <c r="AU5" s="158">
        <f t="shared" ref="AU5:AU68" si="5">AK5+AL5-AM5+BJ5</f>
        <v>204586.97952762857</v>
      </c>
      <c r="AV5" s="147"/>
      <c r="AW5" s="197">
        <f t="shared" ref="AW5:AW68" si="6">SUM(V5:W5,BP5)/SUM(BQ5,X5)</f>
        <v>2.0171171653713955</v>
      </c>
      <c r="AX5" s="198">
        <f t="shared" ref="AX5:AX68" si="7">SUM(Y5:Z5,BP5,)/SUM(BQ5,AA5)</f>
        <v>1.9997854221529983</v>
      </c>
      <c r="AY5" s="198">
        <f t="shared" ref="AY5:AY68" si="8">SUM(AB5:AC5,BH5)/SUM(BI5,AD5)</f>
        <v>1.8037825310435003</v>
      </c>
      <c r="AZ5" s="198">
        <f t="shared" ref="AZ5:AZ68" si="9">SUM(AE5:AF5,BH5)/SUM(BI5,AG5)</f>
        <v>1.7854502751850219</v>
      </c>
      <c r="BA5" s="198">
        <f t="shared" ref="BA5:BA68" si="10">SUM(AH5:AI5,BP5)/SUM(BQ5,AJ5)</f>
        <v>2.0812838820689601</v>
      </c>
      <c r="BB5" s="199">
        <f t="shared" ref="BB5:BB68" si="11">SUM(AK5:AL5,BH5)/SUM(BI5,AM5)</f>
        <v>1.7460430838304926</v>
      </c>
      <c r="BC5" s="155"/>
      <c r="BD5" s="121">
        <v>88289.744474535531</v>
      </c>
      <c r="BE5" s="121">
        <v>294299.14824845176</v>
      </c>
      <c r="BF5" s="121">
        <v>353158.97789814213</v>
      </c>
      <c r="BG5" s="121">
        <v>22973.498323757827</v>
      </c>
      <c r="BH5" s="121">
        <v>26815.920102337692</v>
      </c>
      <c r="BI5" s="121">
        <v>937.5091384669231</v>
      </c>
      <c r="BJ5" s="121">
        <v>48851.909287628601</v>
      </c>
      <c r="BL5" s="121">
        <v>702081.64455879282</v>
      </c>
      <c r="BM5" s="121">
        <v>2340272.1485293093</v>
      </c>
      <c r="BN5" s="121">
        <v>2808326.5782351713</v>
      </c>
      <c r="BO5" s="121">
        <v>182685.67408828053</v>
      </c>
      <c r="BP5" s="121">
        <v>26334.904625943847</v>
      </c>
      <c r="BQ5" s="121">
        <v>934.18414669461549</v>
      </c>
      <c r="BR5" s="121">
        <v>208086.39456752979</v>
      </c>
    </row>
    <row r="6" spans="1:70">
      <c r="B6" s="149" t="s">
        <v>204</v>
      </c>
      <c r="C6" s="121">
        <v>10</v>
      </c>
      <c r="D6" s="121">
        <v>20</v>
      </c>
      <c r="E6" s="121">
        <v>8</v>
      </c>
      <c r="F6" s="121">
        <v>8</v>
      </c>
      <c r="G6" s="121">
        <v>600</v>
      </c>
      <c r="H6" s="121" t="s">
        <v>210</v>
      </c>
      <c r="I6" s="150">
        <v>75998.902539999995</v>
      </c>
      <c r="J6" s="121">
        <v>336280.33600000001</v>
      </c>
      <c r="K6" s="121">
        <v>208099.35310000001</v>
      </c>
      <c r="L6" s="121">
        <v>236888.6447</v>
      </c>
      <c r="M6" s="121">
        <v>65377.903729999998</v>
      </c>
      <c r="N6" s="121">
        <v>192471.82939999999</v>
      </c>
      <c r="O6" s="121">
        <v>167969.08960000001</v>
      </c>
      <c r="P6" s="121">
        <v>2790.423323</v>
      </c>
      <c r="Q6" s="121">
        <v>7459.2551530000001</v>
      </c>
      <c r="R6" s="121">
        <v>1773.1697690000001</v>
      </c>
      <c r="S6" s="121">
        <v>95433.738500000007</v>
      </c>
      <c r="T6" s="121">
        <v>22998.463790000002</v>
      </c>
      <c r="U6" s="151">
        <v>778.22331829999996</v>
      </c>
      <c r="V6" s="121">
        <v>239600.968093</v>
      </c>
      <c r="W6" s="121">
        <v>559209.88434300001</v>
      </c>
      <c r="X6" s="121">
        <v>378619.83578730002</v>
      </c>
      <c r="Y6" s="150">
        <v>236810.54477000001</v>
      </c>
      <c r="Z6" s="121">
        <v>551750.62919000001</v>
      </c>
      <c r="AA6" s="151">
        <v>376846.66601829999</v>
      </c>
      <c r="AB6" s="121">
        <v>144167.229593</v>
      </c>
      <c r="AC6" s="121">
        <v>536211.42055299995</v>
      </c>
      <c r="AD6" s="121">
        <v>377841.61246899999</v>
      </c>
      <c r="AE6" s="150">
        <v>141376.80627</v>
      </c>
      <c r="AF6" s="121">
        <v>528752.16540000006</v>
      </c>
      <c r="AG6" s="151">
        <v>376068.44270000001</v>
      </c>
      <c r="AH6" s="121">
        <v>171432.64103999999</v>
      </c>
      <c r="AI6" s="121">
        <v>359278.79979000002</v>
      </c>
      <c r="AJ6" s="121">
        <v>237666.86801830001</v>
      </c>
      <c r="AK6" s="150">
        <v>75998.902539999995</v>
      </c>
      <c r="AL6" s="121">
        <v>336280.33600000001</v>
      </c>
      <c r="AM6" s="151">
        <v>236888.6447</v>
      </c>
      <c r="AP6" s="156">
        <f t="shared" si="0"/>
        <v>722160.09458487923</v>
      </c>
      <c r="AQ6" s="157">
        <f t="shared" si="1"/>
        <v>713683.58587787929</v>
      </c>
      <c r="AR6" s="157">
        <f t="shared" si="2"/>
        <v>380597.6599774916</v>
      </c>
      <c r="AS6" s="157">
        <f t="shared" si="3"/>
        <v>372121.15127049177</v>
      </c>
      <c r="AT6" s="157">
        <f t="shared" si="4"/>
        <v>595013.65074787918</v>
      </c>
      <c r="AU6" s="158">
        <f t="shared" si="5"/>
        <v>253451.21614049163</v>
      </c>
      <c r="AV6" s="147"/>
      <c r="AW6" s="197">
        <f t="shared" si="6"/>
        <v>2.2230191960293357</v>
      </c>
      <c r="AX6" s="198">
        <f t="shared" si="7"/>
        <v>2.2063535969169892</v>
      </c>
      <c r="AY6" s="198">
        <f t="shared" si="8"/>
        <v>1.9177076601216625</v>
      </c>
      <c r="AZ6" s="198">
        <f t="shared" si="9"/>
        <v>1.8995747486610901</v>
      </c>
      <c r="BA6" s="198">
        <f t="shared" si="10"/>
        <v>2.4120638680016779</v>
      </c>
      <c r="BB6" s="199">
        <f t="shared" si="11"/>
        <v>1.9269602995658284</v>
      </c>
      <c r="BC6" s="155"/>
      <c r="BD6" s="121">
        <v>124244.44697453856</v>
      </c>
      <c r="BE6" s="121">
        <v>414148.15658179519</v>
      </c>
      <c r="BF6" s="121">
        <v>496977.78789815423</v>
      </c>
      <c r="BG6" s="121">
        <v>32329.118305796248</v>
      </c>
      <c r="BH6" s="121">
        <v>47388.240297813849</v>
      </c>
      <c r="BI6" s="121">
        <v>1656.7363031184614</v>
      </c>
      <c r="BJ6" s="121">
        <v>78060.622300491639</v>
      </c>
      <c r="BL6" s="121">
        <v>987994.0889889031</v>
      </c>
      <c r="BM6" s="121">
        <v>3293313.6299630105</v>
      </c>
      <c r="BN6" s="121">
        <v>3951976.3559556128</v>
      </c>
      <c r="BO6" s="121">
        <v>257081.7333582346</v>
      </c>
      <c r="BP6" s="121">
        <v>46538.205061456923</v>
      </c>
      <c r="BQ6" s="121">
        <v>1650.8604835123076</v>
      </c>
      <c r="BR6" s="121">
        <v>301969.07793617924</v>
      </c>
    </row>
    <row r="7" spans="1:70">
      <c r="B7" s="149" t="s">
        <v>204</v>
      </c>
      <c r="C7" s="121">
        <v>10</v>
      </c>
      <c r="D7" s="121">
        <v>20</v>
      </c>
      <c r="E7" s="121">
        <v>8</v>
      </c>
      <c r="F7" s="121">
        <v>8</v>
      </c>
      <c r="G7" s="121">
        <v>650</v>
      </c>
      <c r="H7" s="121" t="s">
        <v>210</v>
      </c>
      <c r="I7" s="150">
        <v>76008.555670000002</v>
      </c>
      <c r="J7" s="121">
        <v>351934.50900000002</v>
      </c>
      <c r="K7" s="121">
        <v>204195.85070000001</v>
      </c>
      <c r="L7" s="121">
        <v>232972.46359999999</v>
      </c>
      <c r="M7" s="121">
        <v>65358.832159999998</v>
      </c>
      <c r="N7" s="121">
        <v>192388.57810000001</v>
      </c>
      <c r="O7" s="121">
        <v>167895.11809999999</v>
      </c>
      <c r="P7" s="121">
        <v>2789.5259729999998</v>
      </c>
      <c r="Q7" s="121">
        <v>7456.0216229999996</v>
      </c>
      <c r="R7" s="121">
        <v>1772.3889670000001</v>
      </c>
      <c r="S7" s="121">
        <v>119179.8936</v>
      </c>
      <c r="T7" s="121">
        <v>30361.083480000001</v>
      </c>
      <c r="U7" s="151">
        <v>1122.0464529999999</v>
      </c>
      <c r="V7" s="121">
        <v>263336.80740300001</v>
      </c>
      <c r="W7" s="121">
        <v>582140.19220299996</v>
      </c>
      <c r="X7" s="121">
        <v>374985.40422000003</v>
      </c>
      <c r="Y7" s="150">
        <v>260547.28142999901</v>
      </c>
      <c r="Z7" s="121">
        <v>574684.17058000003</v>
      </c>
      <c r="AA7" s="151">
        <v>373213.01525300002</v>
      </c>
      <c r="AB7" s="121">
        <v>144156.913803</v>
      </c>
      <c r="AC7" s="121">
        <v>551779.10872300004</v>
      </c>
      <c r="AD7" s="121">
        <v>373863.35776699998</v>
      </c>
      <c r="AE7" s="150">
        <v>141367.38782999999</v>
      </c>
      <c r="AF7" s="121">
        <v>544323.0871</v>
      </c>
      <c r="AG7" s="151">
        <v>372090.96879999997</v>
      </c>
      <c r="AH7" s="121">
        <v>195188.44926999899</v>
      </c>
      <c r="AI7" s="121">
        <v>382295.59247999999</v>
      </c>
      <c r="AJ7" s="121">
        <v>234094.51005299899</v>
      </c>
      <c r="AK7" s="150">
        <v>76008.555670000002</v>
      </c>
      <c r="AL7" s="121">
        <v>351934.50900000002</v>
      </c>
      <c r="AM7" s="151">
        <v>232972.46359999999</v>
      </c>
      <c r="AP7" s="156">
        <f t="shared" si="0"/>
        <v>856592.7870582192</v>
      </c>
      <c r="AQ7" s="157">
        <f t="shared" si="1"/>
        <v>848119.6284292182</v>
      </c>
      <c r="AR7" s="157">
        <f t="shared" si="2"/>
        <v>428691.06744816341</v>
      </c>
      <c r="AS7" s="157">
        <f t="shared" si="3"/>
        <v>420217.90881916339</v>
      </c>
      <c r="AT7" s="157">
        <f t="shared" si="4"/>
        <v>729490.72336921911</v>
      </c>
      <c r="AU7" s="158">
        <f t="shared" si="5"/>
        <v>301589.00375916332</v>
      </c>
      <c r="AV7" s="147"/>
      <c r="AW7" s="197">
        <f t="shared" si="6"/>
        <v>2.4190324779171624</v>
      </c>
      <c r="AX7" s="198">
        <f t="shared" si="7"/>
        <v>2.4031698212763062</v>
      </c>
      <c r="AY7" s="198">
        <f t="shared" si="8"/>
        <v>2.0320265572954641</v>
      </c>
      <c r="AZ7" s="198">
        <f t="shared" si="9"/>
        <v>2.0142851126285808</v>
      </c>
      <c r="BA7" s="198">
        <f t="shared" si="10"/>
        <v>2.7269863190587449</v>
      </c>
      <c r="BB7" s="199">
        <f t="shared" si="11"/>
        <v>2.10978034759879</v>
      </c>
      <c r="BC7" s="155"/>
      <c r="BD7" s="121">
        <v>155175.51798717235</v>
      </c>
      <c r="BE7" s="121">
        <v>517251.7266239078</v>
      </c>
      <c r="BF7" s="121">
        <v>620702.07194868941</v>
      </c>
      <c r="BG7" s="121">
        <v>40377.560537563339</v>
      </c>
      <c r="BH7" s="121">
        <v>68640.57971445001</v>
      </c>
      <c r="BI7" s="121">
        <v>2399.7375628500004</v>
      </c>
      <c r="BJ7" s="121">
        <v>106618.40268916334</v>
      </c>
      <c r="BL7" s="121">
        <v>1233958.5249917516</v>
      </c>
      <c r="BM7" s="121">
        <v>4113195.0833058385</v>
      </c>
      <c r="BN7" s="121">
        <v>4935834.0999670066</v>
      </c>
      <c r="BO7" s="121">
        <v>321083.09152101917</v>
      </c>
      <c r="BP7" s="121">
        <v>67409.326748849999</v>
      </c>
      <c r="BQ7" s="121">
        <v>2391.2265976500003</v>
      </c>
      <c r="BR7" s="121">
        <v>386101.1916722192</v>
      </c>
    </row>
    <row r="8" spans="1:70">
      <c r="B8" s="149" t="s">
        <v>204</v>
      </c>
      <c r="C8" s="121">
        <v>10</v>
      </c>
      <c r="D8" s="121">
        <v>20</v>
      </c>
      <c r="E8" s="121">
        <v>8</v>
      </c>
      <c r="F8" s="121">
        <v>8</v>
      </c>
      <c r="G8" s="121">
        <v>700</v>
      </c>
      <c r="H8" s="121" t="s">
        <v>210</v>
      </c>
      <c r="I8" s="150">
        <v>76017.895170000003</v>
      </c>
      <c r="J8" s="121">
        <v>369061.4829</v>
      </c>
      <c r="K8" s="121">
        <v>201597.69620000001</v>
      </c>
      <c r="L8" s="121">
        <v>230111.48310000001</v>
      </c>
      <c r="M8" s="121">
        <v>64962.85471</v>
      </c>
      <c r="N8" s="121">
        <v>190662.7176</v>
      </c>
      <c r="O8" s="121">
        <v>166361.67559999999</v>
      </c>
      <c r="P8" s="121">
        <v>2770.9054980000001</v>
      </c>
      <c r="Q8" s="121">
        <v>7388.991027</v>
      </c>
      <c r="R8" s="121">
        <v>1756.201026</v>
      </c>
      <c r="S8" s="121">
        <v>140745.48809999999</v>
      </c>
      <c r="T8" s="121">
        <v>37508.865790000003</v>
      </c>
      <c r="U8" s="151">
        <v>1473.378117</v>
      </c>
      <c r="V8" s="121">
        <v>284497.14347800001</v>
      </c>
      <c r="W8" s="121">
        <v>604622.057317</v>
      </c>
      <c r="X8" s="121">
        <v>371188.95094299997</v>
      </c>
      <c r="Y8" s="150">
        <v>281726.23797999998</v>
      </c>
      <c r="Z8" s="121">
        <v>597233.06628999999</v>
      </c>
      <c r="AA8" s="151">
        <v>369432.74991699902</v>
      </c>
      <c r="AB8" s="121">
        <v>143751.655378</v>
      </c>
      <c r="AC8" s="121">
        <v>567113.19152700005</v>
      </c>
      <c r="AD8" s="121">
        <v>369715.57282599999</v>
      </c>
      <c r="AE8" s="150">
        <v>140980.74987999999</v>
      </c>
      <c r="AF8" s="121">
        <v>559724.20050000004</v>
      </c>
      <c r="AG8" s="151">
        <v>367959.37179999897</v>
      </c>
      <c r="AH8" s="121">
        <v>216763.38326999999</v>
      </c>
      <c r="AI8" s="121">
        <v>406570.34869000001</v>
      </c>
      <c r="AJ8" s="121">
        <v>231584.861217</v>
      </c>
      <c r="AK8" s="150">
        <v>76017.895170000003</v>
      </c>
      <c r="AL8" s="121">
        <v>369061.4829</v>
      </c>
      <c r="AM8" s="151">
        <v>230111.48310000001</v>
      </c>
      <c r="AP8" s="156">
        <f t="shared" si="0"/>
        <v>982946.13692938257</v>
      </c>
      <c r="AQ8" s="157">
        <f t="shared" si="1"/>
        <v>974542.44143038359</v>
      </c>
      <c r="AR8" s="157">
        <f t="shared" si="2"/>
        <v>476250.26954199607</v>
      </c>
      <c r="AS8" s="157">
        <f t="shared" si="3"/>
        <v>467846.57404299709</v>
      </c>
      <c r="AT8" s="157">
        <f t="shared" si="4"/>
        <v>856764.75782038271</v>
      </c>
      <c r="AU8" s="158">
        <f t="shared" si="5"/>
        <v>350068.89043299598</v>
      </c>
      <c r="AV8" s="147"/>
      <c r="AW8" s="197">
        <f t="shared" si="6"/>
        <v>2.6127648517316047</v>
      </c>
      <c r="AX8" s="198">
        <f t="shared" si="7"/>
        <v>2.5978117340033826</v>
      </c>
      <c r="AY8" s="198">
        <f t="shared" si="8"/>
        <v>2.1493228774352393</v>
      </c>
      <c r="AZ8" s="198">
        <f t="shared" si="9"/>
        <v>2.1321178003843047</v>
      </c>
      <c r="BA8" s="198">
        <f t="shared" si="10"/>
        <v>3.0343676067717706</v>
      </c>
      <c r="BB8" s="199">
        <f t="shared" si="11"/>
        <v>2.2962238328823692</v>
      </c>
      <c r="BC8" s="155"/>
      <c r="BD8" s="121">
        <v>183270.69900957445</v>
      </c>
      <c r="BE8" s="121">
        <v>610902.33003191487</v>
      </c>
      <c r="BF8" s="121">
        <v>733082.79603829782</v>
      </c>
      <c r="BG8" s="121">
        <v>47688.087914952979</v>
      </c>
      <c r="BH8" s="121">
        <v>90579.655296220764</v>
      </c>
      <c r="BI8" s="121">
        <v>3166.7477481776923</v>
      </c>
      <c r="BJ8" s="121">
        <v>135100.99546299604</v>
      </c>
      <c r="BL8" s="121">
        <v>1457371.9125123618</v>
      </c>
      <c r="BM8" s="121">
        <v>4857906.3750412054</v>
      </c>
      <c r="BN8" s="121">
        <v>5829487.6500494462</v>
      </c>
      <c r="BO8" s="121">
        <v>379216.53741846571</v>
      </c>
      <c r="BP8" s="121">
        <v>88954.866145685388</v>
      </c>
      <c r="BQ8" s="121">
        <v>3155.5164867684616</v>
      </c>
      <c r="BR8" s="121">
        <v>465015.88707738265</v>
      </c>
    </row>
    <row r="9" spans="1:70">
      <c r="A9" s="159" t="s">
        <v>163</v>
      </c>
      <c r="B9" s="160" t="s">
        <v>204</v>
      </c>
      <c r="C9" s="161">
        <v>10</v>
      </c>
      <c r="D9" s="161">
        <v>20</v>
      </c>
      <c r="E9" s="161">
        <v>8</v>
      </c>
      <c r="F9" s="161">
        <v>8</v>
      </c>
      <c r="G9" s="161">
        <v>750</v>
      </c>
      <c r="H9" s="161" t="s">
        <v>211</v>
      </c>
      <c r="I9" s="162">
        <v>76027.277539999995</v>
      </c>
      <c r="J9" s="161">
        <v>387545.50229999999</v>
      </c>
      <c r="K9" s="161">
        <v>199937.17480000001</v>
      </c>
      <c r="L9" s="161">
        <v>228032.57209999999</v>
      </c>
      <c r="M9" s="161">
        <v>64326.489130000002</v>
      </c>
      <c r="N9" s="161">
        <v>187942.2126</v>
      </c>
      <c r="O9" s="161">
        <v>163901.55290000001</v>
      </c>
      <c r="P9" s="161">
        <v>2742.0124030000002</v>
      </c>
      <c r="Q9" s="161">
        <v>7287.4197000000004</v>
      </c>
      <c r="R9" s="161">
        <v>1729.5091090000001</v>
      </c>
      <c r="S9" s="161">
        <v>160893.54</v>
      </c>
      <c r="T9" s="161">
        <v>44538.353199999998</v>
      </c>
      <c r="U9" s="163">
        <v>1844.5797170000001</v>
      </c>
      <c r="V9" s="161">
        <v>303989.31907299999</v>
      </c>
      <c r="W9" s="161">
        <v>627313.4878</v>
      </c>
      <c r="X9" s="161">
        <v>367412.81652599998</v>
      </c>
      <c r="Y9" s="162">
        <v>301247.30666999897</v>
      </c>
      <c r="Z9" s="161">
        <v>620026.06810000003</v>
      </c>
      <c r="AA9" s="163">
        <v>365683.307417</v>
      </c>
      <c r="AB9" s="161">
        <v>143095.77907299899</v>
      </c>
      <c r="AC9" s="161">
        <v>582775.13459999999</v>
      </c>
      <c r="AD9" s="161">
        <v>365568.23680900002</v>
      </c>
      <c r="AE9" s="162">
        <v>140353.76666999899</v>
      </c>
      <c r="AF9" s="161">
        <v>575487.71490000002</v>
      </c>
      <c r="AG9" s="163">
        <v>363838.72769999999</v>
      </c>
      <c r="AH9" s="161">
        <v>236920.81753999999</v>
      </c>
      <c r="AI9" s="161">
        <v>432083.85550000001</v>
      </c>
      <c r="AJ9" s="161">
        <v>229877.15181699899</v>
      </c>
      <c r="AK9" s="162">
        <v>76027.277539999995</v>
      </c>
      <c r="AL9" s="161">
        <v>387545.50229999999</v>
      </c>
      <c r="AM9" s="163">
        <v>228032.57209999999</v>
      </c>
      <c r="AP9" s="156">
        <f>V9+W9-X9+BJ9</f>
        <v>727658.6601089437</v>
      </c>
      <c r="AQ9" s="157">
        <f>Y9+Z9-AA9+BJ9</f>
        <v>719358.73711494263</v>
      </c>
      <c r="AR9" s="157">
        <f t="shared" si="2"/>
        <v>524071.34662594262</v>
      </c>
      <c r="AS9" s="157">
        <f t="shared" si="3"/>
        <v>515771.4236319426</v>
      </c>
      <c r="AT9" s="157">
        <f>AH9+AI9-AJ9+BJ9</f>
        <v>602896.1909849447</v>
      </c>
      <c r="AU9" s="158">
        <f t="shared" si="5"/>
        <v>399308.87750194361</v>
      </c>
      <c r="AV9" s="147"/>
      <c r="AW9" s="197">
        <f t="shared" si="6"/>
        <v>2.8072272021111764</v>
      </c>
      <c r="AX9" s="198">
        <f t="shared" si="7"/>
        <v>2.7932284843768032</v>
      </c>
      <c r="AY9" s="198">
        <f t="shared" si="8"/>
        <v>2.2706957821565452</v>
      </c>
      <c r="AZ9" s="198">
        <f t="shared" si="9"/>
        <v>2.2541044329813822</v>
      </c>
      <c r="BA9" s="198">
        <f t="shared" si="10"/>
        <v>3.3366736272855495</v>
      </c>
      <c r="BB9" s="199">
        <f t="shared" si="11"/>
        <v>2.4862370034113517</v>
      </c>
      <c r="BC9" s="155"/>
      <c r="BD9" s="121">
        <v>209511.06896791849</v>
      </c>
      <c r="BE9" s="121">
        <v>698370.22989306168</v>
      </c>
      <c r="BF9" s="121">
        <v>838044.27587167406</v>
      </c>
      <c r="BG9" s="121">
        <v>54515.982806263615</v>
      </c>
      <c r="BH9" s="121">
        <v>113210.63447285999</v>
      </c>
      <c r="BI9" s="121">
        <v>3957.9475171800004</v>
      </c>
      <c r="BJ9" s="121">
        <v>163768.6697619436</v>
      </c>
      <c r="BL9" s="121">
        <v>1666035.8089120034</v>
      </c>
      <c r="BM9" s="121">
        <v>5553452.6963733444</v>
      </c>
      <c r="BN9" s="121">
        <v>6664143.2356480137</v>
      </c>
      <c r="BO9" s="121">
        <v>433512.08105942118</v>
      </c>
      <c r="BP9" s="121">
        <v>111179.89798997999</v>
      </c>
      <c r="BQ9" s="121">
        <v>3943.9101682200003</v>
      </c>
      <c r="BR9" s="121">
        <v>540748.06888118107</v>
      </c>
    </row>
    <row r="10" spans="1:70">
      <c r="A10" s="159"/>
      <c r="B10" s="160" t="s">
        <v>204</v>
      </c>
      <c r="C10" s="161">
        <v>10</v>
      </c>
      <c r="D10" s="161">
        <v>20</v>
      </c>
      <c r="E10" s="161">
        <v>8</v>
      </c>
      <c r="F10" s="161">
        <v>8</v>
      </c>
      <c r="G10" s="161">
        <v>800</v>
      </c>
      <c r="H10" s="161" t="s">
        <v>211</v>
      </c>
      <c r="I10" s="162">
        <v>76036.910699999993</v>
      </c>
      <c r="J10" s="161">
        <v>407276.81599999999</v>
      </c>
      <c r="K10" s="161">
        <v>198939.93799999999</v>
      </c>
      <c r="L10" s="161">
        <v>226527.1262</v>
      </c>
      <c r="M10" s="161">
        <v>63554.791740000001</v>
      </c>
      <c r="N10" s="161">
        <v>184595.00829999999</v>
      </c>
      <c r="O10" s="161">
        <v>160942.6727</v>
      </c>
      <c r="P10" s="161">
        <v>2705.5148319999998</v>
      </c>
      <c r="Q10" s="161">
        <v>7156.0911800000003</v>
      </c>
      <c r="R10" s="161">
        <v>1698.5095100000001</v>
      </c>
      <c r="S10" s="161">
        <v>180020.3578</v>
      </c>
      <c r="T10" s="161">
        <v>51537.070220000001</v>
      </c>
      <c r="U10" s="163">
        <v>2220.9974400000001</v>
      </c>
      <c r="V10" s="161">
        <v>322317.57507199998</v>
      </c>
      <c r="W10" s="161">
        <v>650564.98569999996</v>
      </c>
      <c r="X10" s="161">
        <v>363802.11764999997</v>
      </c>
      <c r="Y10" s="162">
        <v>319612.06024000002</v>
      </c>
      <c r="Z10" s="161">
        <v>643408.89451999997</v>
      </c>
      <c r="AA10" s="163">
        <v>362103.60813999898</v>
      </c>
      <c r="AB10" s="161">
        <v>142297.21727199899</v>
      </c>
      <c r="AC10" s="161">
        <v>599027.91547999997</v>
      </c>
      <c r="AD10" s="161">
        <v>361581.12020999898</v>
      </c>
      <c r="AE10" s="162">
        <v>139591.70243999999</v>
      </c>
      <c r="AF10" s="161">
        <v>591871.82429999998</v>
      </c>
      <c r="AG10" s="163">
        <v>359882.61069999897</v>
      </c>
      <c r="AH10" s="161">
        <v>256057.26850000001</v>
      </c>
      <c r="AI10" s="161">
        <v>458813.88621999999</v>
      </c>
      <c r="AJ10" s="161">
        <v>228748.12364000001</v>
      </c>
      <c r="AK10" s="162">
        <v>76036.910699999993</v>
      </c>
      <c r="AL10" s="161">
        <v>407276.81599999999</v>
      </c>
      <c r="AM10" s="163">
        <v>226527.1262</v>
      </c>
      <c r="AP10" s="156">
        <f t="shared" ref="AP10:AP18" si="12">V10+W10-X10+BJ10</f>
        <v>801846.52275991312</v>
      </c>
      <c r="AQ10" s="157">
        <f t="shared" ref="AQ10:AQ18" si="13">Y10+Z10-AA10+BJ10</f>
        <v>793683.42625791417</v>
      </c>
      <c r="AR10" s="157">
        <f t="shared" si="2"/>
        <v>572510.09217991307</v>
      </c>
      <c r="AS10" s="157">
        <f t="shared" si="3"/>
        <v>564346.99567791424</v>
      </c>
      <c r="AT10" s="157">
        <f t="shared" ref="AT10:AT18" si="14">AH10+AI10-AJ10+BJ10</f>
        <v>678889.11071791314</v>
      </c>
      <c r="AU10" s="158">
        <f t="shared" si="5"/>
        <v>449552.68013791315</v>
      </c>
      <c r="AV10" s="147"/>
      <c r="AW10" s="197">
        <f t="shared" si="6"/>
        <v>3.0035139082005182</v>
      </c>
      <c r="AX10" s="198">
        <f t="shared" si="7"/>
        <v>2.9905386397651448</v>
      </c>
      <c r="AY10" s="198">
        <f t="shared" si="8"/>
        <v>2.396210743762655</v>
      </c>
      <c r="AZ10" s="198">
        <f t="shared" si="9"/>
        <v>2.3803283291481248</v>
      </c>
      <c r="BA10" s="198">
        <f t="shared" si="10"/>
        <v>3.6357288390716493</v>
      </c>
      <c r="BB10" s="199">
        <f t="shared" si="11"/>
        <v>2.6798521294907842</v>
      </c>
      <c r="BC10" s="155"/>
      <c r="BD10" s="121">
        <v>234437.02177160649</v>
      </c>
      <c r="BE10" s="121">
        <v>781456.73923868837</v>
      </c>
      <c r="BF10" s="121">
        <v>937748.08708642609</v>
      </c>
      <c r="BG10" s="121">
        <v>61001.858808756209</v>
      </c>
      <c r="BH10" s="121">
        <v>136537.70407442923</v>
      </c>
      <c r="BI10" s="121">
        <v>4773.4832452723076</v>
      </c>
      <c r="BJ10" s="121">
        <v>192766.07963791315</v>
      </c>
      <c r="BL10" s="121">
        <v>1864247.4363299024</v>
      </c>
      <c r="BM10" s="121">
        <v>6214158.1210996751</v>
      </c>
      <c r="BN10" s="121">
        <v>7456989.7453196105</v>
      </c>
      <c r="BO10" s="121">
        <v>485087.88431194692</v>
      </c>
      <c r="BP10" s="121">
        <v>134088.53400976461</v>
      </c>
      <c r="BQ10" s="121">
        <v>4756.5534982815389</v>
      </c>
      <c r="BR10" s="121">
        <v>614419.86482342996</v>
      </c>
    </row>
    <row r="11" spans="1:70">
      <c r="A11" s="159"/>
      <c r="B11" s="160" t="s">
        <v>204</v>
      </c>
      <c r="C11" s="161">
        <v>10</v>
      </c>
      <c r="D11" s="161">
        <v>20</v>
      </c>
      <c r="E11" s="161">
        <v>8</v>
      </c>
      <c r="F11" s="161">
        <v>8</v>
      </c>
      <c r="G11" s="161">
        <v>850</v>
      </c>
      <c r="H11" s="161" t="s">
        <v>211</v>
      </c>
      <c r="I11" s="162">
        <v>76046.864180000004</v>
      </c>
      <c r="J11" s="161">
        <v>428159.24410000001</v>
      </c>
      <c r="K11" s="161">
        <v>198405.1967</v>
      </c>
      <c r="L11" s="161">
        <v>225438.31159999999</v>
      </c>
      <c r="M11" s="161">
        <v>62706.88536</v>
      </c>
      <c r="N11" s="161">
        <v>180954.4075</v>
      </c>
      <c r="O11" s="161">
        <v>157710.1121</v>
      </c>
      <c r="P11" s="161">
        <v>2665.8431850000002</v>
      </c>
      <c r="Q11" s="161">
        <v>7014.6794129999998</v>
      </c>
      <c r="R11" s="161">
        <v>1664.3901860000001</v>
      </c>
      <c r="S11" s="161">
        <v>198401.21969999999</v>
      </c>
      <c r="T11" s="161">
        <v>58537.036390000001</v>
      </c>
      <c r="U11" s="163">
        <v>2611.6093519999999</v>
      </c>
      <c r="V11" s="161">
        <v>339820.81242500001</v>
      </c>
      <c r="W11" s="161">
        <v>674665.36740300001</v>
      </c>
      <c r="X11" s="161">
        <v>360391.30833799997</v>
      </c>
      <c r="Y11" s="162">
        <v>337154.96924000001</v>
      </c>
      <c r="Z11" s="161">
        <v>667650.68799000001</v>
      </c>
      <c r="AA11" s="163">
        <v>358726.918152</v>
      </c>
      <c r="AB11" s="161">
        <v>141419.59272499999</v>
      </c>
      <c r="AC11" s="161">
        <v>616128.33101299999</v>
      </c>
      <c r="AD11" s="161">
        <v>357779.69898599997</v>
      </c>
      <c r="AE11" s="162">
        <v>138753.74953999999</v>
      </c>
      <c r="AF11" s="161">
        <v>609113.65159999998</v>
      </c>
      <c r="AG11" s="163">
        <v>356115.3088</v>
      </c>
      <c r="AH11" s="161">
        <v>274448.08387999999</v>
      </c>
      <c r="AI11" s="161">
        <v>486696.28048999998</v>
      </c>
      <c r="AJ11" s="161">
        <v>228049.92095199999</v>
      </c>
      <c r="AK11" s="162">
        <v>76046.864180000004</v>
      </c>
      <c r="AL11" s="161">
        <v>428159.24410000001</v>
      </c>
      <c r="AM11" s="163">
        <v>225438.31159999999</v>
      </c>
      <c r="AP11" s="156">
        <f t="shared" si="12"/>
        <v>876277.38090873929</v>
      </c>
      <c r="AQ11" s="157">
        <f t="shared" si="13"/>
        <v>868261.24849673919</v>
      </c>
      <c r="AR11" s="157">
        <f t="shared" si="2"/>
        <v>621950.73417073919</v>
      </c>
      <c r="AS11" s="157">
        <f t="shared" si="3"/>
        <v>613934.60175873921</v>
      </c>
      <c r="AT11" s="157">
        <f t="shared" si="14"/>
        <v>755276.95283673913</v>
      </c>
      <c r="AU11" s="158">
        <f t="shared" si="5"/>
        <v>500950.30609873921</v>
      </c>
      <c r="AV11" s="147"/>
      <c r="AW11" s="197">
        <f t="shared" si="6"/>
        <v>3.2027814371925749</v>
      </c>
      <c r="AX11" s="198">
        <f t="shared" si="7"/>
        <v>3.1908418258910922</v>
      </c>
      <c r="AY11" s="198">
        <f t="shared" si="8"/>
        <v>2.5264960576164155</v>
      </c>
      <c r="AZ11" s="198">
        <f t="shared" si="9"/>
        <v>2.5113591703551381</v>
      </c>
      <c r="BA11" s="198">
        <f t="shared" si="10"/>
        <v>3.9326059570331235</v>
      </c>
      <c r="BB11" s="199">
        <f t="shared" si="11"/>
        <v>2.8771455375088464</v>
      </c>
      <c r="BC11" s="155"/>
      <c r="BD11" s="121">
        <v>258382.20750662175</v>
      </c>
      <c r="BE11" s="121">
        <v>861274.02502207248</v>
      </c>
      <c r="BF11" s="121">
        <v>1033528.830026487</v>
      </c>
      <c r="BG11" s="121">
        <v>67232.533590062245</v>
      </c>
      <c r="BH11" s="121">
        <v>160563.42012196922</v>
      </c>
      <c r="BI11" s="121">
        <v>5613.4442932923075</v>
      </c>
      <c r="BJ11" s="121">
        <v>222182.50941873918</v>
      </c>
      <c r="BL11" s="121">
        <v>2054659.9862830173</v>
      </c>
      <c r="BM11" s="121">
        <v>6848866.6209433917</v>
      </c>
      <c r="BN11" s="121">
        <v>8218639.9451320702</v>
      </c>
      <c r="BO11" s="121">
        <v>534634.3228389268</v>
      </c>
      <c r="BP11" s="121">
        <v>157683.28437698461</v>
      </c>
      <c r="BQ11" s="121">
        <v>5593.5355208615383</v>
      </c>
      <c r="BR11" s="121">
        <v>686724.07169504988</v>
      </c>
    </row>
    <row r="12" spans="1:70">
      <c r="A12" s="159"/>
      <c r="B12" s="160" t="s">
        <v>204</v>
      </c>
      <c r="C12" s="161">
        <v>10</v>
      </c>
      <c r="D12" s="161">
        <v>20</v>
      </c>
      <c r="E12" s="161">
        <v>8</v>
      </c>
      <c r="F12" s="161">
        <v>8</v>
      </c>
      <c r="G12" s="161">
        <v>900</v>
      </c>
      <c r="H12" s="161" t="s">
        <v>211</v>
      </c>
      <c r="I12" s="162">
        <v>76057.987559999994</v>
      </c>
      <c r="J12" s="161">
        <v>450115.22850000003</v>
      </c>
      <c r="K12" s="161">
        <v>198234.5913</v>
      </c>
      <c r="L12" s="161">
        <v>224699.65909999999</v>
      </c>
      <c r="M12" s="161">
        <v>61831.677159999999</v>
      </c>
      <c r="N12" s="161">
        <v>177220.97150000001</v>
      </c>
      <c r="O12" s="161">
        <v>154396.09030000001</v>
      </c>
      <c r="P12" s="161">
        <v>2624.9802</v>
      </c>
      <c r="Q12" s="161">
        <v>6869.6540020000002</v>
      </c>
      <c r="R12" s="161">
        <v>1629.4136840000001</v>
      </c>
      <c r="S12" s="161">
        <v>216196.1611</v>
      </c>
      <c r="T12" s="161">
        <v>65563.701319999993</v>
      </c>
      <c r="U12" s="163">
        <v>3014.1053379999998</v>
      </c>
      <c r="V12" s="161">
        <v>356710.80602000002</v>
      </c>
      <c r="W12" s="161">
        <v>699769.55532199994</v>
      </c>
      <c r="X12" s="161">
        <v>357274.20062199997</v>
      </c>
      <c r="Y12" s="162">
        <v>354085.82582000003</v>
      </c>
      <c r="Z12" s="161">
        <v>692899.90131999995</v>
      </c>
      <c r="AA12" s="163">
        <v>355644.786938</v>
      </c>
      <c r="AB12" s="161">
        <v>140514.64491999999</v>
      </c>
      <c r="AC12" s="161">
        <v>634205.85400199995</v>
      </c>
      <c r="AD12" s="161">
        <v>354260.09528399998</v>
      </c>
      <c r="AE12" s="162">
        <v>137889.66472</v>
      </c>
      <c r="AF12" s="161">
        <v>627336.19999999995</v>
      </c>
      <c r="AG12" s="163">
        <v>352630.68160000001</v>
      </c>
      <c r="AH12" s="161">
        <v>292254.14866000001</v>
      </c>
      <c r="AI12" s="161">
        <v>515678.92982000002</v>
      </c>
      <c r="AJ12" s="161">
        <v>227713.76443799899</v>
      </c>
      <c r="AK12" s="162">
        <v>76057.987559999994</v>
      </c>
      <c r="AL12" s="161">
        <v>450115.22850000003</v>
      </c>
      <c r="AM12" s="163">
        <v>224699.65909999999</v>
      </c>
      <c r="AP12" s="156">
        <f t="shared" si="12"/>
        <v>951283.68816247</v>
      </c>
      <c r="AQ12" s="157">
        <f t="shared" si="13"/>
        <v>943418.46764447016</v>
      </c>
      <c r="AR12" s="157">
        <f t="shared" si="2"/>
        <v>672537.93108047009</v>
      </c>
      <c r="AS12" s="157">
        <f t="shared" si="3"/>
        <v>664672.71056247014</v>
      </c>
      <c r="AT12" s="157">
        <f t="shared" si="14"/>
        <v>832296.84148447122</v>
      </c>
      <c r="AU12" s="158">
        <f t="shared" si="5"/>
        <v>553551.08440247015</v>
      </c>
      <c r="AV12" s="147"/>
      <c r="AW12" s="197">
        <f t="shared" si="6"/>
        <v>3.4048585613237092</v>
      </c>
      <c r="AX12" s="198">
        <f t="shared" si="7"/>
        <v>3.3939590465287601</v>
      </c>
      <c r="AY12" s="198">
        <f t="shared" si="8"/>
        <v>2.6612390049066681</v>
      </c>
      <c r="AZ12" s="198">
        <f t="shared" si="9"/>
        <v>2.6468746166717385</v>
      </c>
      <c r="BA12" s="198">
        <f t="shared" si="10"/>
        <v>4.2272899687893544</v>
      </c>
      <c r="BB12" s="199">
        <f t="shared" si="11"/>
        <v>3.0775597224105322</v>
      </c>
      <c r="BC12" s="155"/>
      <c r="BD12" s="121">
        <v>281569.18491389957</v>
      </c>
      <c r="BE12" s="121">
        <v>938563.94971299858</v>
      </c>
      <c r="BF12" s="121">
        <v>1126276.7396555983</v>
      </c>
      <c r="BG12" s="121">
        <v>73265.918212131728</v>
      </c>
      <c r="BH12" s="121">
        <v>185289.49993048463</v>
      </c>
      <c r="BI12" s="121">
        <v>6477.8907001461548</v>
      </c>
      <c r="BJ12" s="121">
        <v>252077.52744247019</v>
      </c>
      <c r="BL12" s="121">
        <v>2239043.2499036798</v>
      </c>
      <c r="BM12" s="121">
        <v>7463477.4996789331</v>
      </c>
      <c r="BN12" s="121">
        <v>8956172.9996147193</v>
      </c>
      <c r="BO12" s="121">
        <v>582611.90645216301</v>
      </c>
      <c r="BP12" s="121">
        <v>181965.83560199229</v>
      </c>
      <c r="BQ12" s="121">
        <v>6454.9160619307695</v>
      </c>
      <c r="BR12" s="121">
        <v>758122.82599222451</v>
      </c>
    </row>
    <row r="13" spans="1:70">
      <c r="A13" s="159"/>
      <c r="B13" s="160" t="s">
        <v>204</v>
      </c>
      <c r="C13" s="161">
        <v>10</v>
      </c>
      <c r="D13" s="161">
        <v>20</v>
      </c>
      <c r="E13" s="161">
        <v>8</v>
      </c>
      <c r="F13" s="161">
        <v>8</v>
      </c>
      <c r="G13" s="161">
        <v>950</v>
      </c>
      <c r="H13" s="161" t="s">
        <v>211</v>
      </c>
      <c r="I13" s="162">
        <v>76067.280289999995</v>
      </c>
      <c r="J13" s="161">
        <v>473066.51740000001</v>
      </c>
      <c r="K13" s="161">
        <v>198160.0705</v>
      </c>
      <c r="L13" s="161">
        <v>224049.7003</v>
      </c>
      <c r="M13" s="161">
        <v>60938.784679999997</v>
      </c>
      <c r="N13" s="161">
        <v>173437.96049999999</v>
      </c>
      <c r="O13" s="161">
        <v>151038.96429999999</v>
      </c>
      <c r="P13" s="161">
        <v>2583.3848830000002</v>
      </c>
      <c r="Q13" s="161">
        <v>6722.7069609999999</v>
      </c>
      <c r="R13" s="161">
        <v>1593.9825330000001</v>
      </c>
      <c r="S13" s="161">
        <v>233529.93350000001</v>
      </c>
      <c r="T13" s="161">
        <v>72640.061520000003</v>
      </c>
      <c r="U13" s="163">
        <v>3427.8682359999998</v>
      </c>
      <c r="V13" s="161">
        <v>373119.38335299998</v>
      </c>
      <c r="W13" s="161">
        <v>725867.24638100003</v>
      </c>
      <c r="X13" s="161">
        <v>354220.88556899998</v>
      </c>
      <c r="Y13" s="162">
        <v>370535.99846999999</v>
      </c>
      <c r="Z13" s="161">
        <v>719144.53942000004</v>
      </c>
      <c r="AA13" s="163">
        <v>352626.90303599997</v>
      </c>
      <c r="AB13" s="161">
        <v>139589.449853</v>
      </c>
      <c r="AC13" s="161">
        <v>653227.18486100005</v>
      </c>
      <c r="AD13" s="161">
        <v>350793.01733300003</v>
      </c>
      <c r="AE13" s="162">
        <v>137006.06497000001</v>
      </c>
      <c r="AF13" s="161">
        <v>646504.47790000006</v>
      </c>
      <c r="AG13" s="163">
        <v>349199.03480000002</v>
      </c>
      <c r="AH13" s="161">
        <v>309597.21379000001</v>
      </c>
      <c r="AI13" s="161">
        <v>545706.57892</v>
      </c>
      <c r="AJ13" s="161">
        <v>227477.56853600001</v>
      </c>
      <c r="AK13" s="162">
        <v>76067.280289999995</v>
      </c>
      <c r="AL13" s="161">
        <v>473066.51740000001</v>
      </c>
      <c r="AM13" s="163">
        <v>224049.7003</v>
      </c>
      <c r="AP13" s="156">
        <f t="shared" si="12"/>
        <v>1027258.2563295646</v>
      </c>
      <c r="AQ13" s="157">
        <f t="shared" si="13"/>
        <v>1019546.1470185646</v>
      </c>
      <c r="AR13" s="157">
        <f t="shared" si="2"/>
        <v>724516.12954556465</v>
      </c>
      <c r="AS13" s="157">
        <f t="shared" si="3"/>
        <v>716804.02023456455</v>
      </c>
      <c r="AT13" s="157">
        <f t="shared" si="14"/>
        <v>910318.73633856466</v>
      </c>
      <c r="AU13" s="158">
        <f t="shared" si="5"/>
        <v>607576.60955456458</v>
      </c>
      <c r="AV13" s="147"/>
      <c r="AW13" s="197">
        <f t="shared" si="6"/>
        <v>3.6118976792355166</v>
      </c>
      <c r="AX13" s="198">
        <f t="shared" si="7"/>
        <v>3.6020390425051998</v>
      </c>
      <c r="AY13" s="198">
        <f t="shared" si="8"/>
        <v>2.8019144428712441</v>
      </c>
      <c r="AZ13" s="198">
        <f t="shared" si="9"/>
        <v>2.7883408246387464</v>
      </c>
      <c r="BA13" s="198">
        <f t="shared" si="10"/>
        <v>4.5236710200777415</v>
      </c>
      <c r="BB13" s="199">
        <f t="shared" si="11"/>
        <v>3.2834750507690771</v>
      </c>
      <c r="BC13" s="155"/>
      <c r="BD13" s="121">
        <v>304154.30450975022</v>
      </c>
      <c r="BE13" s="121">
        <v>1013847.6816991675</v>
      </c>
      <c r="BF13" s="121">
        <v>1216617.2180390009</v>
      </c>
      <c r="BG13" s="121">
        <v>79142.695976810777</v>
      </c>
      <c r="BH13" s="121">
        <v>210716.66383723848</v>
      </c>
      <c r="BI13" s="121">
        <v>7366.8476494846163</v>
      </c>
      <c r="BJ13" s="121">
        <v>282492.51216456463</v>
      </c>
      <c r="BL13" s="121">
        <v>2418640.5293247928</v>
      </c>
      <c r="BM13" s="121">
        <v>8062135.0977493096</v>
      </c>
      <c r="BN13" s="121">
        <v>9674562.1172991712</v>
      </c>
      <c r="BO13" s="121">
        <v>629344.14950359031</v>
      </c>
      <c r="BP13" s="121">
        <v>206936.89510086924</v>
      </c>
      <c r="BQ13" s="121">
        <v>7340.7202158230775</v>
      </c>
      <c r="BR13" s="121">
        <v>828940.32438863651</v>
      </c>
    </row>
    <row r="14" spans="1:70">
      <c r="A14" s="159"/>
      <c r="B14" s="160" t="s">
        <v>204</v>
      </c>
      <c r="C14" s="161">
        <v>10</v>
      </c>
      <c r="D14" s="161">
        <v>20</v>
      </c>
      <c r="E14" s="161">
        <v>8</v>
      </c>
      <c r="F14" s="161">
        <v>8</v>
      </c>
      <c r="G14" s="161">
        <v>1000</v>
      </c>
      <c r="H14" s="161" t="s">
        <v>211</v>
      </c>
      <c r="I14" s="162">
        <v>76078.27953</v>
      </c>
      <c r="J14" s="161">
        <v>496972.20059999998</v>
      </c>
      <c r="K14" s="161">
        <v>198299.88279999999</v>
      </c>
      <c r="L14" s="161">
        <v>223631.44630000001</v>
      </c>
      <c r="M14" s="161">
        <v>60066.621870000003</v>
      </c>
      <c r="N14" s="161">
        <v>169768.10089999999</v>
      </c>
      <c r="O14" s="161">
        <v>147783.24160000001</v>
      </c>
      <c r="P14" s="161">
        <v>2542.844161</v>
      </c>
      <c r="Q14" s="161">
        <v>6580.1497159999999</v>
      </c>
      <c r="R14" s="161">
        <v>1559.6238599999999</v>
      </c>
      <c r="S14" s="161">
        <v>250488.50409999999</v>
      </c>
      <c r="T14" s="161">
        <v>79777.382559999998</v>
      </c>
      <c r="U14" s="163">
        <v>3853.282377</v>
      </c>
      <c r="V14" s="161">
        <v>389176.24966099998</v>
      </c>
      <c r="W14" s="161">
        <v>753097.83377599996</v>
      </c>
      <c r="X14" s="161">
        <v>351496.03063699999</v>
      </c>
      <c r="Y14" s="162">
        <v>386633.40549999999</v>
      </c>
      <c r="Z14" s="161">
        <v>746517.68405999895</v>
      </c>
      <c r="AA14" s="163">
        <v>349936.406777</v>
      </c>
      <c r="AB14" s="161">
        <v>138687.74556099999</v>
      </c>
      <c r="AC14" s="161">
        <v>673320.45121599897</v>
      </c>
      <c r="AD14" s="161">
        <v>347642.74825999897</v>
      </c>
      <c r="AE14" s="162">
        <v>136144.9014</v>
      </c>
      <c r="AF14" s="161">
        <v>666740.30149999994</v>
      </c>
      <c r="AG14" s="163">
        <v>346083.12439999997</v>
      </c>
      <c r="AH14" s="161">
        <v>326566.78362999897</v>
      </c>
      <c r="AI14" s="161">
        <v>576749.58315999899</v>
      </c>
      <c r="AJ14" s="161">
        <v>227484.72867700001</v>
      </c>
      <c r="AK14" s="162">
        <v>76078.27953</v>
      </c>
      <c r="AL14" s="161">
        <v>496972.20059999998</v>
      </c>
      <c r="AM14" s="163">
        <v>223631.44630000001</v>
      </c>
      <c r="AP14" s="156">
        <f t="shared" si="12"/>
        <v>1104235.2256906135</v>
      </c>
      <c r="AQ14" s="157">
        <f t="shared" si="13"/>
        <v>1096671.8556736126</v>
      </c>
      <c r="AR14" s="157">
        <f t="shared" si="2"/>
        <v>777822.62140761362</v>
      </c>
      <c r="AS14" s="157">
        <f t="shared" si="3"/>
        <v>770259.25139061362</v>
      </c>
      <c r="AT14" s="157">
        <f t="shared" si="14"/>
        <v>989288.81100361166</v>
      </c>
      <c r="AU14" s="158">
        <f t="shared" si="5"/>
        <v>662876.20672061364</v>
      </c>
      <c r="AV14" s="147"/>
      <c r="AW14" s="197">
        <f t="shared" si="6"/>
        <v>3.8217708421709706</v>
      </c>
      <c r="AX14" s="198">
        <f t="shared" si="7"/>
        <v>3.8129417507639638</v>
      </c>
      <c r="AY14" s="198">
        <f t="shared" si="8"/>
        <v>2.9468533560948509</v>
      </c>
      <c r="AZ14" s="198">
        <f t="shared" si="9"/>
        <v>2.9340783048817096</v>
      </c>
      <c r="BA14" s="198">
        <f t="shared" si="10"/>
        <v>4.8185867079640348</v>
      </c>
      <c r="BB14" s="199">
        <f t="shared" si="11"/>
        <v>3.4922565071880558</v>
      </c>
      <c r="BC14" s="155"/>
      <c r="BD14" s="121">
        <v>326251.88607802812</v>
      </c>
      <c r="BE14" s="121">
        <v>1087506.2869267603</v>
      </c>
      <c r="BF14" s="121">
        <v>1305007.5443121125</v>
      </c>
      <c r="BG14" s="121">
        <v>84892.613548090565</v>
      </c>
      <c r="BH14" s="121">
        <v>236844.87313043079</v>
      </c>
      <c r="BI14" s="121">
        <v>8280.3137879076912</v>
      </c>
      <c r="BJ14" s="121">
        <v>313457.17289061367</v>
      </c>
      <c r="BL14" s="121">
        <v>2594360.8975347523</v>
      </c>
      <c r="BM14" s="121">
        <v>8647869.6584491748</v>
      </c>
      <c r="BN14" s="121">
        <v>10377443.590139009</v>
      </c>
      <c r="BO14" s="121">
        <v>675067.59800316021</v>
      </c>
      <c r="BP14" s="121">
        <v>232596.4248562154</v>
      </c>
      <c r="BQ14" s="121">
        <v>8250.9466339384617</v>
      </c>
      <c r="BR14" s="121">
        <v>899413.07622543711</v>
      </c>
    </row>
    <row r="15" spans="1:70">
      <c r="A15" s="159"/>
      <c r="B15" s="160" t="s">
        <v>204</v>
      </c>
      <c r="C15" s="161">
        <v>10</v>
      </c>
      <c r="D15" s="161">
        <v>20</v>
      </c>
      <c r="E15" s="161">
        <v>8</v>
      </c>
      <c r="F15" s="161">
        <v>8</v>
      </c>
      <c r="G15" s="161">
        <v>1050</v>
      </c>
      <c r="H15" s="161" t="s">
        <v>211</v>
      </c>
      <c r="I15" s="162">
        <v>76090.163589999996</v>
      </c>
      <c r="J15" s="161">
        <v>521786.87890000001</v>
      </c>
      <c r="K15" s="161">
        <v>198550.1054</v>
      </c>
      <c r="L15" s="161">
        <v>223343.927</v>
      </c>
      <c r="M15" s="161">
        <v>59220.241309999998</v>
      </c>
      <c r="N15" s="161">
        <v>166230.95209999999</v>
      </c>
      <c r="O15" s="161">
        <v>144646.098</v>
      </c>
      <c r="P15" s="161">
        <v>2503.5885589999998</v>
      </c>
      <c r="Q15" s="161">
        <v>6442.7524080000003</v>
      </c>
      <c r="R15" s="161">
        <v>1526.5168819999999</v>
      </c>
      <c r="S15" s="161">
        <v>267140.40289999999</v>
      </c>
      <c r="T15" s="161">
        <v>86991.100130000006</v>
      </c>
      <c r="U15" s="163">
        <v>4289.44578</v>
      </c>
      <c r="V15" s="161">
        <v>404954.39635900001</v>
      </c>
      <c r="W15" s="161">
        <v>781451.68353799998</v>
      </c>
      <c r="X15" s="161">
        <v>349012.16606199997</v>
      </c>
      <c r="Y15" s="162">
        <v>402450.80779999902</v>
      </c>
      <c r="Z15" s="161">
        <v>775008.93113000004</v>
      </c>
      <c r="AA15" s="163">
        <v>347485.64918000001</v>
      </c>
      <c r="AB15" s="161">
        <v>137813.99345899999</v>
      </c>
      <c r="AC15" s="161">
        <v>694460.58340799995</v>
      </c>
      <c r="AD15" s="161">
        <v>344722.72028200002</v>
      </c>
      <c r="AE15" s="162">
        <v>135310.40489999999</v>
      </c>
      <c r="AF15" s="161">
        <v>688017.83100000001</v>
      </c>
      <c r="AG15" s="163">
        <v>343196.2034</v>
      </c>
      <c r="AH15" s="161">
        <v>343230.56649</v>
      </c>
      <c r="AI15" s="161">
        <v>608777.97903000005</v>
      </c>
      <c r="AJ15" s="161">
        <v>227633.37278000001</v>
      </c>
      <c r="AK15" s="162">
        <v>76090.163589999996</v>
      </c>
      <c r="AL15" s="161">
        <v>521786.87890000001</v>
      </c>
      <c r="AM15" s="163">
        <v>223343.927</v>
      </c>
      <c r="AP15" s="156">
        <f t="shared" si="12"/>
        <v>1182387.1973135588</v>
      </c>
      <c r="AQ15" s="157">
        <f t="shared" si="13"/>
        <v>1174967.3732285579</v>
      </c>
      <c r="AR15" s="157">
        <f t="shared" si="2"/>
        <v>832545.14006355871</v>
      </c>
      <c r="AS15" s="157">
        <f t="shared" si="3"/>
        <v>825125.31597855873</v>
      </c>
      <c r="AT15" s="157">
        <f t="shared" si="14"/>
        <v>1069368.4562185588</v>
      </c>
      <c r="AU15" s="158">
        <f t="shared" si="5"/>
        <v>719526.39896855876</v>
      </c>
      <c r="AV15" s="147"/>
      <c r="AW15" s="197">
        <f t="shared" si="6"/>
        <v>4.0350613349295879</v>
      </c>
      <c r="AX15" s="198">
        <f t="shared" si="7"/>
        <v>4.0272481121203123</v>
      </c>
      <c r="AY15" s="198">
        <f t="shared" si="8"/>
        <v>3.0964145835457568</v>
      </c>
      <c r="AZ15" s="198">
        <f t="shared" si="9"/>
        <v>3.0844411482770582</v>
      </c>
      <c r="BA15" s="198">
        <f t="shared" si="10"/>
        <v>5.113409782548386</v>
      </c>
      <c r="BB15" s="199">
        <f t="shared" si="11"/>
        <v>3.7046025685866626</v>
      </c>
      <c r="BC15" s="155"/>
      <c r="BD15" s="121">
        <v>347948.11048542242</v>
      </c>
      <c r="BE15" s="121">
        <v>1159827.0349514082</v>
      </c>
      <c r="BF15" s="121">
        <v>1391792.4419416897</v>
      </c>
      <c r="BG15" s="121">
        <v>90538.095682189451</v>
      </c>
      <c r="BH15" s="121">
        <v>263673.45333139232</v>
      </c>
      <c r="BI15" s="121">
        <v>9218.2655350230762</v>
      </c>
      <c r="BJ15" s="121">
        <v>344993.2834785587</v>
      </c>
      <c r="BL15" s="121">
        <v>2766889.6663438333</v>
      </c>
      <c r="BM15" s="121">
        <v>9222965.5544794444</v>
      </c>
      <c r="BN15" s="121">
        <v>11067558.665375333</v>
      </c>
      <c r="BO15" s="121">
        <v>719960.57401781611</v>
      </c>
      <c r="BP15" s="121">
        <v>258943.76248794617</v>
      </c>
      <c r="BQ15" s="121">
        <v>9185.5718195153859</v>
      </c>
      <c r="BR15" s="121">
        <v>969718.76468624687</v>
      </c>
    </row>
    <row r="16" spans="1:70">
      <c r="A16" s="159"/>
      <c r="B16" s="160" t="s">
        <v>204</v>
      </c>
      <c r="C16" s="161">
        <v>10</v>
      </c>
      <c r="D16" s="161">
        <v>20</v>
      </c>
      <c r="E16" s="161">
        <v>8</v>
      </c>
      <c r="F16" s="161">
        <v>8</v>
      </c>
      <c r="G16" s="161">
        <v>1100</v>
      </c>
      <c r="H16" s="161" t="s">
        <v>211</v>
      </c>
      <c r="I16" s="162">
        <v>76103.273239999995</v>
      </c>
      <c r="J16" s="161">
        <v>547465.18579999998</v>
      </c>
      <c r="K16" s="161">
        <v>198883.68979999999</v>
      </c>
      <c r="L16" s="161">
        <v>223164.19270000001</v>
      </c>
      <c r="M16" s="161">
        <v>58406.664360000002</v>
      </c>
      <c r="N16" s="161">
        <v>162853.56030000001</v>
      </c>
      <c r="O16" s="161">
        <v>141651.44839999999</v>
      </c>
      <c r="P16" s="161">
        <v>2465.935019</v>
      </c>
      <c r="Q16" s="161">
        <v>6311.5643499999996</v>
      </c>
      <c r="R16" s="161">
        <v>1494.9141320000001</v>
      </c>
      <c r="S16" s="161">
        <v>283545.13280000002</v>
      </c>
      <c r="T16" s="161">
        <v>94302.396989999994</v>
      </c>
      <c r="U16" s="163">
        <v>4734.1253630000001</v>
      </c>
      <c r="V16" s="161">
        <v>420521.00541899999</v>
      </c>
      <c r="W16" s="161">
        <v>810932.70744000003</v>
      </c>
      <c r="X16" s="161">
        <v>346764.17769500002</v>
      </c>
      <c r="Y16" s="162">
        <v>418055.07040000003</v>
      </c>
      <c r="Z16" s="161">
        <v>804621.14309000003</v>
      </c>
      <c r="AA16" s="163">
        <v>345269.26356300001</v>
      </c>
      <c r="AB16" s="161">
        <v>136975.872619</v>
      </c>
      <c r="AC16" s="161">
        <v>716630.31044999999</v>
      </c>
      <c r="AD16" s="161">
        <v>342030.05233199999</v>
      </c>
      <c r="AE16" s="162">
        <v>134509.9376</v>
      </c>
      <c r="AF16" s="161">
        <v>710318.74609999999</v>
      </c>
      <c r="AG16" s="163">
        <v>340535.13819999999</v>
      </c>
      <c r="AH16" s="161">
        <v>359648.40603999997</v>
      </c>
      <c r="AI16" s="161">
        <v>641767.58279000001</v>
      </c>
      <c r="AJ16" s="161">
        <v>227898.31806300001</v>
      </c>
      <c r="AK16" s="162">
        <v>76103.273239999995</v>
      </c>
      <c r="AL16" s="161">
        <v>547465.18579999998</v>
      </c>
      <c r="AM16" s="163">
        <v>223164.19270000001</v>
      </c>
      <c r="AP16" s="156">
        <f t="shared" si="12"/>
        <v>1261806.5573146881</v>
      </c>
      <c r="AQ16" s="157">
        <f t="shared" si="13"/>
        <v>1254523.972077688</v>
      </c>
      <c r="AR16" s="157">
        <f t="shared" si="2"/>
        <v>888693.15288768802</v>
      </c>
      <c r="AS16" s="157">
        <f t="shared" si="3"/>
        <v>881410.567650688</v>
      </c>
      <c r="AT16" s="157">
        <f t="shared" si="14"/>
        <v>1150634.6929176881</v>
      </c>
      <c r="AU16" s="158">
        <f t="shared" si="5"/>
        <v>777521.28849068796</v>
      </c>
      <c r="AV16" s="147"/>
      <c r="AW16" s="197">
        <f t="shared" si="6"/>
        <v>4.2515952052711175</v>
      </c>
      <c r="AX16" s="198">
        <f t="shared" si="7"/>
        <v>4.2447813744889986</v>
      </c>
      <c r="AY16" s="198">
        <f t="shared" si="8"/>
        <v>3.2503480299642624</v>
      </c>
      <c r="AZ16" s="198">
        <f t="shared" si="9"/>
        <v>3.2391751424864381</v>
      </c>
      <c r="BA16" s="198">
        <f t="shared" si="10"/>
        <v>5.4082431318655999</v>
      </c>
      <c r="BB16" s="199">
        <f t="shared" si="11"/>
        <v>3.9202479053698602</v>
      </c>
      <c r="BC16" s="155"/>
      <c r="BD16" s="121">
        <v>369309.55903707509</v>
      </c>
      <c r="BE16" s="121">
        <v>1231031.863456917</v>
      </c>
      <c r="BF16" s="121">
        <v>1477238.2361483003</v>
      </c>
      <c r="BG16" s="121">
        <v>96096.46721690346</v>
      </c>
      <c r="BH16" s="121">
        <v>291201.21628564614</v>
      </c>
      <c r="BI16" s="121">
        <v>10180.661351861538</v>
      </c>
      <c r="BJ16" s="121">
        <v>377117.02215068805</v>
      </c>
      <c r="BL16" s="121">
        <v>2936756.2914944808</v>
      </c>
      <c r="BM16" s="121">
        <v>9789187.6383149363</v>
      </c>
      <c r="BN16" s="121">
        <v>11747025.165977923</v>
      </c>
      <c r="BO16" s="121">
        <v>764160.84497098823</v>
      </c>
      <c r="BP16" s="121">
        <v>285977.74115432304</v>
      </c>
      <c r="BQ16" s="121">
        <v>10144.554380907692</v>
      </c>
      <c r="BR16" s="121">
        <v>1039994.0317444035</v>
      </c>
    </row>
    <row r="17" spans="1:70">
      <c r="A17" s="159"/>
      <c r="B17" s="160" t="s">
        <v>204</v>
      </c>
      <c r="C17" s="161">
        <v>10</v>
      </c>
      <c r="D17" s="161">
        <v>20</v>
      </c>
      <c r="E17" s="161">
        <v>8</v>
      </c>
      <c r="F17" s="161">
        <v>8</v>
      </c>
      <c r="G17" s="161">
        <v>1150</v>
      </c>
      <c r="H17" s="161" t="s">
        <v>211</v>
      </c>
      <c r="I17" s="162">
        <v>76117.434070000003</v>
      </c>
      <c r="J17" s="161">
        <v>573984.41610000003</v>
      </c>
      <c r="K17" s="161">
        <v>199243.4448</v>
      </c>
      <c r="L17" s="161">
        <v>223034.80780000001</v>
      </c>
      <c r="M17" s="161">
        <v>57626.136850000003</v>
      </c>
      <c r="N17" s="161">
        <v>159634.4308</v>
      </c>
      <c r="O17" s="161">
        <v>138797.85759999999</v>
      </c>
      <c r="P17" s="161">
        <v>2429.886004</v>
      </c>
      <c r="Q17" s="161">
        <v>6186.5289830000002</v>
      </c>
      <c r="R17" s="161">
        <v>1464.8000030000001</v>
      </c>
      <c r="S17" s="161">
        <v>299710.35369999998</v>
      </c>
      <c r="T17" s="161">
        <v>101659.9163</v>
      </c>
      <c r="U17" s="163">
        <v>5196.8444099999997</v>
      </c>
      <c r="V17" s="161">
        <v>435883.81062399998</v>
      </c>
      <c r="W17" s="161">
        <v>841465.29218300001</v>
      </c>
      <c r="X17" s="161">
        <v>344702.94681300002</v>
      </c>
      <c r="Y17" s="162">
        <v>433453.92461999902</v>
      </c>
      <c r="Z17" s="161">
        <v>835278.76320000004</v>
      </c>
      <c r="AA17" s="163">
        <v>343238.14681000001</v>
      </c>
      <c r="AB17" s="161">
        <v>136173.456924</v>
      </c>
      <c r="AC17" s="161">
        <v>739805.37588299997</v>
      </c>
      <c r="AD17" s="161">
        <v>339506.102403</v>
      </c>
      <c r="AE17" s="162">
        <v>133743.57092</v>
      </c>
      <c r="AF17" s="161">
        <v>733618.8469</v>
      </c>
      <c r="AG17" s="163">
        <v>338041.30239999999</v>
      </c>
      <c r="AH17" s="161">
        <v>375827.78777</v>
      </c>
      <c r="AI17" s="161">
        <v>675644.33239999996</v>
      </c>
      <c r="AJ17" s="161">
        <v>228231.65221</v>
      </c>
      <c r="AK17" s="162">
        <v>76117.434070000003</v>
      </c>
      <c r="AL17" s="161">
        <v>573984.41610000003</v>
      </c>
      <c r="AM17" s="163">
        <v>223034.80780000001</v>
      </c>
      <c r="AP17" s="156">
        <f t="shared" si="12"/>
        <v>1342486.8251299534</v>
      </c>
      <c r="AQ17" s="157">
        <f t="shared" si="13"/>
        <v>1335335.2101459526</v>
      </c>
      <c r="AR17" s="157">
        <f t="shared" si="2"/>
        <v>946313.39953995356</v>
      </c>
      <c r="AS17" s="157">
        <f t="shared" si="3"/>
        <v>939161.78455595346</v>
      </c>
      <c r="AT17" s="157">
        <f t="shared" si="14"/>
        <v>1233081.1370959536</v>
      </c>
      <c r="AU17" s="158">
        <f t="shared" si="5"/>
        <v>836907.71150595346</v>
      </c>
      <c r="AV17" s="147"/>
      <c r="AW17" s="197">
        <f t="shared" si="6"/>
        <v>4.4713557054787589</v>
      </c>
      <c r="AX17" s="198">
        <f t="shared" si="7"/>
        <v>4.4655233931466247</v>
      </c>
      <c r="AY17" s="198">
        <f t="shared" si="8"/>
        <v>3.4088842190600013</v>
      </c>
      <c r="AZ17" s="198">
        <f t="shared" si="9"/>
        <v>3.3985091029043137</v>
      </c>
      <c r="BA17" s="198">
        <f t="shared" si="10"/>
        <v>5.7034255005836068</v>
      </c>
      <c r="BB17" s="199">
        <f t="shared" si="11"/>
        <v>4.139706273626957</v>
      </c>
      <c r="BC17" s="155"/>
      <c r="BD17" s="121">
        <v>390388.82105195295</v>
      </c>
      <c r="BE17" s="121">
        <v>1301296.0701731767</v>
      </c>
      <c r="BF17" s="121">
        <v>1561555.284207812</v>
      </c>
      <c r="BG17" s="121">
        <v>101581.41219490735</v>
      </c>
      <c r="BH17" s="121">
        <v>319426.70732286153</v>
      </c>
      <c r="BI17" s="121">
        <v>11167.450381815384</v>
      </c>
      <c r="BJ17" s="121">
        <v>409840.66913595347</v>
      </c>
      <c r="BL17" s="121">
        <v>3104378.9642020627</v>
      </c>
      <c r="BM17" s="121">
        <v>10347929.880673541</v>
      </c>
      <c r="BN17" s="121">
        <v>12417515.856808249</v>
      </c>
      <c r="BO17" s="121">
        <v>807777.22661746701</v>
      </c>
      <c r="BP17" s="121">
        <v>313696.93227843073</v>
      </c>
      <c r="BQ17" s="121">
        <v>11127.843641876922</v>
      </c>
      <c r="BR17" s="121">
        <v>1110346.3152540207</v>
      </c>
    </row>
    <row r="18" spans="1:70" ht="18" thickBot="1">
      <c r="A18" s="159"/>
      <c r="B18" s="160" t="s">
        <v>204</v>
      </c>
      <c r="C18" s="161">
        <v>10</v>
      </c>
      <c r="D18" s="161">
        <v>20</v>
      </c>
      <c r="E18" s="161">
        <v>8</v>
      </c>
      <c r="F18" s="161">
        <v>8</v>
      </c>
      <c r="G18" s="161">
        <v>1200</v>
      </c>
      <c r="H18" s="161" t="s">
        <v>211</v>
      </c>
      <c r="I18" s="162">
        <v>76133.598209999996</v>
      </c>
      <c r="J18" s="161">
        <v>601317.52899999998</v>
      </c>
      <c r="K18" s="161">
        <v>199630.8927</v>
      </c>
      <c r="L18" s="161">
        <v>222958.9871</v>
      </c>
      <c r="M18" s="161">
        <v>56882.016759999999</v>
      </c>
      <c r="N18" s="161">
        <v>156584.79829999999</v>
      </c>
      <c r="O18" s="161">
        <v>136095.20139999999</v>
      </c>
      <c r="P18" s="161">
        <v>2395.5867790000002</v>
      </c>
      <c r="Q18" s="161">
        <v>6068.0810359999996</v>
      </c>
      <c r="R18" s="161">
        <v>1436.278916</v>
      </c>
      <c r="S18" s="161">
        <v>315706.49479999999</v>
      </c>
      <c r="T18" s="161">
        <v>109136.93670000001</v>
      </c>
      <c r="U18" s="163">
        <v>5666.1343829999996</v>
      </c>
      <c r="V18" s="161">
        <v>451117.69654899999</v>
      </c>
      <c r="W18" s="161">
        <v>873107.34503600001</v>
      </c>
      <c r="X18" s="161">
        <v>342828.50739899999</v>
      </c>
      <c r="Y18" s="162">
        <v>448722.10976999998</v>
      </c>
      <c r="Z18" s="161">
        <v>867039.26399999997</v>
      </c>
      <c r="AA18" s="163">
        <v>341392.22848300001</v>
      </c>
      <c r="AB18" s="161">
        <v>135411.201749</v>
      </c>
      <c r="AC18" s="161">
        <v>763970.40833600005</v>
      </c>
      <c r="AD18" s="161">
        <v>337162.37301599898</v>
      </c>
      <c r="AE18" s="162">
        <v>133015.61497</v>
      </c>
      <c r="AF18" s="161">
        <v>757902.3273</v>
      </c>
      <c r="AG18" s="163">
        <v>335726.09409999999</v>
      </c>
      <c r="AH18" s="161">
        <v>391840.09300999902</v>
      </c>
      <c r="AI18" s="161">
        <v>710454.46569999994</v>
      </c>
      <c r="AJ18" s="161">
        <v>228625.121483</v>
      </c>
      <c r="AK18" s="162">
        <v>76133.598209999996</v>
      </c>
      <c r="AL18" s="161">
        <v>601317.52899999998</v>
      </c>
      <c r="AM18" s="163">
        <v>222958.9871</v>
      </c>
      <c r="AP18" s="164">
        <f t="shared" si="12"/>
        <v>1424569.8074299539</v>
      </c>
      <c r="AQ18" s="165">
        <f t="shared" si="13"/>
        <v>1417542.4185309538</v>
      </c>
      <c r="AR18" s="165">
        <f t="shared" si="2"/>
        <v>1005392.510312955</v>
      </c>
      <c r="AS18" s="165">
        <f t="shared" si="3"/>
        <v>998365.12141395395</v>
      </c>
      <c r="AT18" s="165">
        <f t="shared" si="14"/>
        <v>1316842.710470953</v>
      </c>
      <c r="AU18" s="166">
        <f t="shared" si="5"/>
        <v>897665.41335395386</v>
      </c>
      <c r="AV18" s="147">
        <f>MIN(AP4:AU18)</f>
        <v>170527.46727246462</v>
      </c>
      <c r="AW18" s="200">
        <f t="shared" si="6"/>
        <v>4.6943493526902742</v>
      </c>
      <c r="AX18" s="201">
        <f t="shared" si="7"/>
        <v>4.6894805028013549</v>
      </c>
      <c r="AY18" s="201">
        <f t="shared" si="8"/>
        <v>3.5716672332776729</v>
      </c>
      <c r="AZ18" s="201">
        <f t="shared" si="9"/>
        <v>3.5620848451331235</v>
      </c>
      <c r="BA18" s="201">
        <f t="shared" si="10"/>
        <v>5.9992981178301505</v>
      </c>
      <c r="BB18" s="202">
        <f t="shared" si="11"/>
        <v>4.3625490278821255</v>
      </c>
      <c r="BC18" s="155"/>
      <c r="BD18" s="121">
        <v>411227.93358315347</v>
      </c>
      <c r="BE18" s="121">
        <v>1370759.7786105117</v>
      </c>
      <c r="BF18" s="121">
        <v>1644911.7343326141</v>
      </c>
      <c r="BG18" s="121">
        <v>107003.86889872323</v>
      </c>
      <c r="BH18" s="121">
        <v>348347.96851930767</v>
      </c>
      <c r="BI18" s="121">
        <v>12178.564174076922</v>
      </c>
      <c r="BJ18" s="121">
        <v>443173.27324395394</v>
      </c>
      <c r="BL18" s="121">
        <v>3270091.9638729454</v>
      </c>
      <c r="BM18" s="121">
        <v>10900306.546243152</v>
      </c>
      <c r="BN18" s="121">
        <v>13080367.855491782</v>
      </c>
      <c r="BO18" s="121">
        <v>850896.70037766034</v>
      </c>
      <c r="BP18" s="121">
        <v>342099.41305715387</v>
      </c>
      <c r="BQ18" s="121">
        <v>12135.371394384614</v>
      </c>
      <c r="BR18" s="121">
        <v>1180860.7420404295</v>
      </c>
    </row>
    <row r="19" spans="1:70">
      <c r="B19" s="167" t="s">
        <v>205</v>
      </c>
      <c r="C19" s="168">
        <v>13</v>
      </c>
      <c r="D19" s="168">
        <v>40</v>
      </c>
      <c r="E19" s="168">
        <v>14</v>
      </c>
      <c r="F19" s="168">
        <v>15</v>
      </c>
      <c r="G19" s="168">
        <v>500</v>
      </c>
      <c r="H19" s="168" t="s">
        <v>210</v>
      </c>
      <c r="I19" s="169">
        <v>115212.99770000001</v>
      </c>
      <c r="J19" s="168">
        <v>276002.8567</v>
      </c>
      <c r="K19" s="168">
        <v>446669.90539999999</v>
      </c>
      <c r="L19" s="168">
        <v>494795.1715</v>
      </c>
      <c r="M19" s="168">
        <v>91968.240650000007</v>
      </c>
      <c r="N19" s="168">
        <v>157865.6256</v>
      </c>
      <c r="O19" s="168">
        <v>280755.76299999998</v>
      </c>
      <c r="P19" s="168">
        <v>4083.4648400000001</v>
      </c>
      <c r="Q19" s="168">
        <v>6168.5724319999999</v>
      </c>
      <c r="R19" s="168">
        <v>2962.756097</v>
      </c>
      <c r="S19" s="168">
        <v>42505.098590000001</v>
      </c>
      <c r="T19" s="168">
        <v>7615.3342720000001</v>
      </c>
      <c r="U19" s="170">
        <v>199.90382450000001</v>
      </c>
      <c r="V19" s="168">
        <v>253769.80178000001</v>
      </c>
      <c r="W19" s="168">
        <v>447652.389004</v>
      </c>
      <c r="X19" s="168">
        <v>730588.32832149998</v>
      </c>
      <c r="Y19" s="169">
        <v>249686.33694000001</v>
      </c>
      <c r="Z19" s="168">
        <v>441483.81657199998</v>
      </c>
      <c r="AA19" s="170">
        <v>727625.57222450001</v>
      </c>
      <c r="AB19" s="168">
        <v>211264.70319</v>
      </c>
      <c r="AC19" s="168">
        <v>440037.05473199999</v>
      </c>
      <c r="AD19" s="168">
        <v>730388.42449699901</v>
      </c>
      <c r="AE19" s="169">
        <v>207181.23835</v>
      </c>
      <c r="AF19" s="168">
        <v>433868.48229999997</v>
      </c>
      <c r="AG19" s="170">
        <v>727425.66839999997</v>
      </c>
      <c r="AH19" s="168">
        <v>157718.09628999999</v>
      </c>
      <c r="AI19" s="168">
        <v>283618.19097200001</v>
      </c>
      <c r="AJ19" s="168">
        <v>494995.07532449998</v>
      </c>
      <c r="AK19" s="169">
        <v>115212.99770000001</v>
      </c>
      <c r="AL19" s="168">
        <v>276002.8567</v>
      </c>
      <c r="AM19" s="170">
        <v>494795.1715</v>
      </c>
      <c r="AP19" s="152">
        <f t="shared" si="0"/>
        <v>96936.043677081398</v>
      </c>
      <c r="AQ19" s="153">
        <f t="shared" si="1"/>
        <v>89646.762502081387</v>
      </c>
      <c r="AR19" s="153">
        <f t="shared" si="2"/>
        <v>-52823.647018765034</v>
      </c>
      <c r="AS19" s="153">
        <f t="shared" si="3"/>
        <v>-60112.928193765976</v>
      </c>
      <c r="AT19" s="153">
        <f t="shared" si="4"/>
        <v>72443.393152081451</v>
      </c>
      <c r="AU19" s="154">
        <f t="shared" si="5"/>
        <v>-77316.297543766035</v>
      </c>
      <c r="AV19" s="147"/>
      <c r="AW19" s="194">
        <f t="shared" si="6"/>
        <v>0.97604032226426241</v>
      </c>
      <c r="AX19" s="195">
        <f t="shared" si="7"/>
        <v>0.96593081519502555</v>
      </c>
      <c r="AY19" s="195">
        <f t="shared" si="8"/>
        <v>0.90802593788154551</v>
      </c>
      <c r="AZ19" s="195">
        <f t="shared" si="9"/>
        <v>0.89763682107306297</v>
      </c>
      <c r="BA19" s="195">
        <f t="shared" si="10"/>
        <v>0.91520876307873888</v>
      </c>
      <c r="BB19" s="196">
        <f t="shared" si="11"/>
        <v>0.81481355953262857</v>
      </c>
      <c r="BC19" s="155"/>
      <c r="BD19" s="121">
        <v>55312.750031025098</v>
      </c>
      <c r="BE19" s="121">
        <v>184375.83343675034</v>
      </c>
      <c r="BF19" s="121">
        <v>221251.00012410042</v>
      </c>
      <c r="BG19" s="121">
        <v>14392.695071019187</v>
      </c>
      <c r="BH19" s="121">
        <v>12300.356209225693</v>
      </c>
      <c r="BI19" s="121">
        <v>430.03172401092309</v>
      </c>
      <c r="BJ19" s="121">
        <v>26263.019556233958</v>
      </c>
      <c r="BL19" s="121">
        <v>439847.98843824962</v>
      </c>
      <c r="BM19" s="121">
        <v>1466159.961460832</v>
      </c>
      <c r="BN19" s="121">
        <v>1759391.9537529985</v>
      </c>
      <c r="BO19" s="121">
        <v>114450.97146032417</v>
      </c>
      <c r="BP19" s="121">
        <v>12079.716317727847</v>
      </c>
      <c r="BQ19" s="121">
        <v>428.50656347061539</v>
      </c>
      <c r="BR19" s="121">
        <v>126102.1812145814</v>
      </c>
    </row>
    <row r="20" spans="1:70">
      <c r="B20" s="149" t="s">
        <v>205</v>
      </c>
      <c r="C20" s="121">
        <v>13</v>
      </c>
      <c r="D20" s="121">
        <v>40</v>
      </c>
      <c r="E20" s="121">
        <v>14</v>
      </c>
      <c r="F20" s="121">
        <v>15</v>
      </c>
      <c r="G20" s="121">
        <v>550</v>
      </c>
      <c r="H20" s="121" t="s">
        <v>210</v>
      </c>
      <c r="I20" s="150">
        <v>115233.3131</v>
      </c>
      <c r="J20" s="121">
        <v>277446.88280000002</v>
      </c>
      <c r="K20" s="121">
        <v>456008.00069999998</v>
      </c>
      <c r="L20" s="121">
        <v>506713.3982</v>
      </c>
      <c r="M20" s="121">
        <v>95225.78701</v>
      </c>
      <c r="N20" s="121">
        <v>166069.1764</v>
      </c>
      <c r="O20" s="121">
        <v>295807.30420000001</v>
      </c>
      <c r="P20" s="121">
        <v>4247.3076890000002</v>
      </c>
      <c r="Q20" s="121">
        <v>6490.7824810000002</v>
      </c>
      <c r="R20" s="121">
        <v>3121.5703010000002</v>
      </c>
      <c r="S20" s="121">
        <v>95806.316340000005</v>
      </c>
      <c r="T20" s="121">
        <v>18783.500390000001</v>
      </c>
      <c r="U20" s="151">
        <v>780.90641970000001</v>
      </c>
      <c r="V20" s="121">
        <v>310512.724139</v>
      </c>
      <c r="W20" s="121">
        <v>468790.34207100002</v>
      </c>
      <c r="X20" s="121">
        <v>755717.78162070003</v>
      </c>
      <c r="Y20" s="150">
        <v>306265.41645000002</v>
      </c>
      <c r="Z20" s="121">
        <v>462299.55959000002</v>
      </c>
      <c r="AA20" s="151">
        <v>752596.2113197</v>
      </c>
      <c r="AB20" s="121">
        <v>214706.40779900001</v>
      </c>
      <c r="AC20" s="121">
        <v>450006.84168100002</v>
      </c>
      <c r="AD20" s="121">
        <v>754936.87520100002</v>
      </c>
      <c r="AE20" s="150">
        <v>210459.10011</v>
      </c>
      <c r="AF20" s="121">
        <v>443516.05920000002</v>
      </c>
      <c r="AG20" s="151">
        <v>751815.30489999999</v>
      </c>
      <c r="AH20" s="121">
        <v>211039.62943999999</v>
      </c>
      <c r="AI20" s="121">
        <v>296230.38319000002</v>
      </c>
      <c r="AJ20" s="121">
        <v>507494.30461970001</v>
      </c>
      <c r="AK20" s="150">
        <v>115233.3131</v>
      </c>
      <c r="AL20" s="121">
        <v>277446.88280000002</v>
      </c>
      <c r="AM20" s="151">
        <v>506713.3982</v>
      </c>
      <c r="AP20" s="156">
        <f t="shared" si="0"/>
        <v>326857.2690562887</v>
      </c>
      <c r="AQ20" s="157">
        <f t="shared" si="1"/>
        <v>319240.74918728875</v>
      </c>
      <c r="AR20" s="157">
        <f t="shared" si="2"/>
        <v>-11736.612974050775</v>
      </c>
      <c r="AS20" s="157">
        <f t="shared" si="3"/>
        <v>-19353.132843050727</v>
      </c>
      <c r="AT20" s="157">
        <f t="shared" si="4"/>
        <v>303047.69247728866</v>
      </c>
      <c r="AU20" s="158">
        <f t="shared" si="5"/>
        <v>-35546.189553050703</v>
      </c>
      <c r="AV20" s="147"/>
      <c r="AW20" s="197">
        <f t="shared" si="6"/>
        <v>1.0907954584671449</v>
      </c>
      <c r="AX20" s="198">
        <f t="shared" si="7"/>
        <v>1.0810731928889139</v>
      </c>
      <c r="AY20" s="198">
        <f t="shared" si="8"/>
        <v>0.94159087135392183</v>
      </c>
      <c r="AZ20" s="198">
        <f t="shared" si="9"/>
        <v>0.93124047301752488</v>
      </c>
      <c r="BA20" s="198">
        <f t="shared" si="10"/>
        <v>1.0882971824197578</v>
      </c>
      <c r="BB20" s="199">
        <f t="shared" si="11"/>
        <v>0.8662377509594541</v>
      </c>
      <c r="BC20" s="155"/>
      <c r="BD20" s="121">
        <v>124732.04607156123</v>
      </c>
      <c r="BE20" s="121">
        <v>415773.48690520407</v>
      </c>
      <c r="BF20" s="121">
        <v>498928.18428624491</v>
      </c>
      <c r="BG20" s="121">
        <v>32455.994389816937</v>
      </c>
      <c r="BH20" s="121">
        <v>47698.605305303077</v>
      </c>
      <c r="BI20" s="121">
        <v>1667.5869481707693</v>
      </c>
      <c r="BJ20" s="121">
        <v>78487.012746949244</v>
      </c>
      <c r="BL20" s="121">
        <v>991871.48582542688</v>
      </c>
      <c r="BM20" s="121">
        <v>3306238.2860847563</v>
      </c>
      <c r="BN20" s="121">
        <v>3967485.9433017075</v>
      </c>
      <c r="BO20" s="121">
        <v>258090.65427260095</v>
      </c>
      <c r="BP20" s="121">
        <v>46843.002839801542</v>
      </c>
      <c r="BQ20" s="121">
        <v>1661.6726454138463</v>
      </c>
      <c r="BR20" s="121">
        <v>303271.98446698865</v>
      </c>
    </row>
    <row r="21" spans="1:70">
      <c r="B21" s="149" t="s">
        <v>205</v>
      </c>
      <c r="C21" s="121">
        <v>13</v>
      </c>
      <c r="D21" s="121">
        <v>40</v>
      </c>
      <c r="E21" s="121">
        <v>14</v>
      </c>
      <c r="F21" s="121">
        <v>15</v>
      </c>
      <c r="G21" s="121">
        <v>600</v>
      </c>
      <c r="H21" s="121" t="s">
        <v>210</v>
      </c>
      <c r="I21" s="150">
        <v>115246.91740000001</v>
      </c>
      <c r="J21" s="121">
        <v>289224.33519999997</v>
      </c>
      <c r="K21" s="121">
        <v>450865.0085</v>
      </c>
      <c r="L21" s="121">
        <v>502219.64350000001</v>
      </c>
      <c r="M21" s="121">
        <v>96041.213640000002</v>
      </c>
      <c r="N21" s="121">
        <v>168113.37179999999</v>
      </c>
      <c r="O21" s="121">
        <v>299622.9325</v>
      </c>
      <c r="P21" s="121">
        <v>4287.2789240000002</v>
      </c>
      <c r="Q21" s="121">
        <v>6568.1647929999999</v>
      </c>
      <c r="R21" s="121">
        <v>3162.8987830000001</v>
      </c>
      <c r="S21" s="121">
        <v>134806.8241</v>
      </c>
      <c r="T21" s="121">
        <v>27817.829720000002</v>
      </c>
      <c r="U21" s="151">
        <v>1375.8612889999999</v>
      </c>
      <c r="V21" s="121">
        <v>350382.23406400002</v>
      </c>
      <c r="W21" s="121">
        <v>491723.70151299902</v>
      </c>
      <c r="X21" s="121">
        <v>755026.70107199997</v>
      </c>
      <c r="Y21" s="150">
        <v>346094.95513999998</v>
      </c>
      <c r="Z21" s="121">
        <v>485155.53671999899</v>
      </c>
      <c r="AA21" s="151">
        <v>751863.80228900001</v>
      </c>
      <c r="AB21" s="121">
        <v>215575.40996399999</v>
      </c>
      <c r="AC21" s="121">
        <v>463905.87179299898</v>
      </c>
      <c r="AD21" s="121">
        <v>753650.83978299994</v>
      </c>
      <c r="AE21" s="150">
        <v>211288.13104000001</v>
      </c>
      <c r="AF21" s="121">
        <v>457337.70699999901</v>
      </c>
      <c r="AG21" s="151">
        <v>750487.94099999999</v>
      </c>
      <c r="AH21" s="121">
        <v>250053.7415</v>
      </c>
      <c r="AI21" s="121">
        <v>317042.16491999902</v>
      </c>
      <c r="AJ21" s="121">
        <v>503595.50478900003</v>
      </c>
      <c r="AK21" s="150">
        <v>115246.91740000001</v>
      </c>
      <c r="AL21" s="121">
        <v>289224.33519999997</v>
      </c>
      <c r="AM21" s="151">
        <v>502219.64350000001</v>
      </c>
      <c r="AP21" s="156">
        <f t="shared" si="0"/>
        <v>530129.36035719188</v>
      </c>
      <c r="AQ21" s="157">
        <f t="shared" si="1"/>
        <v>522436.81542319182</v>
      </c>
      <c r="AR21" s="157">
        <f t="shared" si="2"/>
        <v>52852.900663106018</v>
      </c>
      <c r="AS21" s="157">
        <f t="shared" si="3"/>
        <v>45160.355729106013</v>
      </c>
      <c r="AT21" s="157">
        <f t="shared" si="4"/>
        <v>506550.52748319175</v>
      </c>
      <c r="AU21" s="158">
        <f t="shared" si="5"/>
        <v>29274.067789106994</v>
      </c>
      <c r="AV21" s="147"/>
      <c r="AW21" s="197">
        <f t="shared" si="6"/>
        <v>1.2202292481689481</v>
      </c>
      <c r="AX21" s="198">
        <f t="shared" si="7"/>
        <v>1.2109605961349041</v>
      </c>
      <c r="AY21" s="198">
        <f t="shared" si="8"/>
        <v>1.00948786426335</v>
      </c>
      <c r="AZ21" s="198">
        <f t="shared" si="9"/>
        <v>0.99931772876620117</v>
      </c>
      <c r="BA21" s="198">
        <f t="shared" si="10"/>
        <v>1.282996585731482</v>
      </c>
      <c r="BB21" s="199">
        <f t="shared" si="11"/>
        <v>0.96753480446333529</v>
      </c>
      <c r="BC21" s="155"/>
      <c r="BD21" s="121">
        <v>175531.87982105528</v>
      </c>
      <c r="BE21" s="121">
        <v>585106.26607018418</v>
      </c>
      <c r="BF21" s="121">
        <v>702127.51928422099</v>
      </c>
      <c r="BG21" s="121">
        <v>45674.402738793156</v>
      </c>
      <c r="BH21" s="121">
        <v>84295.089520358451</v>
      </c>
      <c r="BI21" s="121">
        <v>2947.0335700446149</v>
      </c>
      <c r="BJ21" s="121">
        <v>127022.45868910699</v>
      </c>
      <c r="BL21" s="121">
        <v>1395832.682388236</v>
      </c>
      <c r="BM21" s="121">
        <v>4652775.6079607867</v>
      </c>
      <c r="BN21" s="121">
        <v>5583330.7295529442</v>
      </c>
      <c r="BO21" s="121">
        <v>363203.67648522666</v>
      </c>
      <c r="BP21" s="121">
        <v>82783.030919029217</v>
      </c>
      <c r="BQ21" s="121">
        <v>2936.5815520630767</v>
      </c>
      <c r="BR21" s="121">
        <v>443050.12585219281</v>
      </c>
    </row>
    <row r="22" spans="1:70">
      <c r="B22" s="149" t="s">
        <v>205</v>
      </c>
      <c r="C22" s="121">
        <v>13</v>
      </c>
      <c r="D22" s="121">
        <v>40</v>
      </c>
      <c r="E22" s="121">
        <v>14</v>
      </c>
      <c r="F22" s="121">
        <v>15</v>
      </c>
      <c r="G22" s="121">
        <v>650</v>
      </c>
      <c r="H22" s="121" t="s">
        <v>210</v>
      </c>
      <c r="I22" s="150">
        <v>115261.0272</v>
      </c>
      <c r="J22" s="121">
        <v>302332.21850000002</v>
      </c>
      <c r="K22" s="121">
        <v>448387.2635</v>
      </c>
      <c r="L22" s="121">
        <v>499721.7439</v>
      </c>
      <c r="M22" s="121">
        <v>96016.078030000004</v>
      </c>
      <c r="N22" s="121">
        <v>168049.34779999999</v>
      </c>
      <c r="O22" s="121">
        <v>299505.3469</v>
      </c>
      <c r="P22" s="121">
        <v>4286.0083269999996</v>
      </c>
      <c r="Q22" s="121">
        <v>6565.6510509999998</v>
      </c>
      <c r="R22" s="121">
        <v>3161.6576679999998</v>
      </c>
      <c r="S22" s="121">
        <v>168350.34090000001</v>
      </c>
      <c r="T22" s="121">
        <v>36104.065170000002</v>
      </c>
      <c r="U22" s="151">
        <v>1991.24278</v>
      </c>
      <c r="V22" s="121">
        <v>383913.45445700001</v>
      </c>
      <c r="W22" s="121">
        <v>513051.28252100002</v>
      </c>
      <c r="X22" s="121">
        <v>753045.51084799995</v>
      </c>
      <c r="Y22" s="150">
        <v>379627.44613</v>
      </c>
      <c r="Z22" s="121">
        <v>506485.63147000002</v>
      </c>
      <c r="AA22" s="151">
        <v>749883.85317999998</v>
      </c>
      <c r="AB22" s="121">
        <v>215563.11355699899</v>
      </c>
      <c r="AC22" s="121">
        <v>476947.217351</v>
      </c>
      <c r="AD22" s="121">
        <v>751054.26806799998</v>
      </c>
      <c r="AE22" s="150">
        <v>211277.10522999999</v>
      </c>
      <c r="AF22" s="121">
        <v>470381.56630000001</v>
      </c>
      <c r="AG22" s="151">
        <v>747892.61040000001</v>
      </c>
      <c r="AH22" s="121">
        <v>283611.36810000002</v>
      </c>
      <c r="AI22" s="121">
        <v>338436.28366999998</v>
      </c>
      <c r="AJ22" s="121">
        <v>501712.98667999997</v>
      </c>
      <c r="AK22" s="150">
        <v>115261.0272</v>
      </c>
      <c r="AL22" s="121">
        <v>302332.21850000002</v>
      </c>
      <c r="AM22" s="151">
        <v>499721.7439</v>
      </c>
      <c r="AP22" s="156">
        <f t="shared" si="0"/>
        <v>713214.74429115374</v>
      </c>
      <c r="AQ22" s="157">
        <f t="shared" si="1"/>
        <v>705524.74258115364</v>
      </c>
      <c r="AR22" s="157">
        <f t="shared" si="2"/>
        <v>116337.85021797387</v>
      </c>
      <c r="AS22" s="157">
        <f t="shared" si="3"/>
        <v>108647.84850797482</v>
      </c>
      <c r="AT22" s="157">
        <f t="shared" si="4"/>
        <v>689630.18325115368</v>
      </c>
      <c r="AU22" s="158">
        <f t="shared" si="5"/>
        <v>92753.289177974919</v>
      </c>
      <c r="AV22" s="147"/>
      <c r="AW22" s="197">
        <f t="shared" si="6"/>
        <v>1.3427697999777426</v>
      </c>
      <c r="AX22" s="198">
        <f t="shared" si="7"/>
        <v>1.3340097526235102</v>
      </c>
      <c r="AY22" s="198">
        <f t="shared" si="8"/>
        <v>1.0784978869323931</v>
      </c>
      <c r="AZ22" s="198">
        <f t="shared" si="9"/>
        <v>1.0686039765775979</v>
      </c>
      <c r="BA22" s="198">
        <f t="shared" si="10"/>
        <v>1.4664234631301674</v>
      </c>
      <c r="BB22" s="199">
        <f t="shared" si="11"/>
        <v>1.0708479647599325</v>
      </c>
      <c r="BC22" s="155"/>
      <c r="BD22" s="121">
        <v>219236.43891479477</v>
      </c>
      <c r="BE22" s="121">
        <v>730788.12971598259</v>
      </c>
      <c r="BF22" s="121">
        <v>876945.75565917906</v>
      </c>
      <c r="BG22" s="121">
        <v>57046.579893187183</v>
      </c>
      <c r="BH22" s="121">
        <v>122104.07793453692</v>
      </c>
      <c r="BI22" s="121">
        <v>4268.8704497492308</v>
      </c>
      <c r="BJ22" s="121">
        <v>174881.78737797489</v>
      </c>
      <c r="BL22" s="121">
        <v>1743372.1265883432</v>
      </c>
      <c r="BM22" s="121">
        <v>5811240.4219611436</v>
      </c>
      <c r="BN22" s="121">
        <v>6973488.5063533727</v>
      </c>
      <c r="BO22" s="121">
        <v>453635.43485410139</v>
      </c>
      <c r="BP22" s="121">
        <v>119913.81368131845</v>
      </c>
      <c r="BQ22" s="121">
        <v>4253.7303742661534</v>
      </c>
      <c r="BR22" s="121">
        <v>569295.51816115365</v>
      </c>
    </row>
    <row r="23" spans="1:70">
      <c r="B23" s="149" t="s">
        <v>205</v>
      </c>
      <c r="C23" s="121">
        <v>13</v>
      </c>
      <c r="D23" s="121">
        <v>40</v>
      </c>
      <c r="E23" s="121">
        <v>14</v>
      </c>
      <c r="F23" s="121">
        <v>15</v>
      </c>
      <c r="G23" s="121">
        <v>700</v>
      </c>
      <c r="H23" s="121" t="s">
        <v>210</v>
      </c>
      <c r="I23" s="150">
        <v>115274.6204</v>
      </c>
      <c r="J23" s="121">
        <v>316676.71289999998</v>
      </c>
      <c r="K23" s="121">
        <v>447632.0306</v>
      </c>
      <c r="L23" s="121">
        <v>498499.34360000002</v>
      </c>
      <c r="M23" s="121">
        <v>95432.556020000004</v>
      </c>
      <c r="N23" s="121">
        <v>166565.20939999999</v>
      </c>
      <c r="O23" s="121">
        <v>296779.7059</v>
      </c>
      <c r="P23" s="121">
        <v>4256.5323969999999</v>
      </c>
      <c r="Q23" s="121">
        <v>6507.3841240000002</v>
      </c>
      <c r="R23" s="121">
        <v>3132.8848750000002</v>
      </c>
      <c r="S23" s="121">
        <v>198821.2781</v>
      </c>
      <c r="T23" s="121">
        <v>44011.809869999997</v>
      </c>
      <c r="U23" s="151">
        <v>2625.8601159999998</v>
      </c>
      <c r="V23" s="121">
        <v>413784.98691699997</v>
      </c>
      <c r="W23" s="121">
        <v>533761.11629399995</v>
      </c>
      <c r="X23" s="121">
        <v>750170.48149100004</v>
      </c>
      <c r="Y23" s="150">
        <v>409528.45452000003</v>
      </c>
      <c r="Z23" s="121">
        <v>527253.73216999997</v>
      </c>
      <c r="AA23" s="151">
        <v>747037.59661600005</v>
      </c>
      <c r="AB23" s="121">
        <v>214963.70881700001</v>
      </c>
      <c r="AC23" s="121">
        <v>489749.30642399902</v>
      </c>
      <c r="AD23" s="121">
        <v>747544.62137499999</v>
      </c>
      <c r="AE23" s="150">
        <v>210707.17642</v>
      </c>
      <c r="AF23" s="121">
        <v>483241.92229999998</v>
      </c>
      <c r="AG23" s="151">
        <v>744411.7365</v>
      </c>
      <c r="AH23" s="121">
        <v>314095.89850000001</v>
      </c>
      <c r="AI23" s="121">
        <v>360688.52276999998</v>
      </c>
      <c r="AJ23" s="121">
        <v>501125.20371600002</v>
      </c>
      <c r="AK23" s="150">
        <v>115274.6204</v>
      </c>
      <c r="AL23" s="121">
        <v>316676.71289999998</v>
      </c>
      <c r="AM23" s="151">
        <v>498499.34360000002</v>
      </c>
      <c r="AP23" s="156">
        <f t="shared" si="0"/>
        <v>885789.54802317428</v>
      </c>
      <c r="AQ23" s="157">
        <f t="shared" si="1"/>
        <v>878158.51637717441</v>
      </c>
      <c r="AR23" s="157">
        <f t="shared" si="2"/>
        <v>180049.02712654122</v>
      </c>
      <c r="AS23" s="157">
        <f t="shared" si="3"/>
        <v>172417.99548054216</v>
      </c>
      <c r="AT23" s="157">
        <f t="shared" si="4"/>
        <v>862073.14385717455</v>
      </c>
      <c r="AU23" s="158">
        <f t="shared" si="5"/>
        <v>156332.62296054212</v>
      </c>
      <c r="AV23" s="147"/>
      <c r="AW23" s="197">
        <f t="shared" si="6"/>
        <v>1.4631073642329351</v>
      </c>
      <c r="AX23" s="198">
        <f t="shared" si="7"/>
        <v>1.4548961634055813</v>
      </c>
      <c r="AY23" s="198">
        <f t="shared" si="8"/>
        <v>1.1495959104089419</v>
      </c>
      <c r="AZ23" s="198">
        <f t="shared" si="9"/>
        <v>1.1400466667153319</v>
      </c>
      <c r="BA23" s="198">
        <f t="shared" si="10"/>
        <v>1.643907234306393</v>
      </c>
      <c r="BB23" s="199">
        <f t="shared" si="11"/>
        <v>1.1764534156959066</v>
      </c>
      <c r="BC23" s="155"/>
      <c r="BD23" s="121">
        <v>258936.09472345575</v>
      </c>
      <c r="BE23" s="121">
        <v>863120.31574485253</v>
      </c>
      <c r="BF23" s="121">
        <v>1035744.378893823</v>
      </c>
      <c r="BG23" s="121">
        <v>67376.658223372928</v>
      </c>
      <c r="BH23" s="121">
        <v>161137.4893154923</v>
      </c>
      <c r="BI23" s="121">
        <v>5633.5142783230767</v>
      </c>
      <c r="BJ23" s="121">
        <v>222880.63326054215</v>
      </c>
      <c r="BL23" s="121">
        <v>2059064.5074469342</v>
      </c>
      <c r="BM23" s="121">
        <v>6863548.3581564473</v>
      </c>
      <c r="BN23" s="121">
        <v>8236258.0297877369</v>
      </c>
      <c r="BO23" s="121">
        <v>535780.40452914371</v>
      </c>
      <c r="BP23" s="121">
        <v>158247.05609924614</v>
      </c>
      <c r="BQ23" s="121">
        <v>5613.5343252153843</v>
      </c>
      <c r="BR23" s="121">
        <v>688413.92630317446</v>
      </c>
    </row>
    <row r="24" spans="1:70">
      <c r="B24" s="149" t="s">
        <v>205</v>
      </c>
      <c r="C24" s="121">
        <v>13</v>
      </c>
      <c r="D24" s="121">
        <v>40</v>
      </c>
      <c r="E24" s="121">
        <v>14</v>
      </c>
      <c r="F24" s="121">
        <v>15</v>
      </c>
      <c r="G24" s="121">
        <v>750</v>
      </c>
      <c r="H24" s="121" t="s">
        <v>210</v>
      </c>
      <c r="I24" s="150">
        <v>115287.9561</v>
      </c>
      <c r="J24" s="121">
        <v>332159.98109999998</v>
      </c>
      <c r="K24" s="121">
        <v>447986.56459999998</v>
      </c>
      <c r="L24" s="121">
        <v>498107.30560000002</v>
      </c>
      <c r="M24" s="121">
        <v>94491.679950000005</v>
      </c>
      <c r="N24" s="121">
        <v>164214.10759999999</v>
      </c>
      <c r="O24" s="121">
        <v>292391.93829999998</v>
      </c>
      <c r="P24" s="121">
        <v>4210.4860779999999</v>
      </c>
      <c r="Q24" s="121">
        <v>6418.3985169999996</v>
      </c>
      <c r="R24" s="121">
        <v>3085.3557719999999</v>
      </c>
      <c r="S24" s="121">
        <v>227280.15359999999</v>
      </c>
      <c r="T24" s="121">
        <v>51704.435799999999</v>
      </c>
      <c r="U24" s="151">
        <v>3282.6502959999998</v>
      </c>
      <c r="V24" s="121">
        <v>441270.27572799998</v>
      </c>
      <c r="W24" s="121">
        <v>554496.92301699996</v>
      </c>
      <c r="X24" s="121">
        <v>746746.50896799995</v>
      </c>
      <c r="Y24" s="150">
        <v>437059.78964999999</v>
      </c>
      <c r="Z24" s="121">
        <v>548078.52449999901</v>
      </c>
      <c r="AA24" s="151">
        <v>743661.15319599898</v>
      </c>
      <c r="AB24" s="121">
        <v>213990.12212799999</v>
      </c>
      <c r="AC24" s="121">
        <v>502792.48721699999</v>
      </c>
      <c r="AD24" s="121">
        <v>743463.858672</v>
      </c>
      <c r="AE24" s="150">
        <v>209779.63605</v>
      </c>
      <c r="AF24" s="121">
        <v>496374.08869999897</v>
      </c>
      <c r="AG24" s="151">
        <v>740378.50289999996</v>
      </c>
      <c r="AH24" s="121">
        <v>342568.10969999997</v>
      </c>
      <c r="AI24" s="121">
        <v>383864.41689999902</v>
      </c>
      <c r="AJ24" s="121">
        <v>501389.95589600003</v>
      </c>
      <c r="AK24" s="150">
        <v>115287.9561</v>
      </c>
      <c r="AL24" s="121">
        <v>332159.98109999998</v>
      </c>
      <c r="AM24" s="151">
        <v>498107.30560000002</v>
      </c>
      <c r="AP24" s="156">
        <f t="shared" si="0"/>
        <v>1052302.8299448839</v>
      </c>
      <c r="AQ24" s="157">
        <f t="shared" si="1"/>
        <v>1044759.3011218839</v>
      </c>
      <c r="AR24" s="157">
        <f t="shared" si="2"/>
        <v>244707.4758661135</v>
      </c>
      <c r="AS24" s="157">
        <f t="shared" si="3"/>
        <v>237163.94704311254</v>
      </c>
      <c r="AT24" s="157">
        <f t="shared" si="4"/>
        <v>1028324.7108718829</v>
      </c>
      <c r="AU24" s="158">
        <f t="shared" si="5"/>
        <v>220729.35679311346</v>
      </c>
      <c r="AV24" s="147"/>
      <c r="AW24" s="197">
        <f t="shared" si="6"/>
        <v>1.5834678370266764</v>
      </c>
      <c r="AX24" s="198">
        <f t="shared" si="7"/>
        <v>1.5758169840839351</v>
      </c>
      <c r="AY24" s="198">
        <f t="shared" si="8"/>
        <v>1.2234257685312011</v>
      </c>
      <c r="AZ24" s="198">
        <f t="shared" si="9"/>
        <v>1.2142553118929746</v>
      </c>
      <c r="BA24" s="198">
        <f t="shared" si="10"/>
        <v>1.8178857496500858</v>
      </c>
      <c r="BB24" s="199">
        <f t="shared" si="11"/>
        <v>1.2844788079395277</v>
      </c>
      <c r="BC24" s="155"/>
      <c r="BD24" s="121">
        <v>296016.85665468714</v>
      </c>
      <c r="BE24" s="121">
        <v>986722.85551562381</v>
      </c>
      <c r="BF24" s="121">
        <v>1184067.4266187486</v>
      </c>
      <c r="BG24" s="121">
        <v>77025.285333359687</v>
      </c>
      <c r="BH24" s="121">
        <v>201404.73390623846</v>
      </c>
      <c r="BI24" s="121">
        <v>7041.294046484616</v>
      </c>
      <c r="BJ24" s="121">
        <v>271388.7251931135</v>
      </c>
      <c r="BL24" s="121">
        <v>2353931.396836116</v>
      </c>
      <c r="BM24" s="121">
        <v>7846437.9894537199</v>
      </c>
      <c r="BN24" s="121">
        <v>9415725.5873444639</v>
      </c>
      <c r="BO24" s="121">
        <v>612506.46177883761</v>
      </c>
      <c r="BP24" s="121">
        <v>197791.99961786924</v>
      </c>
      <c r="BQ24" s="121">
        <v>7016.321228823077</v>
      </c>
      <c r="BR24" s="121">
        <v>803282.14016788383</v>
      </c>
    </row>
    <row r="25" spans="1:70">
      <c r="B25" s="149" t="s">
        <v>205</v>
      </c>
      <c r="C25" s="121">
        <v>13</v>
      </c>
      <c r="D25" s="121">
        <v>40</v>
      </c>
      <c r="E25" s="121">
        <v>14</v>
      </c>
      <c r="F25" s="121">
        <v>15</v>
      </c>
      <c r="G25" s="121">
        <v>800</v>
      </c>
      <c r="H25" s="121" t="s">
        <v>210</v>
      </c>
      <c r="I25" s="150">
        <v>115301.1363</v>
      </c>
      <c r="J25" s="121">
        <v>348689.57770000002</v>
      </c>
      <c r="K25" s="121">
        <v>449015.73080000002</v>
      </c>
      <c r="L25" s="121">
        <v>498226.92739999999</v>
      </c>
      <c r="M25" s="121">
        <v>93346.803279999993</v>
      </c>
      <c r="N25" s="121">
        <v>161315.62</v>
      </c>
      <c r="O25" s="121">
        <v>287096.36239999998</v>
      </c>
      <c r="P25" s="121">
        <v>4152.4061869999996</v>
      </c>
      <c r="Q25" s="121">
        <v>6303.4780819999996</v>
      </c>
      <c r="R25" s="121">
        <v>3029.8730350000001</v>
      </c>
      <c r="S25" s="121">
        <v>254314.4883</v>
      </c>
      <c r="T25" s="121">
        <v>59276.940139999999</v>
      </c>
      <c r="U25" s="151">
        <v>3959.2059180000001</v>
      </c>
      <c r="V25" s="121">
        <v>467114.83406699903</v>
      </c>
      <c r="W25" s="121">
        <v>575585.61592200003</v>
      </c>
      <c r="X25" s="121">
        <v>743101.17215300002</v>
      </c>
      <c r="Y25" s="150">
        <v>462962.42787999997</v>
      </c>
      <c r="Z25" s="121">
        <v>569282.13783999998</v>
      </c>
      <c r="AA25" s="151">
        <v>740071.29911799997</v>
      </c>
      <c r="AB25" s="121">
        <v>212800.34576699999</v>
      </c>
      <c r="AC25" s="121">
        <v>516308.67578200001</v>
      </c>
      <c r="AD25" s="121">
        <v>739141.96623500006</v>
      </c>
      <c r="AE25" s="150">
        <v>208647.93958000001</v>
      </c>
      <c r="AF25" s="121">
        <v>510005.19770000002</v>
      </c>
      <c r="AG25" s="151">
        <v>736112.0932</v>
      </c>
      <c r="AH25" s="121">
        <v>369615.62459999998</v>
      </c>
      <c r="AI25" s="121">
        <v>407966.51783999999</v>
      </c>
      <c r="AJ25" s="121">
        <v>502186.13331800001</v>
      </c>
      <c r="AK25" s="150">
        <v>115301.1363</v>
      </c>
      <c r="AL25" s="121">
        <v>348689.57770000002</v>
      </c>
      <c r="AM25" s="151">
        <v>498226.92739999999</v>
      </c>
      <c r="AP25" s="156">
        <f t="shared" si="0"/>
        <v>1215084.7141898666</v>
      </c>
      <c r="AQ25" s="157">
        <f t="shared" si="1"/>
        <v>1207658.7029558676</v>
      </c>
      <c r="AR25" s="157">
        <f t="shared" si="2"/>
        <v>310578.42969502864</v>
      </c>
      <c r="AS25" s="157">
        <f t="shared" si="3"/>
        <v>303152.41846102878</v>
      </c>
      <c r="AT25" s="157">
        <f t="shared" si="4"/>
        <v>1190881.4454758675</v>
      </c>
      <c r="AU25" s="158">
        <f t="shared" si="5"/>
        <v>286375.16098102881</v>
      </c>
      <c r="AV25" s="147"/>
      <c r="AW25" s="197">
        <f t="shared" si="6"/>
        <v>1.7047874120998732</v>
      </c>
      <c r="AX25" s="198">
        <f t="shared" si="7"/>
        <v>1.6977194667092013</v>
      </c>
      <c r="AY25" s="198">
        <f t="shared" si="8"/>
        <v>1.3001299100898374</v>
      </c>
      <c r="AZ25" s="198">
        <f t="shared" si="9"/>
        <v>1.2913780756829141</v>
      </c>
      <c r="BA25" s="198">
        <f t="shared" si="10"/>
        <v>1.9898966931147331</v>
      </c>
      <c r="BB25" s="199">
        <f t="shared" si="11"/>
        <v>1.3950592572108382</v>
      </c>
      <c r="BC25" s="155"/>
      <c r="BD25" s="121">
        <v>331241.64628835768</v>
      </c>
      <c r="BE25" s="121">
        <v>1104138.8209611923</v>
      </c>
      <c r="BF25" s="121">
        <v>1324966.5851534307</v>
      </c>
      <c r="BG25" s="121">
        <v>86190.977797644169</v>
      </c>
      <c r="BH25" s="121">
        <v>242912.85248984612</v>
      </c>
      <c r="BI25" s="121">
        <v>8492.4559064615369</v>
      </c>
      <c r="BJ25" s="121">
        <v>320611.37438102876</v>
      </c>
      <c r="BL25" s="121">
        <v>2634039.5609545177</v>
      </c>
      <c r="BM25" s="121">
        <v>8780131.8698483929</v>
      </c>
      <c r="BN25" s="121">
        <v>10536158.243818071</v>
      </c>
      <c r="BO25" s="121">
        <v>685392.21399325226</v>
      </c>
      <c r="BP25" s="121">
        <v>238555.55872492306</v>
      </c>
      <c r="BQ25" s="121">
        <v>8462.3363643076918</v>
      </c>
      <c r="BR25" s="121">
        <v>915485.43635386764</v>
      </c>
    </row>
    <row r="26" spans="1:70">
      <c r="B26" s="149" t="s">
        <v>205</v>
      </c>
      <c r="C26" s="121">
        <v>13</v>
      </c>
      <c r="D26" s="121">
        <v>40</v>
      </c>
      <c r="E26" s="121">
        <v>14</v>
      </c>
      <c r="F26" s="121">
        <v>15</v>
      </c>
      <c r="G26" s="121">
        <v>850</v>
      </c>
      <c r="H26" s="121" t="s">
        <v>210</v>
      </c>
      <c r="I26" s="150">
        <v>115315.3671</v>
      </c>
      <c r="J26" s="121">
        <v>366187.66899999999</v>
      </c>
      <c r="K26" s="121">
        <v>450519.79710000003</v>
      </c>
      <c r="L26" s="121">
        <v>498742.08600000001</v>
      </c>
      <c r="M26" s="121">
        <v>92092.516350000005</v>
      </c>
      <c r="N26" s="121">
        <v>158170.85149999999</v>
      </c>
      <c r="O26" s="121">
        <v>281326.90379999997</v>
      </c>
      <c r="P26" s="121">
        <v>4089.465854</v>
      </c>
      <c r="Q26" s="121">
        <v>6180.0258640000002</v>
      </c>
      <c r="R26" s="121">
        <v>2968.9772400000002</v>
      </c>
      <c r="S26" s="121">
        <v>280286.8469</v>
      </c>
      <c r="T26" s="121">
        <v>66786.423869999999</v>
      </c>
      <c r="U26" s="151">
        <v>4655.4930100000001</v>
      </c>
      <c r="V26" s="121">
        <v>491784.19620399998</v>
      </c>
      <c r="W26" s="121">
        <v>597324.97023399896</v>
      </c>
      <c r="X26" s="121">
        <v>739471.17114999995</v>
      </c>
      <c r="Y26" s="150">
        <v>487694.73035000003</v>
      </c>
      <c r="Z26" s="121">
        <v>591144.94436999899</v>
      </c>
      <c r="AA26" s="151">
        <v>736502.19391000003</v>
      </c>
      <c r="AB26" s="121">
        <v>211497.349304</v>
      </c>
      <c r="AC26" s="121">
        <v>530538.54636399995</v>
      </c>
      <c r="AD26" s="121">
        <v>734815.67813999997</v>
      </c>
      <c r="AE26" s="150">
        <v>207407.88344999999</v>
      </c>
      <c r="AF26" s="121">
        <v>524358.52049999998</v>
      </c>
      <c r="AG26" s="151">
        <v>731846.70090000005</v>
      </c>
      <c r="AH26" s="121">
        <v>395602.21399999998</v>
      </c>
      <c r="AI26" s="121">
        <v>432974.09286999999</v>
      </c>
      <c r="AJ26" s="121">
        <v>503397.57900999999</v>
      </c>
      <c r="AK26" s="150">
        <v>115315.3671</v>
      </c>
      <c r="AL26" s="121">
        <v>366187.66899999999</v>
      </c>
      <c r="AM26" s="151">
        <v>498742.08600000001</v>
      </c>
      <c r="AP26" s="156">
        <f t="shared" si="0"/>
        <v>1375642.050658226</v>
      </c>
      <c r="AQ26" s="157">
        <f t="shared" si="1"/>
        <v>1368341.5361802261</v>
      </c>
      <c r="AR26" s="157">
        <f t="shared" si="2"/>
        <v>377896.16744409455</v>
      </c>
      <c r="AS26" s="157">
        <f t="shared" si="3"/>
        <v>370595.65296609444</v>
      </c>
      <c r="AT26" s="157">
        <f t="shared" si="4"/>
        <v>1351182.783230227</v>
      </c>
      <c r="AU26" s="158">
        <f t="shared" si="5"/>
        <v>353436.90001609456</v>
      </c>
      <c r="AV26" s="147"/>
      <c r="AW26" s="197">
        <f t="shared" si="6"/>
        <v>1.8276084481956567</v>
      </c>
      <c r="AX26" s="198">
        <f t="shared" si="7"/>
        <v>1.8211199516440681</v>
      </c>
      <c r="AY26" s="198">
        <f t="shared" si="8"/>
        <v>1.3798317107610405</v>
      </c>
      <c r="AZ26" s="198">
        <f t="shared" si="9"/>
        <v>1.3715107065285024</v>
      </c>
      <c r="BA26" s="198">
        <f t="shared" si="10"/>
        <v>2.1605537208231969</v>
      </c>
      <c r="BB26" s="199">
        <f t="shared" si="11"/>
        <v>1.5080118149353454</v>
      </c>
      <c r="BC26" s="155"/>
      <c r="BD26" s="121">
        <v>365081.98322794546</v>
      </c>
      <c r="BE26" s="121">
        <v>1216939.9440931517</v>
      </c>
      <c r="BF26" s="121">
        <v>1460327.9329117821</v>
      </c>
      <c r="BG26" s="121">
        <v>94996.427723725297</v>
      </c>
      <c r="BH26" s="121">
        <v>285666.69148589234</v>
      </c>
      <c r="BI26" s="121">
        <v>9987.1692935230767</v>
      </c>
      <c r="BJ26" s="121">
        <v>370675.94991609454</v>
      </c>
      <c r="BL26" s="121">
        <v>2903138.5322152385</v>
      </c>
      <c r="BM26" s="121">
        <v>9677128.4407174625</v>
      </c>
      <c r="BN26" s="121">
        <v>11612554.128860954</v>
      </c>
      <c r="BO26" s="121">
        <v>755413.31102979626</v>
      </c>
      <c r="BP26" s="121">
        <v>280542.49290644616</v>
      </c>
      <c r="BQ26" s="121">
        <v>9951.7485660153852</v>
      </c>
      <c r="BR26" s="121">
        <v>1026004.055370227</v>
      </c>
    </row>
    <row r="27" spans="1:70">
      <c r="B27" s="149" t="s">
        <v>205</v>
      </c>
      <c r="C27" s="121">
        <v>13</v>
      </c>
      <c r="D27" s="121">
        <v>40</v>
      </c>
      <c r="E27" s="121">
        <v>14</v>
      </c>
      <c r="F27" s="121">
        <v>15</v>
      </c>
      <c r="G27" s="121">
        <v>900</v>
      </c>
      <c r="H27" s="121" t="s">
        <v>210</v>
      </c>
      <c r="I27" s="150">
        <v>115329.9249</v>
      </c>
      <c r="J27" s="121">
        <v>384584.36</v>
      </c>
      <c r="K27" s="121">
        <v>452240.88620000001</v>
      </c>
      <c r="L27" s="121">
        <v>499442.61589999998</v>
      </c>
      <c r="M27" s="121">
        <v>90789.402849999999</v>
      </c>
      <c r="N27" s="121">
        <v>154924.01029999999</v>
      </c>
      <c r="O27" s="121">
        <v>275372.88530000002</v>
      </c>
      <c r="P27" s="121">
        <v>4024.2583319999999</v>
      </c>
      <c r="Q27" s="121">
        <v>6052.5707160000002</v>
      </c>
      <c r="R27" s="121">
        <v>2906.1371819999999</v>
      </c>
      <c r="S27" s="121">
        <v>305443.6054</v>
      </c>
      <c r="T27" s="121">
        <v>74268.798559999996</v>
      </c>
      <c r="U27" s="151">
        <v>5372.7043530000001</v>
      </c>
      <c r="V27" s="121">
        <v>515587.19148199999</v>
      </c>
      <c r="W27" s="121">
        <v>619829.73957600002</v>
      </c>
      <c r="X27" s="121">
        <v>735892.61303500005</v>
      </c>
      <c r="Y27" s="150">
        <v>511562.93315</v>
      </c>
      <c r="Z27" s="121">
        <v>613777.16885999998</v>
      </c>
      <c r="AA27" s="151">
        <v>732986.47585299995</v>
      </c>
      <c r="AB27" s="121">
        <v>210143.58608199999</v>
      </c>
      <c r="AC27" s="121">
        <v>545560.941016</v>
      </c>
      <c r="AD27" s="121">
        <v>730519.90868200001</v>
      </c>
      <c r="AE27" s="150">
        <v>206119.32775</v>
      </c>
      <c r="AF27" s="121">
        <v>539508.37029999995</v>
      </c>
      <c r="AG27" s="151">
        <v>727613.77150000003</v>
      </c>
      <c r="AH27" s="121">
        <v>420773.53029999998</v>
      </c>
      <c r="AI27" s="121">
        <v>458853.15856000001</v>
      </c>
      <c r="AJ27" s="121">
        <v>504815.32025299902</v>
      </c>
      <c r="AK27" s="150">
        <v>115329.9249</v>
      </c>
      <c r="AL27" s="121">
        <v>384584.36</v>
      </c>
      <c r="AM27" s="151">
        <v>499442.61589999998</v>
      </c>
      <c r="AP27" s="156">
        <f t="shared" si="0"/>
        <v>1535015.2931965105</v>
      </c>
      <c r="AQ27" s="157">
        <f t="shared" si="1"/>
        <v>1527844.6013305103</v>
      </c>
      <c r="AR27" s="157">
        <f t="shared" si="2"/>
        <v>446851.66996610159</v>
      </c>
      <c r="AS27" s="157">
        <f t="shared" si="3"/>
        <v>439680.97810010152</v>
      </c>
      <c r="AT27" s="157">
        <f t="shared" si="4"/>
        <v>1510302.3437805113</v>
      </c>
      <c r="AU27" s="158">
        <f t="shared" si="5"/>
        <v>422138.72055010154</v>
      </c>
      <c r="AV27" s="147"/>
      <c r="AW27" s="197">
        <f t="shared" si="6"/>
        <v>1.9523909415856568</v>
      </c>
      <c r="AX27" s="198">
        <f t="shared" si="7"/>
        <v>1.946476792700897</v>
      </c>
      <c r="AY27" s="198">
        <f t="shared" si="8"/>
        <v>1.4626782255319419</v>
      </c>
      <c r="AZ27" s="198">
        <f t="shared" si="9"/>
        <v>1.4547959692303345</v>
      </c>
      <c r="BA27" s="198">
        <f t="shared" si="10"/>
        <v>2.3307813704888756</v>
      </c>
      <c r="BB27" s="199">
        <f t="shared" si="11"/>
        <v>1.623552209393871</v>
      </c>
      <c r="BC27" s="155"/>
      <c r="BD27" s="121">
        <v>397852.09891152161</v>
      </c>
      <c r="BE27" s="121">
        <v>1326173.6630384054</v>
      </c>
      <c r="BF27" s="121">
        <v>1591408.3956460864</v>
      </c>
      <c r="BG27" s="121">
        <v>103523.39993557852</v>
      </c>
      <c r="BH27" s="121">
        <v>329669.18852443073</v>
      </c>
      <c r="BI27" s="121">
        <v>11525.536909907692</v>
      </c>
      <c r="BJ27" s="121">
        <v>421667.05155010155</v>
      </c>
      <c r="BL27" s="121">
        <v>3163727.0846959041</v>
      </c>
      <c r="BM27" s="121">
        <v>10545756.948986348</v>
      </c>
      <c r="BN27" s="121">
        <v>12654908.338783618</v>
      </c>
      <c r="BO27" s="121">
        <v>823219.94824723341</v>
      </c>
      <c r="BP27" s="121">
        <v>323755.68709821533</v>
      </c>
      <c r="BQ27" s="121">
        <v>11484.66017193846</v>
      </c>
      <c r="BR27" s="121">
        <v>1135490.9751735104</v>
      </c>
    </row>
    <row r="28" spans="1:70">
      <c r="B28" s="149" t="s">
        <v>205</v>
      </c>
      <c r="C28" s="121">
        <v>13</v>
      </c>
      <c r="D28" s="121">
        <v>40</v>
      </c>
      <c r="E28" s="121">
        <v>14</v>
      </c>
      <c r="F28" s="121">
        <v>15</v>
      </c>
      <c r="G28" s="121">
        <v>950</v>
      </c>
      <c r="H28" s="121" t="s">
        <v>210</v>
      </c>
      <c r="I28" s="150">
        <v>115345.4172</v>
      </c>
      <c r="J28" s="121">
        <v>403824.98950000003</v>
      </c>
      <c r="K28" s="121">
        <v>454095.76579999999</v>
      </c>
      <c r="L28" s="121">
        <v>500280.44559999998</v>
      </c>
      <c r="M28" s="121">
        <v>89481.738100000002</v>
      </c>
      <c r="N28" s="121">
        <v>151686.87479999999</v>
      </c>
      <c r="O28" s="121">
        <v>269439.41680000001</v>
      </c>
      <c r="P28" s="121">
        <v>3959.0116680000001</v>
      </c>
      <c r="Q28" s="121">
        <v>5925.5033020000001</v>
      </c>
      <c r="R28" s="121">
        <v>2843.5169340000002</v>
      </c>
      <c r="S28" s="121">
        <v>329931.1617</v>
      </c>
      <c r="T28" s="121">
        <v>81748.068249999997</v>
      </c>
      <c r="U28" s="151">
        <v>6110.3862449999997</v>
      </c>
      <c r="V28" s="121">
        <v>538717.32866799994</v>
      </c>
      <c r="W28" s="121">
        <v>643185.43585200002</v>
      </c>
      <c r="X28" s="121">
        <v>732489.08577899903</v>
      </c>
      <c r="Y28" s="150">
        <v>534758.31700000004</v>
      </c>
      <c r="Z28" s="121">
        <v>637259.93255000003</v>
      </c>
      <c r="AA28" s="151">
        <v>729645.56884499895</v>
      </c>
      <c r="AB28" s="121">
        <v>208786.16696799899</v>
      </c>
      <c r="AC28" s="121">
        <v>561437.36760200001</v>
      </c>
      <c r="AD28" s="121">
        <v>726378.69953399897</v>
      </c>
      <c r="AE28" s="150">
        <v>204827.15529999899</v>
      </c>
      <c r="AF28" s="121">
        <v>555511.86430000002</v>
      </c>
      <c r="AG28" s="151">
        <v>723535.18259999994</v>
      </c>
      <c r="AH28" s="121">
        <v>445276.57889999897</v>
      </c>
      <c r="AI28" s="121">
        <v>485573.05774999998</v>
      </c>
      <c r="AJ28" s="121">
        <v>506390.83184499998</v>
      </c>
      <c r="AK28" s="150">
        <v>115345.4172</v>
      </c>
      <c r="AL28" s="121">
        <v>403824.98950000003</v>
      </c>
      <c r="AM28" s="151">
        <v>500280.44559999998</v>
      </c>
      <c r="AP28" s="156">
        <f t="shared" si="0"/>
        <v>1693817.9983439231</v>
      </c>
      <c r="AQ28" s="157">
        <f t="shared" si="1"/>
        <v>1686777.0003079234</v>
      </c>
      <c r="AR28" s="157">
        <f t="shared" si="2"/>
        <v>517488.21354757459</v>
      </c>
      <c r="AS28" s="157">
        <f t="shared" si="3"/>
        <v>510447.21551157371</v>
      </c>
      <c r="AT28" s="157">
        <f t="shared" si="4"/>
        <v>1668863.1244079212</v>
      </c>
      <c r="AU28" s="158">
        <f t="shared" si="5"/>
        <v>492533.33961157466</v>
      </c>
      <c r="AV28" s="147"/>
      <c r="AW28" s="197">
        <f t="shared" si="6"/>
        <v>2.0791345310818024</v>
      </c>
      <c r="AX28" s="198">
        <f t="shared" si="7"/>
        <v>2.0737859044922233</v>
      </c>
      <c r="AY28" s="198">
        <f t="shared" si="8"/>
        <v>1.5485684583252082</v>
      </c>
      <c r="AZ28" s="198">
        <f t="shared" si="9"/>
        <v>1.5411277632732663</v>
      </c>
      <c r="BA28" s="198">
        <f t="shared" si="10"/>
        <v>2.500801174572882</v>
      </c>
      <c r="BB28" s="199">
        <f t="shared" si="11"/>
        <v>1.7415521025371603</v>
      </c>
      <c r="BC28" s="155"/>
      <c r="BD28" s="121">
        <v>429772.81006697402</v>
      </c>
      <c r="BE28" s="121">
        <v>1432576.0335565801</v>
      </c>
      <c r="BF28" s="121">
        <v>1719091.2402678961</v>
      </c>
      <c r="BG28" s="121">
        <v>111829.35221335921</v>
      </c>
      <c r="BH28" s="121">
        <v>374921.63002835383</v>
      </c>
      <c r="BI28" s="121">
        <v>13107.603730138462</v>
      </c>
      <c r="BJ28" s="121">
        <v>473643.37851157458</v>
      </c>
      <c r="BL28" s="121">
        <v>3417561.1570095918</v>
      </c>
      <c r="BM28" s="121">
        <v>11391870.523365308</v>
      </c>
      <c r="BN28" s="121">
        <v>13670244.628038369</v>
      </c>
      <c r="BO28" s="121">
        <v>889269.03095233778</v>
      </c>
      <c r="BP28" s="121">
        <v>368196.40464767691</v>
      </c>
      <c r="BQ28" s="121">
        <v>13061.115997092307</v>
      </c>
      <c r="BR28" s="121">
        <v>1244404.3196029223</v>
      </c>
    </row>
    <row r="29" spans="1:70">
      <c r="B29" s="149" t="s">
        <v>205</v>
      </c>
      <c r="C29" s="121">
        <v>13</v>
      </c>
      <c r="D29" s="121">
        <v>40</v>
      </c>
      <c r="E29" s="121">
        <v>14</v>
      </c>
      <c r="F29" s="121">
        <v>15</v>
      </c>
      <c r="G29" s="121">
        <v>1000</v>
      </c>
      <c r="H29" s="121" t="s">
        <v>210</v>
      </c>
      <c r="I29" s="150">
        <v>115361.3847</v>
      </c>
      <c r="J29" s="121">
        <v>423862.64189999999</v>
      </c>
      <c r="K29" s="121">
        <v>455953.29460000002</v>
      </c>
      <c r="L29" s="121">
        <v>501142.18199999997</v>
      </c>
      <c r="M29" s="121">
        <v>88413.709870000006</v>
      </c>
      <c r="N29" s="121">
        <v>148485.18220000001</v>
      </c>
      <c r="O29" s="121">
        <v>263630.00679999997</v>
      </c>
      <c r="P29" s="121">
        <v>3989.5822109999999</v>
      </c>
      <c r="Q29" s="121">
        <v>5815.7902899999999</v>
      </c>
      <c r="R29" s="121">
        <v>2782.20759</v>
      </c>
      <c r="S29" s="121">
        <v>353901.65120000002</v>
      </c>
      <c r="T29" s="121">
        <v>89248.289629999999</v>
      </c>
      <c r="U29" s="151">
        <v>6868.3760400000001</v>
      </c>
      <c r="V29" s="121">
        <v>561666.32798099995</v>
      </c>
      <c r="W29" s="121">
        <v>667411.90402000002</v>
      </c>
      <c r="X29" s="121">
        <v>729233.88503</v>
      </c>
      <c r="Y29" s="150">
        <v>557676.74577000004</v>
      </c>
      <c r="Z29" s="121">
        <v>661596.11372999998</v>
      </c>
      <c r="AA29" s="151">
        <v>726451.67744</v>
      </c>
      <c r="AB29" s="121">
        <v>207764.67678099999</v>
      </c>
      <c r="AC29" s="121">
        <v>578163.61439</v>
      </c>
      <c r="AD29" s="121">
        <v>722365.50899</v>
      </c>
      <c r="AE29" s="150">
        <v>203775.09456999999</v>
      </c>
      <c r="AF29" s="121">
        <v>572347.82409999997</v>
      </c>
      <c r="AG29" s="151">
        <v>719583.3014</v>
      </c>
      <c r="AH29" s="121">
        <v>469263.03590000002</v>
      </c>
      <c r="AI29" s="121">
        <v>513110.93153</v>
      </c>
      <c r="AJ29" s="121">
        <v>508010.55803999997</v>
      </c>
      <c r="AK29" s="150">
        <v>115361.3847</v>
      </c>
      <c r="AL29" s="121">
        <v>423862.64189999999</v>
      </c>
      <c r="AM29" s="151">
        <v>501142.18199999997</v>
      </c>
      <c r="AP29" s="156">
        <f t="shared" si="0"/>
        <v>1852922.4190147559</v>
      </c>
      <c r="AQ29" s="157">
        <f t="shared" si="1"/>
        <v>1845899.2541037558</v>
      </c>
      <c r="AR29" s="157">
        <f t="shared" si="2"/>
        <v>590209.6523524418</v>
      </c>
      <c r="AS29" s="157">
        <f t="shared" si="3"/>
        <v>583186.48744144174</v>
      </c>
      <c r="AT29" s="157">
        <f t="shared" si="4"/>
        <v>1827441.4814337557</v>
      </c>
      <c r="AU29" s="158">
        <f t="shared" si="5"/>
        <v>564728.71477144188</v>
      </c>
      <c r="AV29" s="147"/>
      <c r="AW29" s="197">
        <f t="shared" si="6"/>
        <v>2.2085087819200728</v>
      </c>
      <c r="AX29" s="198">
        <f t="shared" si="7"/>
        <v>2.203569258733598</v>
      </c>
      <c r="AY29" s="198">
        <f t="shared" si="8"/>
        <v>1.6379786682762287</v>
      </c>
      <c r="AZ29" s="198">
        <f t="shared" si="9"/>
        <v>1.6308316484115264</v>
      </c>
      <c r="BA29" s="198">
        <f t="shared" si="10"/>
        <v>2.6712469677331834</v>
      </c>
      <c r="BB29" s="199">
        <f t="shared" si="11"/>
        <v>1.8621699991710505</v>
      </c>
      <c r="BC29" s="155"/>
      <c r="BD29" s="121">
        <v>461005.55948272982</v>
      </c>
      <c r="BE29" s="121">
        <v>1536685.1982757661</v>
      </c>
      <c r="BF29" s="121">
        <v>1844022.2379309193</v>
      </c>
      <c r="BG29" s="121">
        <v>119956.29289734956</v>
      </c>
      <c r="BH29" s="121">
        <v>421423.94452972308</v>
      </c>
      <c r="BI29" s="121">
        <v>14733.367255630768</v>
      </c>
      <c r="BJ29" s="121">
        <v>526646.87017144181</v>
      </c>
      <c r="BL29" s="121">
        <v>3665924.545129159</v>
      </c>
      <c r="BM29" s="121">
        <v>12219748.483763864</v>
      </c>
      <c r="BN29" s="121">
        <v>14663698.180516638</v>
      </c>
      <c r="BO29" s="121">
        <v>953894.61022664804</v>
      </c>
      <c r="BP29" s="121">
        <v>413864.57536886155</v>
      </c>
      <c r="BQ29" s="121">
        <v>14681.113551753848</v>
      </c>
      <c r="BR29" s="121">
        <v>1353078.0720437558</v>
      </c>
    </row>
    <row r="30" spans="1:70">
      <c r="B30" s="149" t="s">
        <v>205</v>
      </c>
      <c r="C30" s="121">
        <v>13</v>
      </c>
      <c r="D30" s="121">
        <v>40</v>
      </c>
      <c r="E30" s="121">
        <v>14</v>
      </c>
      <c r="F30" s="121">
        <v>15</v>
      </c>
      <c r="G30" s="121">
        <v>1050</v>
      </c>
      <c r="H30" s="121" t="s">
        <v>210</v>
      </c>
      <c r="I30" s="150">
        <v>115378.62699999999</v>
      </c>
      <c r="J30" s="121">
        <v>444661.13170000003</v>
      </c>
      <c r="K30" s="121">
        <v>457808.52860000002</v>
      </c>
      <c r="L30" s="121">
        <v>502037.45049999998</v>
      </c>
      <c r="M30" s="121">
        <v>86940.051949999994</v>
      </c>
      <c r="N30" s="121">
        <v>145460.80780000001</v>
      </c>
      <c r="O30" s="121">
        <v>258025.06090000001</v>
      </c>
      <c r="P30" s="121">
        <v>3832.946324</v>
      </c>
      <c r="Q30" s="121">
        <v>5681.6168200000002</v>
      </c>
      <c r="R30" s="121">
        <v>2722.8837979999998</v>
      </c>
      <c r="S30" s="121">
        <v>377434.14120000001</v>
      </c>
      <c r="T30" s="121">
        <v>96784.33279</v>
      </c>
      <c r="U30" s="151">
        <v>7645.5196079999996</v>
      </c>
      <c r="V30" s="121">
        <v>583585.76647399995</v>
      </c>
      <c r="W30" s="121">
        <v>692587.88910999999</v>
      </c>
      <c r="X30" s="121">
        <v>726201.992906</v>
      </c>
      <c r="Y30" s="150">
        <v>579752.82015000004</v>
      </c>
      <c r="Z30" s="121">
        <v>686906.27228999999</v>
      </c>
      <c r="AA30" s="151">
        <v>723479.10910799995</v>
      </c>
      <c r="AB30" s="121">
        <v>206151.625273999</v>
      </c>
      <c r="AC30" s="121">
        <v>595803.55631999997</v>
      </c>
      <c r="AD30" s="121">
        <v>718556.47329800006</v>
      </c>
      <c r="AE30" s="150">
        <v>202318.67894999901</v>
      </c>
      <c r="AF30" s="121">
        <v>590121.93949999998</v>
      </c>
      <c r="AG30" s="151">
        <v>715833.5895</v>
      </c>
      <c r="AH30" s="121">
        <v>492812.76819999999</v>
      </c>
      <c r="AI30" s="121">
        <v>541445.46449000004</v>
      </c>
      <c r="AJ30" s="121">
        <v>509682.97010799998</v>
      </c>
      <c r="AK30" s="150">
        <v>115378.62699999999</v>
      </c>
      <c r="AL30" s="121">
        <v>444661.13170000003</v>
      </c>
      <c r="AM30" s="151">
        <v>502037.45049999998</v>
      </c>
      <c r="AP30" s="156">
        <f t="shared" si="0"/>
        <v>2011734.584671081</v>
      </c>
      <c r="AQ30" s="157">
        <f t="shared" si="1"/>
        <v>2004942.9053250812</v>
      </c>
      <c r="AR30" s="157">
        <f t="shared" si="2"/>
        <v>664106.74871027144</v>
      </c>
      <c r="AS30" s="157">
        <f t="shared" si="3"/>
        <v>657315.06936427148</v>
      </c>
      <c r="AT30" s="157">
        <f t="shared" si="4"/>
        <v>1986338.1845750809</v>
      </c>
      <c r="AU30" s="158">
        <f t="shared" si="5"/>
        <v>638710.34861427243</v>
      </c>
      <c r="AV30" s="147"/>
      <c r="AW30" s="197">
        <f t="shared" si="6"/>
        <v>2.3391564531083509</v>
      </c>
      <c r="AX30" s="198">
        <f t="shared" si="7"/>
        <v>2.3349050188131666</v>
      </c>
      <c r="AY30" s="198">
        <f t="shared" si="8"/>
        <v>1.7295245994705859</v>
      </c>
      <c r="AZ30" s="198">
        <f t="shared" si="9"/>
        <v>1.7229621439621026</v>
      </c>
      <c r="BA30" s="198">
        <f t="shared" si="10"/>
        <v>2.842089105146099</v>
      </c>
      <c r="BB30" s="199">
        <f t="shared" si="11"/>
        <v>1.9852137687051734</v>
      </c>
      <c r="BC30" s="155"/>
      <c r="BD30" s="121">
        <v>491672.04964062263</v>
      </c>
      <c r="BE30" s="121">
        <v>1638906.8321354089</v>
      </c>
      <c r="BF30" s="121">
        <v>1966688.1985624908</v>
      </c>
      <c r="BG30" s="121">
        <v>127935.88967193398</v>
      </c>
      <c r="BH30" s="121">
        <v>469174.93642948463</v>
      </c>
      <c r="BI30" s="121">
        <v>16402.785687146155</v>
      </c>
      <c r="BJ30" s="121">
        <v>580708.04041427246</v>
      </c>
      <c r="BL30" s="121">
        <v>3909785.0293908301</v>
      </c>
      <c r="BM30" s="121">
        <v>13032616.764636099</v>
      </c>
      <c r="BN30" s="121">
        <v>15639140.117563318</v>
      </c>
      <c r="BO30" s="121">
        <v>1017348.5080690194</v>
      </c>
      <c r="BP30" s="121">
        <v>460759.0251089923</v>
      </c>
      <c r="BQ30" s="121">
        <v>16344.611184930769</v>
      </c>
      <c r="BR30" s="121">
        <v>1461762.921993081</v>
      </c>
    </row>
    <row r="31" spans="1:70">
      <c r="B31" s="149" t="s">
        <v>205</v>
      </c>
      <c r="C31" s="121">
        <v>13</v>
      </c>
      <c r="D31" s="121">
        <v>40</v>
      </c>
      <c r="E31" s="121">
        <v>14</v>
      </c>
      <c r="F31" s="121">
        <v>15</v>
      </c>
      <c r="G31" s="121">
        <v>1100</v>
      </c>
      <c r="H31" s="121" t="s">
        <v>210</v>
      </c>
      <c r="I31" s="150">
        <v>115397.4114</v>
      </c>
      <c r="J31" s="121">
        <v>466189.6189</v>
      </c>
      <c r="K31" s="121">
        <v>459621.96230000001</v>
      </c>
      <c r="L31" s="121">
        <v>502933.00660000002</v>
      </c>
      <c r="M31" s="121">
        <v>85735.802460000006</v>
      </c>
      <c r="N31" s="121">
        <v>142532.36319999999</v>
      </c>
      <c r="O31" s="121">
        <v>252674.83549999999</v>
      </c>
      <c r="P31" s="121">
        <v>3773.1633310000002</v>
      </c>
      <c r="Q31" s="121">
        <v>5566.2205860000004</v>
      </c>
      <c r="R31" s="121">
        <v>2666.5957720000001</v>
      </c>
      <c r="S31" s="121">
        <v>400606.25469999999</v>
      </c>
      <c r="T31" s="121">
        <v>104392.4696</v>
      </c>
      <c r="U31" s="151">
        <v>8429.4233530000001</v>
      </c>
      <c r="V31" s="121">
        <v>605512.63189099997</v>
      </c>
      <c r="W31" s="121">
        <v>718680.67228599999</v>
      </c>
      <c r="X31" s="121">
        <v>723392.81692500005</v>
      </c>
      <c r="Y31" s="150">
        <v>601739.46855999995</v>
      </c>
      <c r="Z31" s="121">
        <v>713114.45169999998</v>
      </c>
      <c r="AA31" s="151">
        <v>720726.22115300002</v>
      </c>
      <c r="AB31" s="121">
        <v>204906.37719100001</v>
      </c>
      <c r="AC31" s="121">
        <v>614288.20268600003</v>
      </c>
      <c r="AD31" s="121">
        <v>714963.39357199997</v>
      </c>
      <c r="AE31" s="150">
        <v>201133.21385999999</v>
      </c>
      <c r="AF31" s="121">
        <v>608721.98210000002</v>
      </c>
      <c r="AG31" s="151">
        <v>712296.79779999994</v>
      </c>
      <c r="AH31" s="121">
        <v>516003.66609999997</v>
      </c>
      <c r="AI31" s="121">
        <v>570582.08849999995</v>
      </c>
      <c r="AJ31" s="121">
        <v>511362.42995299998</v>
      </c>
      <c r="AK31" s="150">
        <v>115397.4114</v>
      </c>
      <c r="AL31" s="121">
        <v>466189.6189</v>
      </c>
      <c r="AM31" s="151">
        <v>502933.00660000002</v>
      </c>
      <c r="AP31" s="156">
        <f t="shared" si="0"/>
        <v>2171452.2425259566</v>
      </c>
      <c r="AQ31" s="157">
        <f t="shared" si="1"/>
        <v>2164779.4543809569</v>
      </c>
      <c r="AR31" s="157">
        <f t="shared" si="2"/>
        <v>740080.67928417411</v>
      </c>
      <c r="AS31" s="157">
        <f t="shared" si="3"/>
        <v>733407.89113917411</v>
      </c>
      <c r="AT31" s="157">
        <f t="shared" si="4"/>
        <v>2145875.0799209569</v>
      </c>
      <c r="AU31" s="158">
        <f t="shared" si="5"/>
        <v>714503.51667917403</v>
      </c>
      <c r="AV31" s="147"/>
      <c r="AW31" s="197">
        <f t="shared" si="6"/>
        <v>2.4722976450232861</v>
      </c>
      <c r="AX31" s="198">
        <f t="shared" si="7"/>
        <v>2.4685796588968092</v>
      </c>
      <c r="AY31" s="198">
        <f t="shared" si="8"/>
        <v>1.8243148363583066</v>
      </c>
      <c r="AZ31" s="198">
        <f t="shared" si="9"/>
        <v>1.8181886088564292</v>
      </c>
      <c r="BA31" s="198">
        <f t="shared" si="10"/>
        <v>3.0136408898486859</v>
      </c>
      <c r="BB31" s="199">
        <f t="shared" si="11"/>
        <v>2.1106654275109151</v>
      </c>
      <c r="BC31" s="155"/>
      <c r="BD31" s="121">
        <v>521866.39415019809</v>
      </c>
      <c r="BE31" s="121">
        <v>1739554.6471673271</v>
      </c>
      <c r="BF31" s="121">
        <v>2087465.5766007926</v>
      </c>
      <c r="BG31" s="121">
        <v>135792.6314385586</v>
      </c>
      <c r="BH31" s="121">
        <v>518172.65227065387</v>
      </c>
      <c r="BI31" s="121">
        <v>18115.790730038465</v>
      </c>
      <c r="BJ31" s="121">
        <v>635849.49297917401</v>
      </c>
      <c r="BL31" s="121">
        <v>4149891.0029195189</v>
      </c>
      <c r="BM31" s="121">
        <v>13832970.00973173</v>
      </c>
      <c r="BN31" s="121">
        <v>16599564.011678077</v>
      </c>
      <c r="BO31" s="121">
        <v>1079825.4606665722</v>
      </c>
      <c r="BP31" s="121">
        <v>508877.83545157698</v>
      </c>
      <c r="BQ31" s="121">
        <v>18051.540844192306</v>
      </c>
      <c r="BR31" s="121">
        <v>1570651.7552739568</v>
      </c>
    </row>
    <row r="32" spans="1:70">
      <c r="B32" s="149" t="s">
        <v>205</v>
      </c>
      <c r="C32" s="121">
        <v>13</v>
      </c>
      <c r="D32" s="121">
        <v>40</v>
      </c>
      <c r="E32" s="121">
        <v>14</v>
      </c>
      <c r="F32" s="121">
        <v>15</v>
      </c>
      <c r="G32" s="121">
        <v>1150</v>
      </c>
      <c r="H32" s="121" t="s">
        <v>210</v>
      </c>
      <c r="I32" s="150">
        <v>115418.3912</v>
      </c>
      <c r="J32" s="121">
        <v>488422.93520000001</v>
      </c>
      <c r="K32" s="121">
        <v>461380.78759999998</v>
      </c>
      <c r="L32" s="121">
        <v>503819.46289999998</v>
      </c>
      <c r="M32" s="121">
        <v>84582.920599999998</v>
      </c>
      <c r="N32" s="121">
        <v>139750.79990000001</v>
      </c>
      <c r="O32" s="121">
        <v>247585.52919999999</v>
      </c>
      <c r="P32" s="121">
        <v>3716.2824009999999</v>
      </c>
      <c r="Q32" s="121">
        <v>5457.0749370000003</v>
      </c>
      <c r="R32" s="121">
        <v>2612.888222</v>
      </c>
      <c r="S32" s="121">
        <v>423471.15990000003</v>
      </c>
      <c r="T32" s="121">
        <v>112027.064</v>
      </c>
      <c r="U32" s="151">
        <v>9246.7197300000007</v>
      </c>
      <c r="V32" s="121">
        <v>627188.75410100003</v>
      </c>
      <c r="W32" s="121">
        <v>745657.874037</v>
      </c>
      <c r="X32" s="121">
        <v>720825.92475199897</v>
      </c>
      <c r="Y32" s="150">
        <v>623472.47169999999</v>
      </c>
      <c r="Z32" s="121">
        <v>740200.79909999995</v>
      </c>
      <c r="AA32" s="151">
        <v>718213.03652999899</v>
      </c>
      <c r="AB32" s="121">
        <v>203717.594201</v>
      </c>
      <c r="AC32" s="121">
        <v>633630.81003699999</v>
      </c>
      <c r="AD32" s="121">
        <v>711579.20502199896</v>
      </c>
      <c r="AE32" s="150">
        <v>200001.3118</v>
      </c>
      <c r="AF32" s="121">
        <v>628173.73510000005</v>
      </c>
      <c r="AG32" s="151">
        <v>708966.31679999898</v>
      </c>
      <c r="AH32" s="121">
        <v>538889.55110000004</v>
      </c>
      <c r="AI32" s="121">
        <v>600449.99919999996</v>
      </c>
      <c r="AJ32" s="121">
        <v>513066.18263</v>
      </c>
      <c r="AK32" s="150">
        <v>115418.3912</v>
      </c>
      <c r="AL32" s="121">
        <v>488422.93520000001</v>
      </c>
      <c r="AM32" s="151">
        <v>503819.46289999998</v>
      </c>
      <c r="AP32" s="156">
        <f t="shared" si="0"/>
        <v>2331915.6853036457</v>
      </c>
      <c r="AQ32" s="157">
        <f t="shared" si="1"/>
        <v>2325355.2161876457</v>
      </c>
      <c r="AR32" s="157">
        <f t="shared" si="2"/>
        <v>817856.85299863957</v>
      </c>
      <c r="AS32" s="157">
        <f t="shared" si="3"/>
        <v>811296.38388263958</v>
      </c>
      <c r="AT32" s="157">
        <f t="shared" si="4"/>
        <v>2306168.3495876445</v>
      </c>
      <c r="AU32" s="158">
        <f t="shared" si="5"/>
        <v>792109.51728263847</v>
      </c>
      <c r="AV32" s="147"/>
      <c r="AW32" s="197">
        <f t="shared" si="6"/>
        <v>2.6073352111752683</v>
      </c>
      <c r="AX32" s="198">
        <f t="shared" si="7"/>
        <v>2.604136519554245</v>
      </c>
      <c r="AY32" s="198">
        <f t="shared" si="8"/>
        <v>1.9218807862059373</v>
      </c>
      <c r="AZ32" s="198">
        <f t="shared" si="9"/>
        <v>1.9161844664877399</v>
      </c>
      <c r="BA32" s="198">
        <f t="shared" si="10"/>
        <v>3.1857002533372989</v>
      </c>
      <c r="BB32" s="199">
        <f t="shared" si="11"/>
        <v>2.2384455995547468</v>
      </c>
      <c r="BC32" s="155"/>
      <c r="BD32" s="121">
        <v>551662.6311739817</v>
      </c>
      <c r="BE32" s="121">
        <v>1838875.4372466058</v>
      </c>
      <c r="BF32" s="121">
        <v>2206650.5246959268</v>
      </c>
      <c r="BG32" s="121">
        <v>143545.78335211537</v>
      </c>
      <c r="BH32" s="121">
        <v>568414.14995643077</v>
      </c>
      <c r="BI32" s="121">
        <v>19872.279525907692</v>
      </c>
      <c r="BJ32" s="121">
        <v>692087.65378263849</v>
      </c>
      <c r="BL32" s="121">
        <v>4386831.2185224211</v>
      </c>
      <c r="BM32" s="121">
        <v>14622770.72840807</v>
      </c>
      <c r="BN32" s="121">
        <v>17547324.874089684</v>
      </c>
      <c r="BO32" s="121">
        <v>1141478.6648793677</v>
      </c>
      <c r="BP32" s="121">
        <v>558218.11707421544</v>
      </c>
      <c r="BQ32" s="121">
        <v>19801.800035938464</v>
      </c>
      <c r="BR32" s="121">
        <v>1679894.9819176446</v>
      </c>
    </row>
    <row r="33" spans="1:70" ht="18" thickBot="1">
      <c r="B33" s="171" t="s">
        <v>205</v>
      </c>
      <c r="C33" s="172">
        <v>13</v>
      </c>
      <c r="D33" s="172">
        <v>40</v>
      </c>
      <c r="E33" s="172">
        <v>14</v>
      </c>
      <c r="F33" s="172">
        <v>15</v>
      </c>
      <c r="G33" s="172">
        <v>1200</v>
      </c>
      <c r="H33" s="172" t="s">
        <v>210</v>
      </c>
      <c r="I33" s="173">
        <v>115443.27310000001</v>
      </c>
      <c r="J33" s="172">
        <v>511341.21389999997</v>
      </c>
      <c r="K33" s="172">
        <v>463137.92619999999</v>
      </c>
      <c r="L33" s="172">
        <v>504753.54389999999</v>
      </c>
      <c r="M33" s="172">
        <v>83488.175279999996</v>
      </c>
      <c r="N33" s="172">
        <v>137125.36350000001</v>
      </c>
      <c r="O33" s="172">
        <v>242783.91390000001</v>
      </c>
      <c r="P33" s="172">
        <v>3662.408371</v>
      </c>
      <c r="Q33" s="172">
        <v>5354.064805</v>
      </c>
      <c r="R33" s="172">
        <v>2562.2171109999999</v>
      </c>
      <c r="S33" s="172">
        <v>446073.78039999999</v>
      </c>
      <c r="T33" s="172">
        <v>119720.19100000001</v>
      </c>
      <c r="U33" s="174">
        <v>10084.68173</v>
      </c>
      <c r="V33" s="172">
        <v>648667.63715099997</v>
      </c>
      <c r="W33" s="172">
        <v>773540.83320499898</v>
      </c>
      <c r="X33" s="172">
        <v>718568.73894099996</v>
      </c>
      <c r="Y33" s="173">
        <v>645005.22878</v>
      </c>
      <c r="Z33" s="172">
        <v>768186.76839999994</v>
      </c>
      <c r="AA33" s="174">
        <v>716006.52182999998</v>
      </c>
      <c r="AB33" s="172">
        <v>202593.85675100001</v>
      </c>
      <c r="AC33" s="172">
        <v>653820.64220499899</v>
      </c>
      <c r="AD33" s="172">
        <v>708484.05721100001</v>
      </c>
      <c r="AE33" s="173">
        <v>198931.44837999999</v>
      </c>
      <c r="AF33" s="172">
        <v>648466.57739999995</v>
      </c>
      <c r="AG33" s="174">
        <v>705921.84010000003</v>
      </c>
      <c r="AH33" s="172">
        <v>561517.05350000004</v>
      </c>
      <c r="AI33" s="172">
        <v>631061.40489999996</v>
      </c>
      <c r="AJ33" s="172">
        <v>514838.22563</v>
      </c>
      <c r="AK33" s="173">
        <v>115443.27310000001</v>
      </c>
      <c r="AL33" s="172">
        <v>511341.21389999997</v>
      </c>
      <c r="AM33" s="174">
        <v>504753.54389999999</v>
      </c>
      <c r="AP33" s="164">
        <f t="shared" si="0"/>
        <v>2493252.5107702408</v>
      </c>
      <c r="AQ33" s="165">
        <f t="shared" si="1"/>
        <v>2486798.2547052419</v>
      </c>
      <c r="AR33" s="165">
        <f t="shared" si="2"/>
        <v>897365.38834708964</v>
      </c>
      <c r="AS33" s="165">
        <f t="shared" si="3"/>
        <v>890911.13228209049</v>
      </c>
      <c r="AT33" s="165">
        <f t="shared" si="4"/>
        <v>2467353.0121252416</v>
      </c>
      <c r="AU33" s="166">
        <f t="shared" si="5"/>
        <v>871465.88970209053</v>
      </c>
      <c r="AV33" s="147">
        <f>MIN(AP19:AU33)</f>
        <v>-77316.297543766035</v>
      </c>
      <c r="AW33" s="200">
        <f t="shared" si="6"/>
        <v>2.7439664344399635</v>
      </c>
      <c r="AX33" s="201">
        <f t="shared" si="7"/>
        <v>2.74127414786193</v>
      </c>
      <c r="AY33" s="201">
        <f t="shared" si="8"/>
        <v>2.0219108642060446</v>
      </c>
      <c r="AZ33" s="201">
        <f t="shared" si="9"/>
        <v>2.0166388324647539</v>
      </c>
      <c r="BA33" s="201">
        <f t="shared" si="10"/>
        <v>3.3580214403255018</v>
      </c>
      <c r="BB33" s="202">
        <f t="shared" si="11"/>
        <v>2.36819891877402</v>
      </c>
      <c r="BC33" s="155"/>
      <c r="BD33" s="121">
        <v>581120.29620411969</v>
      </c>
      <c r="BE33" s="121">
        <v>1937067.6540137322</v>
      </c>
      <c r="BF33" s="121">
        <v>2324481.1848164788</v>
      </c>
      <c r="BG33" s="121">
        <v>151210.83688941359</v>
      </c>
      <c r="BH33" s="121">
        <v>619896.25065246923</v>
      </c>
      <c r="BI33" s="121">
        <v>21672.140939792309</v>
      </c>
      <c r="BJ33" s="121">
        <v>749434.94660209061</v>
      </c>
      <c r="BL33" s="121">
        <v>4621079.1035096329</v>
      </c>
      <c r="BM33" s="121">
        <v>15403597.011698777</v>
      </c>
      <c r="BN33" s="121">
        <v>18484316.414038531</v>
      </c>
      <c r="BO33" s="121">
        <v>1202431.3092111186</v>
      </c>
      <c r="BP33" s="121">
        <v>608776.74816348462</v>
      </c>
      <c r="BQ33" s="121">
        <v>21595.27801936154</v>
      </c>
      <c r="BR33" s="121">
        <v>1789612.7793552417</v>
      </c>
    </row>
    <row r="34" spans="1:70">
      <c r="A34" s="175" t="s">
        <v>212</v>
      </c>
      <c r="B34" s="149" t="s">
        <v>206</v>
      </c>
      <c r="C34" s="121">
        <v>6</v>
      </c>
      <c r="D34" s="121">
        <v>20</v>
      </c>
      <c r="E34" s="121">
        <v>10</v>
      </c>
      <c r="F34" s="121">
        <v>6</v>
      </c>
      <c r="G34" s="121">
        <v>500</v>
      </c>
      <c r="H34" s="121" t="s">
        <v>211</v>
      </c>
      <c r="I34" s="150">
        <v>71042.7215</v>
      </c>
      <c r="J34" s="121">
        <v>95349.104720000003</v>
      </c>
      <c r="K34" s="121">
        <v>142927.9712</v>
      </c>
      <c r="L34" s="121">
        <v>168010.14840000001</v>
      </c>
      <c r="M34" s="121">
        <v>59674.338929999998</v>
      </c>
      <c r="N34" s="121">
        <v>55964.74899</v>
      </c>
      <c r="O34" s="121">
        <v>146325.7524</v>
      </c>
      <c r="P34" s="121">
        <v>2524.7790639999998</v>
      </c>
      <c r="Q34" s="121">
        <v>2193.1174820000001</v>
      </c>
      <c r="R34" s="121">
        <v>1544.1446659999999</v>
      </c>
      <c r="S34" s="176">
        <v>28620.250749999999</v>
      </c>
      <c r="T34" s="176">
        <v>4778.7815049999999</v>
      </c>
      <c r="U34" s="177">
        <v>96.172187500000007</v>
      </c>
      <c r="V34" s="176">
        <v>161862.09024399999</v>
      </c>
      <c r="W34" s="176">
        <v>158285.75269699999</v>
      </c>
      <c r="X34" s="176">
        <v>290894.0404535</v>
      </c>
      <c r="Y34" s="178">
        <v>159337.31117999999</v>
      </c>
      <c r="Z34" s="176">
        <v>156092.63521499999</v>
      </c>
      <c r="AA34" s="177">
        <v>289349.89578750002</v>
      </c>
      <c r="AB34" s="121">
        <v>133241.839493999</v>
      </c>
      <c r="AC34" s="121">
        <v>153506.971192</v>
      </c>
      <c r="AD34" s="121">
        <v>290797.868266</v>
      </c>
      <c r="AE34" s="150">
        <v>130717.06043</v>
      </c>
      <c r="AF34" s="121">
        <v>151313.85371</v>
      </c>
      <c r="AG34" s="151">
        <v>289253.72360000003</v>
      </c>
      <c r="AH34" s="176">
        <v>99662.972249999904</v>
      </c>
      <c r="AI34" s="176">
        <v>100127.88622499999</v>
      </c>
      <c r="AJ34" s="176">
        <v>168106.3205875</v>
      </c>
      <c r="AK34" s="150">
        <v>71042.7215</v>
      </c>
      <c r="AL34" s="121">
        <v>95349.104720000003</v>
      </c>
      <c r="AM34" s="151">
        <v>168010.14840000001</v>
      </c>
      <c r="AP34" s="152">
        <f t="shared" si="0"/>
        <v>112295.80276942033</v>
      </c>
      <c r="AQ34" s="153">
        <f t="shared" si="1"/>
        <v>109122.05088942028</v>
      </c>
      <c r="AR34" s="153">
        <f t="shared" si="2"/>
        <v>11771.094655538474</v>
      </c>
      <c r="AS34" s="179">
        <f t="shared" si="3"/>
        <v>8597.3427755394678</v>
      </c>
      <c r="AT34" s="153">
        <f t="shared" si="4"/>
        <v>114726.53816942022</v>
      </c>
      <c r="AU34" s="180">
        <f t="shared" si="5"/>
        <v>14201.830055539469</v>
      </c>
      <c r="AV34" s="147"/>
      <c r="AW34" s="194">
        <f t="shared" si="6"/>
        <v>1.121171943703847</v>
      </c>
      <c r="AX34" s="195">
        <f t="shared" si="7"/>
        <v>1.1108579228757856</v>
      </c>
      <c r="AY34" s="195">
        <f t="shared" si="8"/>
        <v>1.007165847763817</v>
      </c>
      <c r="AZ34" s="203">
        <f t="shared" si="9"/>
        <v>0.99624028842415657</v>
      </c>
      <c r="BA34" s="195">
        <f t="shared" si="10"/>
        <v>1.2240020485644882</v>
      </c>
      <c r="BB34" s="204">
        <f t="shared" si="11"/>
        <v>1.0268446600147747</v>
      </c>
      <c r="BC34" s="155"/>
      <c r="BD34" s="121">
        <v>37223.194538117721</v>
      </c>
      <c r="BE34" s="121">
        <v>124077.31512705908</v>
      </c>
      <c r="BF34" s="121">
        <v>148892.77815247088</v>
      </c>
      <c r="BG34" s="121">
        <v>9685.6888919074845</v>
      </c>
      <c r="BH34" s="121">
        <v>6356.6993786140001</v>
      </c>
      <c r="BI34" s="121">
        <v>222.23603498200004</v>
      </c>
      <c r="BJ34" s="121">
        <v>15820.152235539486</v>
      </c>
      <c r="BL34" s="121">
        <v>295999.51605467655</v>
      </c>
      <c r="BM34" s="121">
        <v>986665.05351558852</v>
      </c>
      <c r="BN34" s="121">
        <v>1183998.0642187062</v>
      </c>
      <c r="BO34" s="121">
        <v>77020.77320969633</v>
      </c>
      <c r="BP34" s="121">
        <v>6242.6749197019999</v>
      </c>
      <c r="BQ34" s="121">
        <v>221.44784747800003</v>
      </c>
      <c r="BR34" s="121">
        <v>83042.000281920322</v>
      </c>
    </row>
    <row r="35" spans="1:70">
      <c r="A35" s="181"/>
      <c r="B35" s="149" t="s">
        <v>206</v>
      </c>
      <c r="C35" s="121">
        <v>6</v>
      </c>
      <c r="D35" s="121">
        <v>20</v>
      </c>
      <c r="E35" s="121">
        <v>10</v>
      </c>
      <c r="F35" s="121">
        <v>6</v>
      </c>
      <c r="G35" s="121">
        <v>550</v>
      </c>
      <c r="H35" s="121" t="s">
        <v>211</v>
      </c>
      <c r="I35" s="150">
        <v>71054.352209999997</v>
      </c>
      <c r="J35" s="121">
        <v>95516.74927</v>
      </c>
      <c r="K35" s="121">
        <v>139239.34280000001</v>
      </c>
      <c r="L35" s="121">
        <v>165145.32829999999</v>
      </c>
      <c r="M35" s="121">
        <v>60964.112300000001</v>
      </c>
      <c r="N35" s="121">
        <v>57697.721539999999</v>
      </c>
      <c r="O35" s="121">
        <v>151133.65090000001</v>
      </c>
      <c r="P35" s="121">
        <v>2584.6026200000001</v>
      </c>
      <c r="Q35" s="121">
        <v>2261.4042340000001</v>
      </c>
      <c r="R35" s="121">
        <v>1594.9541280000001</v>
      </c>
      <c r="S35" s="176">
        <v>64480.51771</v>
      </c>
      <c r="T35" s="176">
        <v>11282.97208</v>
      </c>
      <c r="U35" s="177">
        <v>403.93986869999998</v>
      </c>
      <c r="V35" s="176">
        <v>199083.58483999901</v>
      </c>
      <c r="W35" s="176">
        <v>166758.84712399999</v>
      </c>
      <c r="X35" s="176">
        <v>292371.8876967</v>
      </c>
      <c r="Y35" s="178">
        <v>196498.98222000001</v>
      </c>
      <c r="Z35" s="176">
        <v>164497.44289000001</v>
      </c>
      <c r="AA35" s="177">
        <v>290776.93356869998</v>
      </c>
      <c r="AB35" s="121">
        <v>134603.06712999899</v>
      </c>
      <c r="AC35" s="121">
        <v>155475.87504399999</v>
      </c>
      <c r="AD35" s="121">
        <v>291967.947828</v>
      </c>
      <c r="AE35" s="150">
        <v>132018.46450999999</v>
      </c>
      <c r="AF35" s="121">
        <v>153214.47081</v>
      </c>
      <c r="AG35" s="151">
        <v>290372.99369999999</v>
      </c>
      <c r="AH35" s="176">
        <v>135534.86992</v>
      </c>
      <c r="AI35" s="176">
        <v>106799.72135000001</v>
      </c>
      <c r="AJ35" s="176">
        <v>165549.26816869999</v>
      </c>
      <c r="AK35" s="150">
        <v>71054.352209999997</v>
      </c>
      <c r="AL35" s="121">
        <v>95516.74927</v>
      </c>
      <c r="AM35" s="151">
        <v>165145.32829999999</v>
      </c>
      <c r="AP35" s="156">
        <f t="shared" si="0"/>
        <v>270480.48612293223</v>
      </c>
      <c r="AQ35" s="157">
        <f t="shared" si="1"/>
        <v>267229.43339693325</v>
      </c>
      <c r="AR35" s="157">
        <f t="shared" si="2"/>
        <v>43734.059428192646</v>
      </c>
      <c r="AS35" s="157">
        <f t="shared" si="3"/>
        <v>40483.00670219367</v>
      </c>
      <c r="AT35" s="157">
        <f t="shared" si="4"/>
        <v>273795.26495693321</v>
      </c>
      <c r="AU35" s="158">
        <f t="shared" si="5"/>
        <v>47048.838262193691</v>
      </c>
      <c r="AV35" s="147"/>
      <c r="AW35" s="197">
        <f t="shared" si="6"/>
        <v>1.3301685187521888</v>
      </c>
      <c r="AX35" s="198">
        <f t="shared" si="7"/>
        <v>1.3208265525254692</v>
      </c>
      <c r="AY35" s="198">
        <f t="shared" si="8"/>
        <v>1.0747702702781321</v>
      </c>
      <c r="AZ35" s="198">
        <f t="shared" si="9"/>
        <v>1.0640167495907464</v>
      </c>
      <c r="BA35" s="198">
        <f t="shared" si="10"/>
        <v>1.6017159052425038</v>
      </c>
      <c r="BB35" s="199">
        <f t="shared" si="11"/>
        <v>1.1518594497500074</v>
      </c>
      <c r="BC35" s="155"/>
      <c r="BD35" s="121">
        <v>83930.172160111892</v>
      </c>
      <c r="BE35" s="121">
        <v>279767.24053370632</v>
      </c>
      <c r="BF35" s="121">
        <v>335720.68864044757</v>
      </c>
      <c r="BG35" s="121">
        <v>21839.112582199825</v>
      </c>
      <c r="BH35" s="121">
        <v>24645.584724968463</v>
      </c>
      <c r="BI35" s="121">
        <v>861.63222497461538</v>
      </c>
      <c r="BJ35" s="121">
        <v>45623.065082193672</v>
      </c>
      <c r="BL35" s="121">
        <v>667414.24668262934</v>
      </c>
      <c r="BM35" s="121">
        <v>2224714.1556087644</v>
      </c>
      <c r="BN35" s="121">
        <v>2669656.9867305174</v>
      </c>
      <c r="BO35" s="121">
        <v>173665.01815890707</v>
      </c>
      <c r="BP35" s="121">
        <v>24203.500036759233</v>
      </c>
      <c r="BQ35" s="121">
        <v>858.57634003307703</v>
      </c>
      <c r="BR35" s="121">
        <v>197009.94185563322</v>
      </c>
    </row>
    <row r="36" spans="1:70">
      <c r="A36" s="181"/>
      <c r="B36" s="149" t="s">
        <v>206</v>
      </c>
      <c r="C36" s="121">
        <v>6</v>
      </c>
      <c r="D36" s="121">
        <v>20</v>
      </c>
      <c r="E36" s="121">
        <v>10</v>
      </c>
      <c r="F36" s="121">
        <v>6</v>
      </c>
      <c r="G36" s="121">
        <v>600</v>
      </c>
      <c r="H36" s="121" t="s">
        <v>211</v>
      </c>
      <c r="I36" s="150">
        <v>71062.317410000003</v>
      </c>
      <c r="J36" s="121">
        <v>99327.948629999999</v>
      </c>
      <c r="K36" s="121">
        <v>136743.7267</v>
      </c>
      <c r="L36" s="121">
        <v>162974.37760000001</v>
      </c>
      <c r="M36" s="121">
        <v>61470.964440000003</v>
      </c>
      <c r="N36" s="121">
        <v>58375.387479999998</v>
      </c>
      <c r="O36" s="121">
        <v>153040.2971</v>
      </c>
      <c r="P36" s="121">
        <v>2607.5359490000001</v>
      </c>
      <c r="Q36" s="121">
        <v>2287.2999249999998</v>
      </c>
      <c r="R36" s="121">
        <v>1615.5515130000001</v>
      </c>
      <c r="S36" s="176">
        <v>90716.927840000004</v>
      </c>
      <c r="T36" s="176">
        <v>16321.16475</v>
      </c>
      <c r="U36" s="177">
        <v>714.63692200000003</v>
      </c>
      <c r="V36" s="176">
        <v>225857.745639</v>
      </c>
      <c r="W36" s="176">
        <v>176311.800785</v>
      </c>
      <c r="X36" s="176">
        <v>292114.21223499899</v>
      </c>
      <c r="Y36" s="178">
        <v>223250.20968999999</v>
      </c>
      <c r="Z36" s="176">
        <v>174024.50086</v>
      </c>
      <c r="AA36" s="177">
        <v>290498.66072199901</v>
      </c>
      <c r="AB36" s="121">
        <v>135140.81779900001</v>
      </c>
      <c r="AC36" s="121">
        <v>159990.636035</v>
      </c>
      <c r="AD36" s="121">
        <v>291399.57531299902</v>
      </c>
      <c r="AE36" s="150">
        <v>132533.28185</v>
      </c>
      <c r="AF36" s="121">
        <v>157703.33611</v>
      </c>
      <c r="AG36" s="151">
        <v>289784.02379999898</v>
      </c>
      <c r="AH36" s="176">
        <v>161779.24525000001</v>
      </c>
      <c r="AI36" s="176">
        <v>115649.11338</v>
      </c>
      <c r="AJ36" s="176">
        <v>163689.01452200001</v>
      </c>
      <c r="AK36" s="150">
        <v>71062.317410000003</v>
      </c>
      <c r="AL36" s="121">
        <v>99327.948629999999</v>
      </c>
      <c r="AM36" s="151">
        <v>162974.37760000001</v>
      </c>
      <c r="AP36" s="156">
        <f t="shared" si="0"/>
        <v>395673.1990606722</v>
      </c>
      <c r="AQ36" s="157">
        <f t="shared" si="1"/>
        <v>392393.91469967214</v>
      </c>
      <c r="AR36" s="157">
        <f t="shared" si="2"/>
        <v>76487.140129484294</v>
      </c>
      <c r="AS36" s="157">
        <f t="shared" si="3"/>
        <v>73207.855768484296</v>
      </c>
      <c r="AT36" s="157">
        <f t="shared" si="4"/>
        <v>399357.20897967124</v>
      </c>
      <c r="AU36" s="158">
        <f t="shared" si="5"/>
        <v>80171.15004848328</v>
      </c>
      <c r="AV36" s="147"/>
      <c r="AW36" s="197">
        <f t="shared" si="6"/>
        <v>1.5152872610313863</v>
      </c>
      <c r="AX36" s="198">
        <f t="shared" si="7"/>
        <v>1.5069082214067022</v>
      </c>
      <c r="AY36" s="198">
        <f t="shared" si="8"/>
        <v>1.1562078952745767</v>
      </c>
      <c r="AZ36" s="198">
        <f t="shared" si="9"/>
        <v>1.14581704339879</v>
      </c>
      <c r="BA36" s="198">
        <f t="shared" si="10"/>
        <v>1.9381523459141214</v>
      </c>
      <c r="BB36" s="199">
        <f t="shared" si="11"/>
        <v>1.3005574219398359</v>
      </c>
      <c r="BC36" s="155"/>
      <c r="BD36" s="121">
        <v>118100.41715657712</v>
      </c>
      <c r="BE36" s="121">
        <v>393668.05718859041</v>
      </c>
      <c r="BF36" s="121">
        <v>472401.6686263085</v>
      </c>
      <c r="BG36" s="121">
        <v>30730.406478458644</v>
      </c>
      <c r="BH36" s="121">
        <v>43547.308953876156</v>
      </c>
      <c r="BI36" s="121">
        <v>1522.4538238515386</v>
      </c>
      <c r="BJ36" s="121">
        <v>72755.26160848327</v>
      </c>
      <c r="BL36" s="121">
        <v>939136.65277719498</v>
      </c>
      <c r="BM36" s="121">
        <v>3130455.5092573166</v>
      </c>
      <c r="BN36" s="121">
        <v>3756546.6111087799</v>
      </c>
      <c r="BO36" s="121">
        <v>244368.74799857583</v>
      </c>
      <c r="BP36" s="121">
        <v>42766.171126713081</v>
      </c>
      <c r="BQ36" s="121">
        <v>1517.0542536176924</v>
      </c>
      <c r="BR36" s="121">
        <v>285617.86487167119</v>
      </c>
    </row>
    <row r="37" spans="1:70">
      <c r="A37" s="181"/>
      <c r="B37" s="149" t="s">
        <v>206</v>
      </c>
      <c r="C37" s="121">
        <v>6</v>
      </c>
      <c r="D37" s="121">
        <v>20</v>
      </c>
      <c r="E37" s="121">
        <v>10</v>
      </c>
      <c r="F37" s="121">
        <v>6</v>
      </c>
      <c r="G37" s="121">
        <v>650</v>
      </c>
      <c r="H37" s="121" t="s">
        <v>211</v>
      </c>
      <c r="I37" s="150">
        <v>71072.267989999993</v>
      </c>
      <c r="J37" s="121">
        <v>103567.2821</v>
      </c>
      <c r="K37" s="121">
        <v>135304.32980000001</v>
      </c>
      <c r="L37" s="121">
        <v>161525.9681</v>
      </c>
      <c r="M37" s="121">
        <v>61456.988510000003</v>
      </c>
      <c r="N37" s="121">
        <v>58356.442419999999</v>
      </c>
      <c r="O37" s="121">
        <v>152987.71609999999</v>
      </c>
      <c r="P37" s="121">
        <v>2606.8848379999999</v>
      </c>
      <c r="Q37" s="121">
        <v>2286.5521090000002</v>
      </c>
      <c r="R37" s="121">
        <v>1614.9965119999999</v>
      </c>
      <c r="S37" s="176">
        <v>113281.4774</v>
      </c>
      <c r="T37" s="176">
        <v>20822.861099999998</v>
      </c>
      <c r="U37" s="177">
        <v>1031.0406929999999</v>
      </c>
      <c r="V37" s="176">
        <v>248417.61873799999</v>
      </c>
      <c r="W37" s="176">
        <v>185033.13772900001</v>
      </c>
      <c r="X37" s="176">
        <v>290938.08310500003</v>
      </c>
      <c r="Y37" s="178">
        <v>245810.73389999999</v>
      </c>
      <c r="Z37" s="176">
        <v>182746.58562</v>
      </c>
      <c r="AA37" s="177">
        <v>289323.08659299999</v>
      </c>
      <c r="AB37" s="121">
        <v>135136.14133799999</v>
      </c>
      <c r="AC37" s="121">
        <v>164210.276629</v>
      </c>
      <c r="AD37" s="121">
        <v>289907.04241200001</v>
      </c>
      <c r="AE37" s="150">
        <v>132529.25649999999</v>
      </c>
      <c r="AF37" s="121">
        <v>161923.72451999999</v>
      </c>
      <c r="AG37" s="151">
        <v>288292.04590000003</v>
      </c>
      <c r="AH37" s="176">
        <v>184353.74539</v>
      </c>
      <c r="AI37" s="176">
        <v>124390.143199999</v>
      </c>
      <c r="AJ37" s="176">
        <v>162557.00879299999</v>
      </c>
      <c r="AK37" s="150">
        <v>71072.267989999993</v>
      </c>
      <c r="AL37" s="121">
        <v>103567.2821</v>
      </c>
      <c r="AM37" s="151">
        <v>161525.9681</v>
      </c>
      <c r="AP37" s="156">
        <f t="shared" si="0"/>
        <v>507436.1928823581</v>
      </c>
      <c r="AQ37" s="157">
        <f t="shared" si="1"/>
        <v>504157.75244735816</v>
      </c>
      <c r="AR37" s="157">
        <f t="shared" si="2"/>
        <v>108681.76211602219</v>
      </c>
      <c r="AS37" s="157">
        <f t="shared" si="3"/>
        <v>105403.32168102213</v>
      </c>
      <c r="AT37" s="157">
        <f t="shared" si="4"/>
        <v>511110.39931735711</v>
      </c>
      <c r="AU37" s="158">
        <f t="shared" si="5"/>
        <v>112355.96855102219</v>
      </c>
      <c r="AV37" s="147"/>
      <c r="AW37" s="197">
        <f t="shared" si="6"/>
        <v>1.689966724068569</v>
      </c>
      <c r="AX37" s="198">
        <f t="shared" si="7"/>
        <v>1.6825430656988465</v>
      </c>
      <c r="AY37" s="198">
        <f t="shared" si="8"/>
        <v>1.2406739521414938</v>
      </c>
      <c r="AZ37" s="198">
        <f t="shared" si="9"/>
        <v>1.2307263355908244</v>
      </c>
      <c r="BA37" s="198">
        <f t="shared" si="10"/>
        <v>2.2499093748025838</v>
      </c>
      <c r="BB37" s="199">
        <f t="shared" si="11"/>
        <v>1.4518264020175273</v>
      </c>
      <c r="BC37" s="155"/>
      <c r="BD37" s="121">
        <v>147491.02593154664</v>
      </c>
      <c r="BE37" s="121">
        <v>491636.75310515543</v>
      </c>
      <c r="BF37" s="121">
        <v>589964.10372618656</v>
      </c>
      <c r="BG37" s="121">
        <v>38378.011593237592</v>
      </c>
      <c r="BH37" s="121">
        <v>63069.336772396156</v>
      </c>
      <c r="BI37" s="121">
        <v>2204.9618046115388</v>
      </c>
      <c r="BJ37" s="121">
        <v>99242.386561022213</v>
      </c>
      <c r="BL37" s="121">
        <v>1172851.3052107641</v>
      </c>
      <c r="BM37" s="121">
        <v>3909504.350702547</v>
      </c>
      <c r="BN37" s="121">
        <v>4691405.2208430562</v>
      </c>
      <c r="BO37" s="121">
        <v>305182.64215894276</v>
      </c>
      <c r="BP37" s="121">
        <v>61938.018997073079</v>
      </c>
      <c r="BQ37" s="121">
        <v>2197.1416356576924</v>
      </c>
      <c r="BR37" s="121">
        <v>364923.51952035812</v>
      </c>
    </row>
    <row r="38" spans="1:70">
      <c r="A38" s="181"/>
      <c r="B38" s="149" t="s">
        <v>206</v>
      </c>
      <c r="C38" s="121">
        <v>6</v>
      </c>
      <c r="D38" s="121">
        <v>20</v>
      </c>
      <c r="E38" s="121">
        <v>10</v>
      </c>
      <c r="F38" s="121">
        <v>6</v>
      </c>
      <c r="G38" s="121">
        <v>700</v>
      </c>
      <c r="H38" s="121" t="s">
        <v>211</v>
      </c>
      <c r="I38" s="150">
        <v>71080.618780000004</v>
      </c>
      <c r="J38" s="121">
        <v>108198.58590000001</v>
      </c>
      <c r="K38" s="121">
        <v>134475.30129999999</v>
      </c>
      <c r="L38" s="121">
        <v>160454.9252</v>
      </c>
      <c r="M38" s="121">
        <v>61081.092230000002</v>
      </c>
      <c r="N38" s="121">
        <v>57847.622040000002</v>
      </c>
      <c r="O38" s="121">
        <v>151575.70259999999</v>
      </c>
      <c r="P38" s="121">
        <v>2589.3818500000002</v>
      </c>
      <c r="Q38" s="121">
        <v>2266.4690730000002</v>
      </c>
      <c r="R38" s="121">
        <v>1600.0906689999999</v>
      </c>
      <c r="S38" s="176">
        <v>133771.39730000001</v>
      </c>
      <c r="T38" s="176">
        <v>25035.942159999999</v>
      </c>
      <c r="U38" s="177">
        <v>1353.411008</v>
      </c>
      <c r="V38" s="176">
        <v>268522.49015999999</v>
      </c>
      <c r="W38" s="176">
        <v>193348.61917300001</v>
      </c>
      <c r="X38" s="176">
        <v>289004.50557699997</v>
      </c>
      <c r="Y38" s="178">
        <v>265933.10830999998</v>
      </c>
      <c r="Z38" s="176">
        <v>191082.1501</v>
      </c>
      <c r="AA38" s="177">
        <v>287404.41490799998</v>
      </c>
      <c r="AB38" s="121">
        <v>134751.09286</v>
      </c>
      <c r="AC38" s="121">
        <v>168312.67701300001</v>
      </c>
      <c r="AD38" s="121">
        <v>287651.09456900001</v>
      </c>
      <c r="AE38" s="150">
        <v>132161.71101</v>
      </c>
      <c r="AF38" s="121">
        <v>166046.20793999999</v>
      </c>
      <c r="AG38" s="151">
        <v>286051.00390000001</v>
      </c>
      <c r="AH38" s="176">
        <v>204852.01608</v>
      </c>
      <c r="AI38" s="176">
        <v>133234.52806000001</v>
      </c>
      <c r="AJ38" s="176">
        <v>161808.33620799999</v>
      </c>
      <c r="AK38" s="150">
        <v>71080.618780000004</v>
      </c>
      <c r="AL38" s="121">
        <v>108198.58590000001</v>
      </c>
      <c r="AM38" s="151">
        <v>160454.9252</v>
      </c>
      <c r="AP38" s="156">
        <f t="shared" si="0"/>
        <v>612104.42189425824</v>
      </c>
      <c r="AQ38" s="157">
        <f t="shared" si="1"/>
        <v>608848.66164025827</v>
      </c>
      <c r="AR38" s="157">
        <f t="shared" si="2"/>
        <v>141044.49674606702</v>
      </c>
      <c r="AS38" s="157">
        <f t="shared" si="3"/>
        <v>137788.73649206699</v>
      </c>
      <c r="AT38" s="157">
        <f t="shared" si="4"/>
        <v>615516.02607025823</v>
      </c>
      <c r="AU38" s="158">
        <f t="shared" si="5"/>
        <v>144456.10092206707</v>
      </c>
      <c r="AV38" s="147"/>
      <c r="AW38" s="197">
        <f t="shared" si="6"/>
        <v>1.8622460950537183</v>
      </c>
      <c r="AX38" s="198">
        <f t="shared" si="7"/>
        <v>1.8557835876601738</v>
      </c>
      <c r="AY38" s="198">
        <f t="shared" si="8"/>
        <v>1.3294364005235544</v>
      </c>
      <c r="AZ38" s="198">
        <f t="shared" si="9"/>
        <v>1.319993472170641</v>
      </c>
      <c r="BA38" s="198">
        <f t="shared" si="10"/>
        <v>2.5488334026999784</v>
      </c>
      <c r="BB38" s="199">
        <f t="shared" si="11"/>
        <v>1.6068204596446438</v>
      </c>
      <c r="BC38" s="155"/>
      <c r="BD38" s="121">
        <v>174182.5597497187</v>
      </c>
      <c r="BE38" s="121">
        <v>580608.53249906225</v>
      </c>
      <c r="BF38" s="121">
        <v>696730.23899887467</v>
      </c>
      <c r="BG38" s="121">
        <v>45323.301910700888</v>
      </c>
      <c r="BH38" s="121">
        <v>83217.893335751534</v>
      </c>
      <c r="BI38" s="121">
        <v>2909.3738043853846</v>
      </c>
      <c r="BJ38" s="121">
        <v>125631.82144206704</v>
      </c>
      <c r="BL38" s="121">
        <v>1385102.8647819182</v>
      </c>
      <c r="BM38" s="121">
        <v>4617009.5492730606</v>
      </c>
      <c r="BN38" s="121">
        <v>5540411.4591276729</v>
      </c>
      <c r="BO38" s="121">
        <v>360411.71635146433</v>
      </c>
      <c r="BP38" s="121">
        <v>81725.157138200768</v>
      </c>
      <c r="BQ38" s="121">
        <v>2899.0553514069229</v>
      </c>
      <c r="BR38" s="121">
        <v>439237.81813825818</v>
      </c>
    </row>
    <row r="39" spans="1:70">
      <c r="A39" s="181"/>
      <c r="B39" s="149" t="s">
        <v>206</v>
      </c>
      <c r="C39" s="121">
        <v>6</v>
      </c>
      <c r="D39" s="121">
        <v>20</v>
      </c>
      <c r="E39" s="121">
        <v>10</v>
      </c>
      <c r="F39" s="121">
        <v>6</v>
      </c>
      <c r="G39" s="121">
        <v>750</v>
      </c>
      <c r="H39" s="121" t="s">
        <v>211</v>
      </c>
      <c r="I39" s="150">
        <v>71089.421180000005</v>
      </c>
      <c r="J39" s="121">
        <v>113194.3263</v>
      </c>
      <c r="K39" s="121">
        <v>134121.5987</v>
      </c>
      <c r="L39" s="121">
        <v>159719.38140000001</v>
      </c>
      <c r="M39" s="121">
        <v>60482.453099999999</v>
      </c>
      <c r="N39" s="121">
        <v>57051.139340000002</v>
      </c>
      <c r="O39" s="121">
        <v>149331.13649999999</v>
      </c>
      <c r="P39" s="121">
        <v>2562.441444</v>
      </c>
      <c r="Q39" s="121">
        <v>2236.1835940000001</v>
      </c>
      <c r="R39" s="121">
        <v>1575.762035</v>
      </c>
      <c r="S39" s="176">
        <v>152902.21739999999</v>
      </c>
      <c r="T39" s="176">
        <v>29060.191500000001</v>
      </c>
      <c r="U39" s="177">
        <v>1697.868289</v>
      </c>
      <c r="V39" s="176">
        <v>287036.53312399902</v>
      </c>
      <c r="W39" s="176">
        <v>201541.840734</v>
      </c>
      <c r="X39" s="176">
        <v>286726.36552400002</v>
      </c>
      <c r="Y39" s="178">
        <v>284474.09167999902</v>
      </c>
      <c r="Z39" s="176">
        <v>199305.65714</v>
      </c>
      <c r="AA39" s="177">
        <v>285150.603489</v>
      </c>
      <c r="AB39" s="121">
        <v>134134.31572399999</v>
      </c>
      <c r="AC39" s="121">
        <v>172481.64923400001</v>
      </c>
      <c r="AD39" s="121">
        <v>285028.49723500002</v>
      </c>
      <c r="AE39" s="150">
        <v>131571.87427999999</v>
      </c>
      <c r="AF39" s="121">
        <v>170245.46564000001</v>
      </c>
      <c r="AG39" s="151">
        <v>283452.7352</v>
      </c>
      <c r="AH39" s="176">
        <v>223991.63858</v>
      </c>
      <c r="AI39" s="176">
        <v>142254.5178</v>
      </c>
      <c r="AJ39" s="176">
        <v>161417.24968899999</v>
      </c>
      <c r="AK39" s="150">
        <v>71089.421180000005</v>
      </c>
      <c r="AL39" s="121">
        <v>113194.3263</v>
      </c>
      <c r="AM39" s="151">
        <v>159719.38140000001</v>
      </c>
      <c r="AP39" s="156">
        <f t="shared" si="0"/>
        <v>712348.14530496602</v>
      </c>
      <c r="AQ39" s="157">
        <f t="shared" si="1"/>
        <v>709125.2823019661</v>
      </c>
      <c r="AR39" s="157">
        <f t="shared" si="2"/>
        <v>173758.47462823574</v>
      </c>
      <c r="AS39" s="157">
        <f t="shared" si="3"/>
        <v>170535.61162523576</v>
      </c>
      <c r="AT39" s="157">
        <f t="shared" si="4"/>
        <v>715325.04366196704</v>
      </c>
      <c r="AU39" s="158">
        <f t="shared" si="5"/>
        <v>176735.37298523576</v>
      </c>
      <c r="AV39" s="147"/>
      <c r="AW39" s="197">
        <f t="shared" si="6"/>
        <v>2.0344826538003744</v>
      </c>
      <c r="AX39" s="198">
        <f t="shared" si="7"/>
        <v>2.0289670363804806</v>
      </c>
      <c r="AY39" s="198">
        <f t="shared" si="8"/>
        <v>1.4224608440323061</v>
      </c>
      <c r="AZ39" s="198">
        <f t="shared" si="9"/>
        <v>1.4135536101397648</v>
      </c>
      <c r="BA39" s="198">
        <f t="shared" si="10"/>
        <v>2.8379656549952776</v>
      </c>
      <c r="BB39" s="199">
        <f t="shared" si="11"/>
        <v>1.7647522425176361</v>
      </c>
      <c r="BC39" s="155"/>
      <c r="BD39" s="121">
        <v>199108.16567896539</v>
      </c>
      <c r="BE39" s="121">
        <v>663693.88559655123</v>
      </c>
      <c r="BF39" s="121">
        <v>796432.66271586146</v>
      </c>
      <c r="BG39" s="121">
        <v>51809.087654472685</v>
      </c>
      <c r="BH39" s="121">
        <v>103997.77682266076</v>
      </c>
      <c r="BI39" s="121">
        <v>3635.8575718976927</v>
      </c>
      <c r="BJ39" s="121">
        <v>152171.00690523576</v>
      </c>
      <c r="BL39" s="121">
        <v>1583311.7338479874</v>
      </c>
      <c r="BM39" s="121">
        <v>5277705.7794932909</v>
      </c>
      <c r="BN39" s="121">
        <v>6333246.9353919495</v>
      </c>
      <c r="BO39" s="121">
        <v>411986.80186501006</v>
      </c>
      <c r="BP39" s="121">
        <v>102132.29766060539</v>
      </c>
      <c r="BQ39" s="121">
        <v>3622.9625546484617</v>
      </c>
      <c r="BR39" s="121">
        <v>510496.136970967</v>
      </c>
    </row>
    <row r="40" spans="1:70">
      <c r="A40" s="181"/>
      <c r="B40" s="149" t="s">
        <v>206</v>
      </c>
      <c r="C40" s="121">
        <v>6</v>
      </c>
      <c r="D40" s="121">
        <v>20</v>
      </c>
      <c r="E40" s="121">
        <v>10</v>
      </c>
      <c r="F40" s="121">
        <v>6</v>
      </c>
      <c r="G40" s="121">
        <v>800</v>
      </c>
      <c r="H40" s="121" t="s">
        <v>211</v>
      </c>
      <c r="I40" s="150">
        <v>71098.529720000006</v>
      </c>
      <c r="J40" s="121">
        <v>118524.4433</v>
      </c>
      <c r="K40" s="121">
        <v>134077.40479999999</v>
      </c>
      <c r="L40" s="121">
        <v>159211.92050000001</v>
      </c>
      <c r="M40" s="121">
        <v>59757.205199999997</v>
      </c>
      <c r="N40" s="121">
        <v>56073.852890000002</v>
      </c>
      <c r="O40" s="121">
        <v>146633.86790000001</v>
      </c>
      <c r="P40" s="121">
        <v>2528.4730730000001</v>
      </c>
      <c r="Q40" s="121">
        <v>2197.2336500000001</v>
      </c>
      <c r="R40" s="121">
        <v>1547.5014289999999</v>
      </c>
      <c r="S40" s="176">
        <v>171074.0024</v>
      </c>
      <c r="T40" s="176">
        <v>32972.695330000002</v>
      </c>
      <c r="U40" s="177">
        <v>2045.2280310000001</v>
      </c>
      <c r="V40" s="176">
        <v>304458.21039299999</v>
      </c>
      <c r="W40" s="176">
        <v>209768.22516999999</v>
      </c>
      <c r="X40" s="176">
        <v>284304.00215999997</v>
      </c>
      <c r="Y40" s="178">
        <v>301929.73732000001</v>
      </c>
      <c r="Z40" s="176">
        <v>207570.99151999899</v>
      </c>
      <c r="AA40" s="177">
        <v>282756.50073099998</v>
      </c>
      <c r="AB40" s="121">
        <v>133384.20799299999</v>
      </c>
      <c r="AC40" s="121">
        <v>176795.52984</v>
      </c>
      <c r="AD40" s="121">
        <v>282258.77412899898</v>
      </c>
      <c r="AE40" s="150">
        <v>130855.73492</v>
      </c>
      <c r="AF40" s="121">
        <v>174598.29618999999</v>
      </c>
      <c r="AG40" s="151">
        <v>280711.27269999997</v>
      </c>
      <c r="AH40" s="176">
        <v>242172.53211999999</v>
      </c>
      <c r="AI40" s="176">
        <v>151497.13863</v>
      </c>
      <c r="AJ40" s="176">
        <v>161257.14853100001</v>
      </c>
      <c r="AK40" s="150">
        <v>71098.529720000006</v>
      </c>
      <c r="AL40" s="121">
        <v>118524.4433</v>
      </c>
      <c r="AM40" s="151">
        <v>159211.92050000001</v>
      </c>
      <c r="AP40" s="156">
        <f t="shared" si="0"/>
        <v>809688.03870270471</v>
      </c>
      <c r="AQ40" s="157">
        <f t="shared" si="1"/>
        <v>806509.83340870379</v>
      </c>
      <c r="AR40" s="157">
        <f t="shared" si="2"/>
        <v>206918.33029633798</v>
      </c>
      <c r="AS40" s="157">
        <f t="shared" si="3"/>
        <v>203740.12500233695</v>
      </c>
      <c r="AT40" s="157">
        <f t="shared" si="4"/>
        <v>812178.12751870463</v>
      </c>
      <c r="AU40" s="158">
        <f t="shared" si="5"/>
        <v>209408.41911233694</v>
      </c>
      <c r="AV40" s="147"/>
      <c r="AW40" s="197">
        <f t="shared" si="6"/>
        <v>2.2079987628842068</v>
      </c>
      <c r="AX40" s="198">
        <f t="shared" si="7"/>
        <v>2.2034403885971634</v>
      </c>
      <c r="AY40" s="198">
        <f t="shared" si="8"/>
        <v>1.519632620792742</v>
      </c>
      <c r="AZ40" s="198">
        <f t="shared" si="9"/>
        <v>1.5113053395389207</v>
      </c>
      <c r="BA40" s="198">
        <f t="shared" si="10"/>
        <v>3.12047871013884</v>
      </c>
      <c r="BB40" s="199">
        <f t="shared" si="11"/>
        <v>1.9256881369390706</v>
      </c>
      <c r="BC40" s="155"/>
      <c r="BD40" s="121">
        <v>222781.82753941714</v>
      </c>
      <c r="BE40" s="121">
        <v>742606.0917980572</v>
      </c>
      <c r="BF40" s="121">
        <v>891127.31015766866</v>
      </c>
      <c r="BG40" s="121">
        <v>57969.110364983084</v>
      </c>
      <c r="BH40" s="121">
        <v>125412.80272768847</v>
      </c>
      <c r="BI40" s="121">
        <v>4384.5465003346153</v>
      </c>
      <c r="BJ40" s="121">
        <v>178997.36659233694</v>
      </c>
      <c r="BL40" s="121">
        <v>1771565.1210407491</v>
      </c>
      <c r="BM40" s="121">
        <v>5905217.0701358309</v>
      </c>
      <c r="BN40" s="121">
        <v>7086260.4841629975</v>
      </c>
      <c r="BO40" s="121">
        <v>460971.41384745861</v>
      </c>
      <c r="BP40" s="121">
        <v>123163.18761771922</v>
      </c>
      <c r="BQ40" s="121">
        <v>4368.9961654730769</v>
      </c>
      <c r="BR40" s="121">
        <v>579765.60529970471</v>
      </c>
    </row>
    <row r="41" spans="1:70">
      <c r="A41" s="181"/>
      <c r="B41" s="149" t="s">
        <v>206</v>
      </c>
      <c r="C41" s="121">
        <v>6</v>
      </c>
      <c r="D41" s="121">
        <v>20</v>
      </c>
      <c r="E41" s="121">
        <v>10</v>
      </c>
      <c r="F41" s="121">
        <v>6</v>
      </c>
      <c r="G41" s="121">
        <v>850</v>
      </c>
      <c r="H41" s="121" t="s">
        <v>211</v>
      </c>
      <c r="I41" s="150">
        <v>71107.526450000005</v>
      </c>
      <c r="J41" s="121">
        <v>124162.51949999999</v>
      </c>
      <c r="K41" s="121">
        <v>134214.74950000001</v>
      </c>
      <c r="L41" s="121">
        <v>158842.68479999999</v>
      </c>
      <c r="M41" s="121">
        <v>58957.942430000003</v>
      </c>
      <c r="N41" s="121">
        <v>55006.812740000001</v>
      </c>
      <c r="O41" s="121">
        <v>143678.38519999999</v>
      </c>
      <c r="P41" s="121">
        <v>2491.437484</v>
      </c>
      <c r="Q41" s="121">
        <v>2155.12527</v>
      </c>
      <c r="R41" s="121">
        <v>1516.306527</v>
      </c>
      <c r="S41" s="176">
        <v>188530.30720000001</v>
      </c>
      <c r="T41" s="176">
        <v>36811.137770000001</v>
      </c>
      <c r="U41" s="177">
        <v>2400.2659130000002</v>
      </c>
      <c r="V41" s="176">
        <v>321087.21356399998</v>
      </c>
      <c r="W41" s="176">
        <v>218135.59527999899</v>
      </c>
      <c r="X41" s="176">
        <v>281809.70713999902</v>
      </c>
      <c r="Y41" s="178">
        <v>318595.77607999998</v>
      </c>
      <c r="Z41" s="176">
        <v>215980.47000999999</v>
      </c>
      <c r="AA41" s="177">
        <v>280293.40061299998</v>
      </c>
      <c r="AB41" s="121">
        <v>132556.90636399999</v>
      </c>
      <c r="AC41" s="121">
        <v>181324.45750999899</v>
      </c>
      <c r="AD41" s="121">
        <v>279409.44122699997</v>
      </c>
      <c r="AE41" s="150">
        <v>130065.46888</v>
      </c>
      <c r="AF41" s="121">
        <v>179169.33223999999</v>
      </c>
      <c r="AG41" s="151">
        <v>277893.1347</v>
      </c>
      <c r="AH41" s="176">
        <v>259637.83364999999</v>
      </c>
      <c r="AI41" s="176">
        <v>160973.65727</v>
      </c>
      <c r="AJ41" s="176">
        <v>161242.950713</v>
      </c>
      <c r="AK41" s="150">
        <v>71107.526450000005</v>
      </c>
      <c r="AL41" s="121">
        <v>124162.51949999999</v>
      </c>
      <c r="AM41" s="151">
        <v>158842.68479999999</v>
      </c>
      <c r="AP41" s="156">
        <f t="shared" si="0"/>
        <v>905118.62928708957</v>
      </c>
      <c r="AQ41" s="157">
        <f t="shared" si="1"/>
        <v>901988.37306008977</v>
      </c>
      <c r="AR41" s="157">
        <f t="shared" si="2"/>
        <v>240667.80297576476</v>
      </c>
      <c r="AS41" s="157">
        <f t="shared" si="3"/>
        <v>237537.54674876572</v>
      </c>
      <c r="AT41" s="157">
        <f t="shared" si="4"/>
        <v>907074.06779008964</v>
      </c>
      <c r="AU41" s="158">
        <f t="shared" si="5"/>
        <v>242623.24147876576</v>
      </c>
      <c r="AV41" s="147"/>
      <c r="AW41" s="197">
        <f t="shared" si="6"/>
        <v>2.3838658743823502</v>
      </c>
      <c r="AX41" s="198">
        <f t="shared" si="7"/>
        <v>2.3802506655811215</v>
      </c>
      <c r="AY41" s="198">
        <f t="shared" si="8"/>
        <v>1.6212353392051717</v>
      </c>
      <c r="AZ41" s="198">
        <f t="shared" si="9"/>
        <v>1.6135042550127061</v>
      </c>
      <c r="BA41" s="198">
        <f t="shared" si="10"/>
        <v>3.3984317079299182</v>
      </c>
      <c r="BB41" s="199">
        <f t="shared" si="11"/>
        <v>2.0898731853008323</v>
      </c>
      <c r="BC41" s="155"/>
      <c r="BD41" s="121">
        <v>245521.05914956023</v>
      </c>
      <c r="BE41" s="121">
        <v>818403.53049853409</v>
      </c>
      <c r="BF41" s="121">
        <v>982084.23659824091</v>
      </c>
      <c r="BG41" s="121">
        <v>63885.988960433468</v>
      </c>
      <c r="BH41" s="121">
        <v>147465.41748770306</v>
      </c>
      <c r="BI41" s="121">
        <v>5155.5261193707693</v>
      </c>
      <c r="BJ41" s="121">
        <v>206195.88032876575</v>
      </c>
      <c r="BL41" s="121">
        <v>1952387.901986243</v>
      </c>
      <c r="BM41" s="121">
        <v>6507959.6732874764</v>
      </c>
      <c r="BN41" s="121">
        <v>7809551.6079449719</v>
      </c>
      <c r="BO41" s="121">
        <v>508022.53943030199</v>
      </c>
      <c r="BP41" s="121">
        <v>144820.22956300154</v>
      </c>
      <c r="BQ41" s="121">
        <v>5137.2414102138455</v>
      </c>
      <c r="BR41" s="121">
        <v>647705.52758308966</v>
      </c>
    </row>
    <row r="42" spans="1:70">
      <c r="A42" s="181"/>
      <c r="B42" s="149" t="s">
        <v>206</v>
      </c>
      <c r="C42" s="121">
        <v>6</v>
      </c>
      <c r="D42" s="121">
        <v>20</v>
      </c>
      <c r="E42" s="121">
        <v>10</v>
      </c>
      <c r="F42" s="121">
        <v>6</v>
      </c>
      <c r="G42" s="121">
        <v>900</v>
      </c>
      <c r="H42" s="121" t="s">
        <v>211</v>
      </c>
      <c r="I42" s="150">
        <v>71117.381829999998</v>
      </c>
      <c r="J42" s="121">
        <v>130088.2159</v>
      </c>
      <c r="K42" s="121">
        <v>134499.37400000001</v>
      </c>
      <c r="L42" s="121">
        <v>158607.23180000001</v>
      </c>
      <c r="M42" s="121">
        <v>58131.760549999999</v>
      </c>
      <c r="N42" s="121">
        <v>53910.440770000001</v>
      </c>
      <c r="O42" s="121">
        <v>140644.22080000001</v>
      </c>
      <c r="P42" s="121">
        <v>2453.2319269999998</v>
      </c>
      <c r="Q42" s="121">
        <v>2111.861652</v>
      </c>
      <c r="R42" s="121">
        <v>1484.283492</v>
      </c>
      <c r="S42" s="176">
        <v>205426.5099</v>
      </c>
      <c r="T42" s="176">
        <v>40589.577839999998</v>
      </c>
      <c r="U42" s="177">
        <v>2767.8872999999999</v>
      </c>
      <c r="V42" s="176">
        <v>337128.88420700002</v>
      </c>
      <c r="W42" s="176">
        <v>226700.09616199901</v>
      </c>
      <c r="X42" s="176">
        <v>279395.76559199998</v>
      </c>
      <c r="Y42" s="178">
        <v>334675.65227999998</v>
      </c>
      <c r="Z42" s="176">
        <v>224588.23450999899</v>
      </c>
      <c r="AA42" s="177">
        <v>277911.48210000002</v>
      </c>
      <c r="AB42" s="121">
        <v>131702.37430699999</v>
      </c>
      <c r="AC42" s="121">
        <v>186110.51832199999</v>
      </c>
      <c r="AD42" s="121">
        <v>276627.87829199998</v>
      </c>
      <c r="AE42" s="150">
        <v>129249.14238</v>
      </c>
      <c r="AF42" s="121">
        <v>183998.65667</v>
      </c>
      <c r="AG42" s="151">
        <v>275143.59480000002</v>
      </c>
      <c r="AH42" s="176">
        <v>276543.89172999997</v>
      </c>
      <c r="AI42" s="176">
        <v>170677.79373999999</v>
      </c>
      <c r="AJ42" s="176">
        <v>161375.11910000001</v>
      </c>
      <c r="AK42" s="150">
        <v>71117.381829999998</v>
      </c>
      <c r="AL42" s="121">
        <v>130088.2159</v>
      </c>
      <c r="AM42" s="151">
        <v>158607.23180000001</v>
      </c>
      <c r="AP42" s="156">
        <f t="shared" si="0"/>
        <v>999188.94006615051</v>
      </c>
      <c r="AQ42" s="157">
        <f t="shared" si="1"/>
        <v>996108.12997915037</v>
      </c>
      <c r="AR42" s="157">
        <f t="shared" si="2"/>
        <v>275008.26311626972</v>
      </c>
      <c r="AS42" s="157">
        <f t="shared" si="3"/>
        <v>271927.4530292697</v>
      </c>
      <c r="AT42" s="157">
        <f t="shared" si="4"/>
        <v>1000602.2916591514</v>
      </c>
      <c r="AU42" s="158">
        <f t="shared" si="5"/>
        <v>276421.6147092696</v>
      </c>
      <c r="AV42" s="147"/>
      <c r="AW42" s="197">
        <f t="shared" si="6"/>
        <v>2.5617727413722822</v>
      </c>
      <c r="AX42" s="198">
        <f t="shared" si="7"/>
        <v>2.5590856689472359</v>
      </c>
      <c r="AY42" s="198">
        <f t="shared" si="8"/>
        <v>1.7268589474956284</v>
      </c>
      <c r="AZ42" s="198">
        <f t="shared" si="9"/>
        <v>1.7197369299555583</v>
      </c>
      <c r="BA42" s="198">
        <f t="shared" si="10"/>
        <v>3.6719436248945954</v>
      </c>
      <c r="BB42" s="199">
        <f t="shared" si="11"/>
        <v>2.2567555727059991</v>
      </c>
      <c r="BC42" s="155"/>
      <c r="BD42" s="121">
        <v>267537.66793310462</v>
      </c>
      <c r="BE42" s="121">
        <v>891792.2264436821</v>
      </c>
      <c r="BF42" s="121">
        <v>1070150.6717324185</v>
      </c>
      <c r="BG42" s="121">
        <v>69614.836948315802</v>
      </c>
      <c r="BH42" s="121">
        <v>170157.26575863847</v>
      </c>
      <c r="BI42" s="121">
        <v>5948.853927684615</v>
      </c>
      <c r="BJ42" s="121">
        <v>233823.24877926966</v>
      </c>
      <c r="BL42" s="121">
        <v>2127464.3731478131</v>
      </c>
      <c r="BM42" s="121">
        <v>7091547.9104927098</v>
      </c>
      <c r="BN42" s="121">
        <v>8509857.4925912526</v>
      </c>
      <c r="BO42" s="121">
        <v>553578.44222170522</v>
      </c>
      <c r="BP42" s="121">
        <v>167105.03865106922</v>
      </c>
      <c r="BQ42" s="121">
        <v>5927.7555836230767</v>
      </c>
      <c r="BR42" s="121">
        <v>714755.72528915142</v>
      </c>
    </row>
    <row r="43" spans="1:70">
      <c r="A43" s="181"/>
      <c r="B43" s="149" t="s">
        <v>206</v>
      </c>
      <c r="C43" s="121">
        <v>6</v>
      </c>
      <c r="D43" s="121">
        <v>20</v>
      </c>
      <c r="E43" s="121">
        <v>10</v>
      </c>
      <c r="F43" s="121">
        <v>6</v>
      </c>
      <c r="G43" s="121">
        <v>950</v>
      </c>
      <c r="H43" s="121" t="s">
        <v>211</v>
      </c>
      <c r="I43" s="150">
        <v>71127.126550000001</v>
      </c>
      <c r="J43" s="121">
        <v>136282.4264</v>
      </c>
      <c r="K43" s="121">
        <v>134838.5116</v>
      </c>
      <c r="L43" s="121">
        <v>158425.59539999999</v>
      </c>
      <c r="M43" s="121">
        <v>57298.589249999997</v>
      </c>
      <c r="N43" s="121">
        <v>52811.672599999998</v>
      </c>
      <c r="O43" s="121">
        <v>137606.01920000001</v>
      </c>
      <c r="P43" s="121">
        <v>2414.7851879999998</v>
      </c>
      <c r="Q43" s="121">
        <v>2068.508362</v>
      </c>
      <c r="R43" s="121">
        <v>1452.2189040000001</v>
      </c>
      <c r="S43" s="176">
        <v>221884.93950000001</v>
      </c>
      <c r="T43" s="176">
        <v>44332.257369999999</v>
      </c>
      <c r="U43" s="177">
        <v>3147.4621360000001</v>
      </c>
      <c r="V43" s="176">
        <v>352725.44048799999</v>
      </c>
      <c r="W43" s="176">
        <v>235494.86473199999</v>
      </c>
      <c r="X43" s="176">
        <v>277044.21184</v>
      </c>
      <c r="Y43" s="178">
        <v>350310.65529999998</v>
      </c>
      <c r="Z43" s="176">
        <v>233426.35636999999</v>
      </c>
      <c r="AA43" s="177">
        <v>275591.992936</v>
      </c>
      <c r="AB43" s="121">
        <v>130840.500988</v>
      </c>
      <c r="AC43" s="121">
        <v>191162.60736199899</v>
      </c>
      <c r="AD43" s="121">
        <v>273896.74970400002</v>
      </c>
      <c r="AE43" s="150">
        <v>128425.71580000001</v>
      </c>
      <c r="AF43" s="121">
        <v>189094.09899999999</v>
      </c>
      <c r="AG43" s="151">
        <v>272444.53080000001</v>
      </c>
      <c r="AH43" s="176">
        <v>293012.06605000002</v>
      </c>
      <c r="AI43" s="176">
        <v>180614.68377</v>
      </c>
      <c r="AJ43" s="176">
        <v>161573.05753599899</v>
      </c>
      <c r="AK43" s="150">
        <v>71127.126550000001</v>
      </c>
      <c r="AL43" s="121">
        <v>136282.4264</v>
      </c>
      <c r="AM43" s="151">
        <v>158425.59539999999</v>
      </c>
      <c r="AP43" s="156">
        <f t="shared" si="0"/>
        <v>1092400.3646084769</v>
      </c>
      <c r="AQ43" s="157">
        <f t="shared" si="1"/>
        <v>1089369.2899624766</v>
      </c>
      <c r="AR43" s="157">
        <f t="shared" si="2"/>
        <v>310025.0182951754</v>
      </c>
      <c r="AS43" s="157">
        <f t="shared" si="3"/>
        <v>306993.94364917639</v>
      </c>
      <c r="AT43" s="157">
        <f t="shared" si="4"/>
        <v>1093277.9635124779</v>
      </c>
      <c r="AU43" s="158">
        <f t="shared" si="5"/>
        <v>310902.6171991764</v>
      </c>
      <c r="AV43" s="147"/>
      <c r="AW43" s="197">
        <f t="shared" si="6"/>
        <v>2.7423545004566487</v>
      </c>
      <c r="AX43" s="198">
        <f t="shared" si="7"/>
        <v>2.7405807251587979</v>
      </c>
      <c r="AY43" s="198">
        <f t="shared" si="8"/>
        <v>1.8367049071406216</v>
      </c>
      <c r="AZ43" s="198">
        <f t="shared" si="9"/>
        <v>1.8302008351090404</v>
      </c>
      <c r="BA43" s="198">
        <f t="shared" si="10"/>
        <v>3.9429067241134277</v>
      </c>
      <c r="BB43" s="199">
        <f t="shared" si="11"/>
        <v>2.4268907264610533</v>
      </c>
      <c r="BC43" s="155"/>
      <c r="BD43" s="121">
        <v>288980.30020829471</v>
      </c>
      <c r="BE43" s="121">
        <v>963267.66736098228</v>
      </c>
      <c r="BF43" s="121">
        <v>1155921.2008331788</v>
      </c>
      <c r="BG43" s="121">
        <v>75194.332953914898</v>
      </c>
      <c r="BH43" s="121">
        <v>193488.87506321538</v>
      </c>
      <c r="BI43" s="121">
        <v>6764.5483679538456</v>
      </c>
      <c r="BJ43" s="121">
        <v>261918.65964917641</v>
      </c>
      <c r="BL43" s="121">
        <v>2297976.5727360328</v>
      </c>
      <c r="BM43" s="121">
        <v>7659921.9091201099</v>
      </c>
      <c r="BN43" s="121">
        <v>9191906.290944133</v>
      </c>
      <c r="BO43" s="121">
        <v>597946.69534933823</v>
      </c>
      <c r="BP43" s="121">
        <v>190018.13294210768</v>
      </c>
      <c r="BQ43" s="121">
        <v>6740.5570629692311</v>
      </c>
      <c r="BR43" s="121">
        <v>781224.27122847678</v>
      </c>
    </row>
    <row r="44" spans="1:70">
      <c r="A44" s="181"/>
      <c r="B44" s="149" t="s">
        <v>206</v>
      </c>
      <c r="C44" s="121">
        <v>6</v>
      </c>
      <c r="D44" s="121">
        <v>20</v>
      </c>
      <c r="E44" s="121">
        <v>10</v>
      </c>
      <c r="F44" s="121">
        <v>6</v>
      </c>
      <c r="G44" s="121">
        <v>1000</v>
      </c>
      <c r="H44" s="121" t="s">
        <v>211</v>
      </c>
      <c r="I44" s="150">
        <v>71137.431809999995</v>
      </c>
      <c r="J44" s="121">
        <v>142731.35769999999</v>
      </c>
      <c r="K44" s="121">
        <v>135223.51639999999</v>
      </c>
      <c r="L44" s="121">
        <v>158301.77189999999</v>
      </c>
      <c r="M44" s="121">
        <v>56478.674789999997</v>
      </c>
      <c r="N44" s="121">
        <v>51737.184509999999</v>
      </c>
      <c r="O44" s="121">
        <v>134637.5398</v>
      </c>
      <c r="P44" s="121">
        <v>2377.03062</v>
      </c>
      <c r="Q44" s="121">
        <v>2026.1177299999999</v>
      </c>
      <c r="R44" s="121">
        <v>1420.891247</v>
      </c>
      <c r="S44" s="176">
        <v>237983.98370000001</v>
      </c>
      <c r="T44" s="176">
        <v>48051.161419999997</v>
      </c>
      <c r="U44" s="177">
        <v>3537.5703840000001</v>
      </c>
      <c r="V44" s="176">
        <v>367977.12092000002</v>
      </c>
      <c r="W44" s="176">
        <v>244545.82135999901</v>
      </c>
      <c r="X44" s="176">
        <v>274819.51783099998</v>
      </c>
      <c r="Y44" s="178">
        <v>365600.09029999998</v>
      </c>
      <c r="Z44" s="176">
        <v>242519.70362999901</v>
      </c>
      <c r="AA44" s="177">
        <v>273398.62658400001</v>
      </c>
      <c r="AB44" s="121">
        <v>129993.13722</v>
      </c>
      <c r="AC44" s="121">
        <v>196494.65993999899</v>
      </c>
      <c r="AD44" s="121">
        <v>271281.94744700001</v>
      </c>
      <c r="AE44" s="150">
        <v>127616.1066</v>
      </c>
      <c r="AF44" s="121">
        <v>194468.542209999</v>
      </c>
      <c r="AG44" s="151">
        <v>269861.05619999999</v>
      </c>
      <c r="AH44" s="176">
        <v>309121.41551000002</v>
      </c>
      <c r="AI44" s="176">
        <v>190782.51911999899</v>
      </c>
      <c r="AJ44" s="176">
        <v>161839.34228399899</v>
      </c>
      <c r="AK44" s="150">
        <v>71137.431809999995</v>
      </c>
      <c r="AL44" s="121">
        <v>142731.35769999999</v>
      </c>
      <c r="AM44" s="151">
        <v>158301.77189999999</v>
      </c>
      <c r="AP44" s="156">
        <f t="shared" si="0"/>
        <v>1185039.8570978271</v>
      </c>
      <c r="AQ44" s="157">
        <f t="shared" si="1"/>
        <v>1182057.5999948271</v>
      </c>
      <c r="AR44" s="157">
        <f t="shared" si="2"/>
        <v>345716.31035968009</v>
      </c>
      <c r="AS44" s="157">
        <f t="shared" si="3"/>
        <v>342734.05325668008</v>
      </c>
      <c r="AT44" s="157">
        <f t="shared" si="4"/>
        <v>1185401.024994828</v>
      </c>
      <c r="AU44" s="158">
        <f t="shared" si="5"/>
        <v>346077.47825668106</v>
      </c>
      <c r="AV44" s="147"/>
      <c r="AW44" s="197">
        <f t="shared" si="6"/>
        <v>2.9252713259484935</v>
      </c>
      <c r="AX44" s="198">
        <f t="shared" si="7"/>
        <v>2.9243934664739464</v>
      </c>
      <c r="AY44" s="198">
        <f t="shared" si="8"/>
        <v>1.9504416809542109</v>
      </c>
      <c r="AZ44" s="198">
        <f t="shared" si="9"/>
        <v>1.9445606124212598</v>
      </c>
      <c r="BA44" s="198">
        <f t="shared" si="10"/>
        <v>4.2113361638534759</v>
      </c>
      <c r="BB44" s="199">
        <f t="shared" si="11"/>
        <v>2.5998653698734118</v>
      </c>
      <c r="BC44" s="155"/>
      <c r="BD44" s="121">
        <v>309957.8143749967</v>
      </c>
      <c r="BE44" s="121">
        <v>1033192.7145833223</v>
      </c>
      <c r="BF44" s="121">
        <v>1239831.2574999868</v>
      </c>
      <c r="BG44" s="121">
        <v>80652.802557758085</v>
      </c>
      <c r="BH44" s="121">
        <v>217460.26833073073</v>
      </c>
      <c r="BI44" s="121">
        <v>7602.6102418076916</v>
      </c>
      <c r="BJ44" s="121">
        <v>290510.46064668108</v>
      </c>
      <c r="BL44" s="121">
        <v>2464790.1447150675</v>
      </c>
      <c r="BM44" s="121">
        <v>8215967.1490502246</v>
      </c>
      <c r="BN44" s="121">
        <v>9859160.5788602699</v>
      </c>
      <c r="BO44" s="121">
        <v>641352.54434175103</v>
      </c>
      <c r="BP44" s="121">
        <v>213559.53495411537</v>
      </c>
      <c r="BQ44" s="121">
        <v>7575.6466470384603</v>
      </c>
      <c r="BR44" s="121">
        <v>847336.43264882802</v>
      </c>
    </row>
    <row r="45" spans="1:70">
      <c r="A45" s="181"/>
      <c r="B45" s="149" t="s">
        <v>206</v>
      </c>
      <c r="C45" s="121">
        <v>6</v>
      </c>
      <c r="D45" s="121">
        <v>20</v>
      </c>
      <c r="E45" s="121">
        <v>10</v>
      </c>
      <c r="F45" s="121">
        <v>6</v>
      </c>
      <c r="G45" s="121">
        <v>1050</v>
      </c>
      <c r="H45" s="121" t="s">
        <v>211</v>
      </c>
      <c r="I45" s="150">
        <v>71148.768079999994</v>
      </c>
      <c r="J45" s="121">
        <v>149423.43580000001</v>
      </c>
      <c r="K45" s="121">
        <v>135645.91099999999</v>
      </c>
      <c r="L45" s="121">
        <v>158234.60550000001</v>
      </c>
      <c r="M45" s="121">
        <v>55684.179759999999</v>
      </c>
      <c r="N45" s="121">
        <v>50702.499020000003</v>
      </c>
      <c r="O45" s="121">
        <v>131781.48060000001</v>
      </c>
      <c r="P45" s="121">
        <v>2340.5235290000001</v>
      </c>
      <c r="Q45" s="121">
        <v>1985.302508</v>
      </c>
      <c r="R45" s="121">
        <v>1390.750704</v>
      </c>
      <c r="S45" s="176">
        <v>253788.9902</v>
      </c>
      <c r="T45" s="176">
        <v>51756.285279999996</v>
      </c>
      <c r="U45" s="177">
        <v>3938.2928489999999</v>
      </c>
      <c r="V45" s="176">
        <v>382962.46156899998</v>
      </c>
      <c r="W45" s="176">
        <v>253867.522608</v>
      </c>
      <c r="X45" s="176">
        <v>272756.435153</v>
      </c>
      <c r="Y45" s="178">
        <v>380621.93803999998</v>
      </c>
      <c r="Z45" s="176">
        <v>251882.22010000001</v>
      </c>
      <c r="AA45" s="177">
        <v>271365.68444899999</v>
      </c>
      <c r="AB45" s="121">
        <v>129173.471368999</v>
      </c>
      <c r="AC45" s="121">
        <v>202111.23732799999</v>
      </c>
      <c r="AD45" s="121">
        <v>268818.14230399998</v>
      </c>
      <c r="AE45" s="150">
        <v>126832.94783999999</v>
      </c>
      <c r="AF45" s="121">
        <v>200125.93481999999</v>
      </c>
      <c r="AG45" s="151">
        <v>267427.39159999997</v>
      </c>
      <c r="AH45" s="176">
        <v>324937.75828000001</v>
      </c>
      <c r="AI45" s="176">
        <v>201179.72107999999</v>
      </c>
      <c r="AJ45" s="176">
        <v>162172.898349</v>
      </c>
      <c r="AK45" s="150">
        <v>71148.768079999994</v>
      </c>
      <c r="AL45" s="121">
        <v>149423.43580000001</v>
      </c>
      <c r="AM45" s="151">
        <v>158234.60550000001</v>
      </c>
      <c r="AP45" s="156">
        <f t="shared" si="0"/>
        <v>1277334.9279048231</v>
      </c>
      <c r="AQ45" s="157">
        <f t="shared" si="1"/>
        <v>1274399.8525718232</v>
      </c>
      <c r="AR45" s="157">
        <f t="shared" si="2"/>
        <v>382085.97300932551</v>
      </c>
      <c r="AS45" s="157">
        <f t="shared" si="3"/>
        <v>379150.89767632651</v>
      </c>
      <c r="AT45" s="157">
        <f t="shared" si="4"/>
        <v>1277205.9598918231</v>
      </c>
      <c r="AU45" s="158">
        <f t="shared" si="5"/>
        <v>381957.00499632646</v>
      </c>
      <c r="AV45" s="147"/>
      <c r="AW45" s="197">
        <f t="shared" si="6"/>
        <v>3.1102115082477497</v>
      </c>
      <c r="AX45" s="198">
        <f t="shared" si="7"/>
        <v>3.110210446082954</v>
      </c>
      <c r="AY45" s="198">
        <f t="shared" si="8"/>
        <v>2.0677767648668697</v>
      </c>
      <c r="AZ45" s="198">
        <f t="shared" si="9"/>
        <v>2.062520822671901</v>
      </c>
      <c r="BA45" s="198">
        <f t="shared" si="10"/>
        <v>4.4772549819862126</v>
      </c>
      <c r="BB45" s="199">
        <f t="shared" si="11"/>
        <v>2.775342719400046</v>
      </c>
      <c r="BC45" s="155"/>
      <c r="BD45" s="121">
        <v>330552.24871365051</v>
      </c>
      <c r="BE45" s="121">
        <v>1101840.8290455018</v>
      </c>
      <c r="BF45" s="121">
        <v>1322208.994854602</v>
      </c>
      <c r="BG45" s="121">
        <v>86011.592591341905</v>
      </c>
      <c r="BH45" s="121">
        <v>242070.83212804614</v>
      </c>
      <c r="BI45" s="121">
        <v>8463.0181030615386</v>
      </c>
      <c r="BJ45" s="121">
        <v>319619.40661632648</v>
      </c>
      <c r="BL45" s="121">
        <v>2628557.4589744303</v>
      </c>
      <c r="BM45" s="121">
        <v>8761858.1965814345</v>
      </c>
      <c r="BN45" s="121">
        <v>10514229.835897721</v>
      </c>
      <c r="BO45" s="121">
        <v>683965.7395890078</v>
      </c>
      <c r="BP45" s="121">
        <v>237728.64225752308</v>
      </c>
      <c r="BQ45" s="121">
        <v>8433.0029657076921</v>
      </c>
      <c r="BR45" s="121">
        <v>913261.37888082315</v>
      </c>
    </row>
    <row r="46" spans="1:70">
      <c r="A46" s="181"/>
      <c r="B46" s="149" t="s">
        <v>206</v>
      </c>
      <c r="C46" s="121">
        <v>6</v>
      </c>
      <c r="D46" s="121">
        <v>20</v>
      </c>
      <c r="E46" s="121">
        <v>10</v>
      </c>
      <c r="F46" s="121">
        <v>6</v>
      </c>
      <c r="G46" s="121">
        <v>1100</v>
      </c>
      <c r="H46" s="121" t="s">
        <v>211</v>
      </c>
      <c r="I46" s="150">
        <v>71160.834109999996</v>
      </c>
      <c r="J46" s="121">
        <v>156348.3499</v>
      </c>
      <c r="K46" s="121">
        <v>136068.72099999999</v>
      </c>
      <c r="L46" s="121">
        <v>158188.61189999999</v>
      </c>
      <c r="M46" s="121">
        <v>54918.044410000002</v>
      </c>
      <c r="N46" s="121">
        <v>49710.853170000002</v>
      </c>
      <c r="O46" s="121">
        <v>129046.52499999999</v>
      </c>
      <c r="P46" s="121">
        <v>2305.3921789999999</v>
      </c>
      <c r="Q46" s="121">
        <v>1946.1906879999999</v>
      </c>
      <c r="R46" s="121">
        <v>1361.888367</v>
      </c>
      <c r="S46" s="176">
        <v>269352.2524</v>
      </c>
      <c r="T46" s="176">
        <v>55458.053460000003</v>
      </c>
      <c r="U46" s="177">
        <v>4348.1592330000003</v>
      </c>
      <c r="V46" s="176">
        <v>397736.52309899998</v>
      </c>
      <c r="W46" s="176">
        <v>263463.44721800002</v>
      </c>
      <c r="X46" s="176">
        <v>270825.29359999998</v>
      </c>
      <c r="Y46" s="178">
        <v>395431.13092000003</v>
      </c>
      <c r="Z46" s="176">
        <v>261517.25652999899</v>
      </c>
      <c r="AA46" s="177">
        <v>269463.405233</v>
      </c>
      <c r="AB46" s="121">
        <v>128384.270699</v>
      </c>
      <c r="AC46" s="121">
        <v>208005.39375799999</v>
      </c>
      <c r="AD46" s="121">
        <v>266477.13436699897</v>
      </c>
      <c r="AE46" s="150">
        <v>126078.87852</v>
      </c>
      <c r="AF46" s="121">
        <v>206059.20306999999</v>
      </c>
      <c r="AG46" s="151">
        <v>265115.24599999998</v>
      </c>
      <c r="AH46" s="176">
        <v>340513.08650999999</v>
      </c>
      <c r="AI46" s="176">
        <v>211806.40336</v>
      </c>
      <c r="AJ46" s="176">
        <v>162536.771133</v>
      </c>
      <c r="AK46" s="150">
        <v>71160.834109999996</v>
      </c>
      <c r="AL46" s="121">
        <v>156348.3499</v>
      </c>
      <c r="AM46" s="151">
        <v>158188.61189999999</v>
      </c>
      <c r="AP46" s="156">
        <f t="shared" si="0"/>
        <v>1369503.8958864319</v>
      </c>
      <c r="AQ46" s="157">
        <f t="shared" si="1"/>
        <v>1366614.201386431</v>
      </c>
      <c r="AR46" s="157">
        <f t="shared" si="2"/>
        <v>419173.46118193807</v>
      </c>
      <c r="AS46" s="157">
        <f t="shared" si="3"/>
        <v>416283.76668193704</v>
      </c>
      <c r="AT46" s="157">
        <f t="shared" si="4"/>
        <v>1368911.937906432</v>
      </c>
      <c r="AU46" s="158">
        <f t="shared" si="5"/>
        <v>418581.50320193707</v>
      </c>
      <c r="AV46" s="147"/>
      <c r="AW46" s="197">
        <f t="shared" si="6"/>
        <v>3.2973917805561417</v>
      </c>
      <c r="AX46" s="198">
        <f t="shared" si="7"/>
        <v>3.2982494463751602</v>
      </c>
      <c r="AY46" s="198">
        <f t="shared" si="8"/>
        <v>2.1887566395689571</v>
      </c>
      <c r="AZ46" s="198">
        <f t="shared" si="9"/>
        <v>2.1841266893906597</v>
      </c>
      <c r="BA46" s="198">
        <f t="shared" si="10"/>
        <v>4.7416171475736872</v>
      </c>
      <c r="BB46" s="199">
        <f t="shared" si="11"/>
        <v>2.9535952863460788</v>
      </c>
      <c r="BC46" s="155"/>
      <c r="BD46" s="121">
        <v>350826.98576438794</v>
      </c>
      <c r="BE46" s="121">
        <v>1169423.285881293</v>
      </c>
      <c r="BF46" s="121">
        <v>1403307.9430575515</v>
      </c>
      <c r="BG46" s="121">
        <v>91287.195555444792</v>
      </c>
      <c r="BH46" s="121">
        <v>267319.46912452305</v>
      </c>
      <c r="BI46" s="121">
        <v>9345.7335880307692</v>
      </c>
      <c r="BJ46" s="121">
        <v>349260.93109193706</v>
      </c>
      <c r="BL46" s="121">
        <v>2789782.534619364</v>
      </c>
      <c r="BM46" s="121">
        <v>9299275.1153978799</v>
      </c>
      <c r="BN46" s="121">
        <v>11159130.138477456</v>
      </c>
      <c r="BO46" s="121">
        <v>725917.42975552415</v>
      </c>
      <c r="BP46" s="121">
        <v>262524.37720526155</v>
      </c>
      <c r="BQ46" s="121">
        <v>9312.5877913538461</v>
      </c>
      <c r="BR46" s="121">
        <v>979129.21916943195</v>
      </c>
    </row>
    <row r="47" spans="1:70">
      <c r="A47" s="181"/>
      <c r="B47" s="149" t="s">
        <v>206</v>
      </c>
      <c r="C47" s="121">
        <v>6</v>
      </c>
      <c r="D47" s="121">
        <v>20</v>
      </c>
      <c r="E47" s="121">
        <v>10</v>
      </c>
      <c r="F47" s="121">
        <v>6</v>
      </c>
      <c r="G47" s="121">
        <v>1150</v>
      </c>
      <c r="H47" s="121" t="s">
        <v>211</v>
      </c>
      <c r="I47" s="150">
        <v>71174.308839999998</v>
      </c>
      <c r="J47" s="121">
        <v>163498.3928</v>
      </c>
      <c r="K47" s="121">
        <v>136496.0324</v>
      </c>
      <c r="L47" s="121">
        <v>158170.6287</v>
      </c>
      <c r="M47" s="121">
        <v>54185.363440000001</v>
      </c>
      <c r="N47" s="121">
        <v>48768.158719999999</v>
      </c>
      <c r="O47" s="121">
        <v>126448.7258</v>
      </c>
      <c r="P47" s="121">
        <v>2271.8616229999998</v>
      </c>
      <c r="Q47" s="121">
        <v>1909.0145319999999</v>
      </c>
      <c r="R47" s="121">
        <v>1334.4737580000001</v>
      </c>
      <c r="S47" s="176">
        <v>284701.87160000001</v>
      </c>
      <c r="T47" s="176">
        <v>59155.840519999998</v>
      </c>
      <c r="U47" s="177">
        <v>4770.2073950000004</v>
      </c>
      <c r="V47" s="176">
        <v>412333.40550300002</v>
      </c>
      <c r="W47" s="176">
        <v>273331.40657200001</v>
      </c>
      <c r="X47" s="176">
        <v>269049.43935299898</v>
      </c>
      <c r="Y47" s="178">
        <v>410061.54388000001</v>
      </c>
      <c r="Z47" s="176">
        <v>271422.39204000001</v>
      </c>
      <c r="AA47" s="177">
        <v>267714.96559499903</v>
      </c>
      <c r="AB47" s="121">
        <v>127631.533903</v>
      </c>
      <c r="AC47" s="121">
        <v>214175.56605200001</v>
      </c>
      <c r="AD47" s="121">
        <v>264279.23195799999</v>
      </c>
      <c r="AE47" s="150">
        <v>125359.67228</v>
      </c>
      <c r="AF47" s="121">
        <v>212266.55152000001</v>
      </c>
      <c r="AG47" s="151">
        <v>262944.75819999998</v>
      </c>
      <c r="AH47" s="176">
        <v>355876.18044000003</v>
      </c>
      <c r="AI47" s="176">
        <v>222654.23332</v>
      </c>
      <c r="AJ47" s="176">
        <v>162940.83609500001</v>
      </c>
      <c r="AK47" s="150">
        <v>71174.308839999998</v>
      </c>
      <c r="AL47" s="121">
        <v>163498.3928</v>
      </c>
      <c r="AM47" s="151">
        <v>158170.6287</v>
      </c>
      <c r="AP47" s="156">
        <f t="shared" si="0"/>
        <v>1461657.504302599</v>
      </c>
      <c r="AQ47" s="157">
        <f t="shared" si="1"/>
        <v>1458811.1019055992</v>
      </c>
      <c r="AR47" s="157">
        <f t="shared" si="2"/>
        <v>456974.56368198129</v>
      </c>
      <c r="AS47" s="157">
        <f t="shared" si="3"/>
        <v>454128.16128498135</v>
      </c>
      <c r="AT47" s="157">
        <f t="shared" si="4"/>
        <v>1460631.7092455979</v>
      </c>
      <c r="AU47" s="158">
        <f t="shared" si="5"/>
        <v>455948.76862498128</v>
      </c>
      <c r="AV47" s="147"/>
      <c r="AW47" s="197">
        <f t="shared" si="6"/>
        <v>3.4863458938117842</v>
      </c>
      <c r="AX47" s="198">
        <f t="shared" si="7"/>
        <v>3.4880425876162549</v>
      </c>
      <c r="AY47" s="198">
        <f t="shared" si="8"/>
        <v>2.3130878775092802</v>
      </c>
      <c r="AZ47" s="198">
        <f t="shared" si="9"/>
        <v>2.3090829754539985</v>
      </c>
      <c r="BA47" s="198">
        <f t="shared" si="10"/>
        <v>5.0040416528713969</v>
      </c>
      <c r="BB47" s="199">
        <f t="shared" si="11"/>
        <v>3.134267239998167</v>
      </c>
      <c r="BC47" s="155"/>
      <c r="BD47" s="121">
        <v>370832.04968072328</v>
      </c>
      <c r="BE47" s="121">
        <v>1236106.8322690774</v>
      </c>
      <c r="BF47" s="121">
        <v>1483328.1987228929</v>
      </c>
      <c r="BG47" s="121">
        <v>96492.62802196588</v>
      </c>
      <c r="BH47" s="121">
        <v>293204.77527295385</v>
      </c>
      <c r="BI47" s="121">
        <v>10250.707609938461</v>
      </c>
      <c r="BJ47" s="121">
        <v>379446.6956849813</v>
      </c>
      <c r="BL47" s="121">
        <v>2948863.1646231734</v>
      </c>
      <c r="BM47" s="121">
        <v>9829543.882077245</v>
      </c>
      <c r="BN47" s="121">
        <v>11795452.658492694</v>
      </c>
      <c r="BO47" s="121">
        <v>767311.12285641336</v>
      </c>
      <c r="BP47" s="121">
        <v>287945.3609354769</v>
      </c>
      <c r="BQ47" s="121">
        <v>10214.352211292307</v>
      </c>
      <c r="BR47" s="121">
        <v>1045042.1315805981</v>
      </c>
    </row>
    <row r="48" spans="1:70" ht="18" thickBot="1">
      <c r="A48" s="181"/>
      <c r="B48" s="149" t="s">
        <v>206</v>
      </c>
      <c r="C48" s="121">
        <v>6</v>
      </c>
      <c r="D48" s="121">
        <v>20</v>
      </c>
      <c r="E48" s="121">
        <v>10</v>
      </c>
      <c r="F48" s="121">
        <v>6</v>
      </c>
      <c r="G48" s="121">
        <v>1200</v>
      </c>
      <c r="H48" s="121" t="s">
        <v>211</v>
      </c>
      <c r="I48" s="150">
        <v>71189.467680000002</v>
      </c>
      <c r="J48" s="121">
        <v>170866.6336</v>
      </c>
      <c r="K48" s="121">
        <v>136908.3971</v>
      </c>
      <c r="L48" s="121">
        <v>158160.57560000001</v>
      </c>
      <c r="M48" s="121">
        <v>53485.72681</v>
      </c>
      <c r="N48" s="121">
        <v>47873.179109999997</v>
      </c>
      <c r="O48" s="121">
        <v>123984.38740000001</v>
      </c>
      <c r="P48" s="121">
        <v>2239.904837</v>
      </c>
      <c r="Q48" s="121">
        <v>1873.7251000000001</v>
      </c>
      <c r="R48" s="121">
        <v>1308.4675689999999</v>
      </c>
      <c r="S48" s="176">
        <v>299878.22529999999</v>
      </c>
      <c r="T48" s="176">
        <v>62860.193440000003</v>
      </c>
      <c r="U48" s="177">
        <v>5201.707813</v>
      </c>
      <c r="V48" s="176">
        <v>426793.32462699898</v>
      </c>
      <c r="W48" s="176">
        <v>283473.73125000001</v>
      </c>
      <c r="X48" s="176">
        <v>267402.959882</v>
      </c>
      <c r="Y48" s="178">
        <v>424553.41978999902</v>
      </c>
      <c r="Z48" s="176">
        <v>281600.00614999997</v>
      </c>
      <c r="AA48" s="177">
        <v>266094.49231300002</v>
      </c>
      <c r="AB48" s="121">
        <v>126915.099326999</v>
      </c>
      <c r="AC48" s="121">
        <v>220613.53781000001</v>
      </c>
      <c r="AD48" s="121">
        <v>262201.25206899998</v>
      </c>
      <c r="AE48" s="150">
        <v>124675.19448999999</v>
      </c>
      <c r="AF48" s="121">
        <v>218739.81271</v>
      </c>
      <c r="AG48" s="151">
        <v>260892.78450000001</v>
      </c>
      <c r="AH48" s="176">
        <v>371067.69297999999</v>
      </c>
      <c r="AI48" s="176">
        <v>233726.82704</v>
      </c>
      <c r="AJ48" s="176">
        <v>163362.283413</v>
      </c>
      <c r="AK48" s="150">
        <v>71189.467680000002</v>
      </c>
      <c r="AL48" s="121">
        <v>170866.6336</v>
      </c>
      <c r="AM48" s="151">
        <v>158160.57560000001</v>
      </c>
      <c r="AP48" s="164">
        <f t="shared" si="0"/>
        <v>1553945.5125351835</v>
      </c>
      <c r="AQ48" s="165">
        <f t="shared" si="1"/>
        <v>1551140.3501671837</v>
      </c>
      <c r="AR48" s="165">
        <f t="shared" si="2"/>
        <v>495512.84075341432</v>
      </c>
      <c r="AS48" s="165">
        <f t="shared" si="3"/>
        <v>492707.67838541529</v>
      </c>
      <c r="AT48" s="165">
        <f t="shared" si="4"/>
        <v>1552513.6531471845</v>
      </c>
      <c r="AU48" s="166">
        <f t="shared" si="5"/>
        <v>494080.98136541527</v>
      </c>
      <c r="AV48" s="147">
        <f>MIN(AP34:AU48)</f>
        <v>8597.3427755394678</v>
      </c>
      <c r="AW48" s="200">
        <f t="shared" si="6"/>
        <v>3.6772188834822277</v>
      </c>
      <c r="AX48" s="201">
        <f t="shared" si="7"/>
        <v>3.6797362331509951</v>
      </c>
      <c r="AY48" s="201">
        <f t="shared" si="8"/>
        <v>2.4407629355938836</v>
      </c>
      <c r="AZ48" s="201">
        <f t="shared" si="9"/>
        <v>2.4373815684934406</v>
      </c>
      <c r="BA48" s="201">
        <f t="shared" si="10"/>
        <v>5.2652244988270169</v>
      </c>
      <c r="BB48" s="202">
        <f t="shared" si="11"/>
        <v>3.3175046715319612</v>
      </c>
      <c r="BC48" s="155"/>
      <c r="BD48" s="121">
        <v>390607.52670555504</v>
      </c>
      <c r="BE48" s="121">
        <v>1302025.0890185167</v>
      </c>
      <c r="BF48" s="121">
        <v>1562430.1068222201</v>
      </c>
      <c r="BG48" s="121">
        <v>101638.32066141527</v>
      </c>
      <c r="BH48" s="121">
        <v>319725.01449800003</v>
      </c>
      <c r="BI48" s="121">
        <v>11177.879474000001</v>
      </c>
      <c r="BJ48" s="121">
        <v>410185.45568541531</v>
      </c>
      <c r="BL48" s="121">
        <v>3106118.1155142467</v>
      </c>
      <c r="BM48" s="121">
        <v>10353727.051714156</v>
      </c>
      <c r="BN48" s="121">
        <v>12424472.462056987</v>
      </c>
      <c r="BO48" s="121">
        <v>808229.76377218438</v>
      </c>
      <c r="BP48" s="121">
        <v>313989.88851399999</v>
      </c>
      <c r="BQ48" s="121">
        <v>11138.235746</v>
      </c>
      <c r="BR48" s="121">
        <v>1111081.4165401845</v>
      </c>
    </row>
    <row r="49" spans="1:70">
      <c r="B49" s="167" t="s">
        <v>207</v>
      </c>
      <c r="C49" s="168">
        <v>7</v>
      </c>
      <c r="D49" s="168">
        <v>26</v>
      </c>
      <c r="E49" s="168">
        <v>13</v>
      </c>
      <c r="F49" s="168">
        <v>8</v>
      </c>
      <c r="G49" s="168">
        <v>500</v>
      </c>
      <c r="H49" s="168" t="s">
        <v>210</v>
      </c>
      <c r="I49" s="169">
        <v>85156.638680000004</v>
      </c>
      <c r="J49" s="168">
        <v>791785.44680000003</v>
      </c>
      <c r="K49" s="168">
        <v>257171.6453</v>
      </c>
      <c r="L49" s="168">
        <v>289398.31410000002</v>
      </c>
      <c r="M49" s="168">
        <v>70449.124419999993</v>
      </c>
      <c r="N49" s="168">
        <v>442810.00469999999</v>
      </c>
      <c r="O49" s="168">
        <v>188005.67170000001</v>
      </c>
      <c r="P49" s="168">
        <v>3031.4538320000001</v>
      </c>
      <c r="Q49" s="168">
        <v>17125.714820000001</v>
      </c>
      <c r="R49" s="168">
        <v>1983.9840280000001</v>
      </c>
      <c r="S49" s="168">
        <v>32419.37975</v>
      </c>
      <c r="T49" s="168">
        <v>8037.8254299999999</v>
      </c>
      <c r="U49" s="170">
        <v>122.92193399999999</v>
      </c>
      <c r="V49" s="168">
        <v>191056.59668199901</v>
      </c>
      <c r="W49" s="168">
        <v>1259758.99175</v>
      </c>
      <c r="X49" s="168">
        <v>447284.222962</v>
      </c>
      <c r="Y49" s="169">
        <v>188025.14284999901</v>
      </c>
      <c r="Z49" s="168">
        <v>1242633.2769299999</v>
      </c>
      <c r="AA49" s="170">
        <v>445300.23893400002</v>
      </c>
      <c r="AB49" s="168">
        <v>158637.21693199899</v>
      </c>
      <c r="AC49" s="168">
        <v>1251721.1663200001</v>
      </c>
      <c r="AD49" s="168">
        <v>447161.30102800002</v>
      </c>
      <c r="AE49" s="169">
        <v>155605.76309999899</v>
      </c>
      <c r="AF49" s="168">
        <v>1234595.4515</v>
      </c>
      <c r="AG49" s="170">
        <v>445177.31699999998</v>
      </c>
      <c r="AH49" s="168">
        <v>117576.01843</v>
      </c>
      <c r="AI49" s="168">
        <v>799823.27223</v>
      </c>
      <c r="AJ49" s="168">
        <v>289521.236034</v>
      </c>
      <c r="AK49" s="169">
        <v>85156.638680000004</v>
      </c>
      <c r="AL49" s="168">
        <v>791785.44680000003</v>
      </c>
      <c r="AM49" s="170">
        <v>289398.31410000002</v>
      </c>
      <c r="AP49" s="152">
        <f t="shared" si="0"/>
        <v>1100753.6651233276</v>
      </c>
      <c r="AQ49" s="153">
        <f t="shared" si="1"/>
        <v>1082580.4804993274</v>
      </c>
      <c r="AR49" s="153">
        <f t="shared" si="2"/>
        <v>982328.36861515359</v>
      </c>
      <c r="AS49" s="153">
        <f t="shared" si="3"/>
        <v>964155.18399115338</v>
      </c>
      <c r="AT49" s="153">
        <f t="shared" si="4"/>
        <v>725100.35427932849</v>
      </c>
      <c r="AU49" s="154">
        <f t="shared" si="5"/>
        <v>606675.05777115456</v>
      </c>
      <c r="AV49" s="147"/>
      <c r="AW49" s="194">
        <f t="shared" si="6"/>
        <v>3.2594603022363078</v>
      </c>
      <c r="AX49" s="195">
        <f t="shared" si="7"/>
        <v>3.2287356066536077</v>
      </c>
      <c r="AY49" s="195">
        <f t="shared" si="8"/>
        <v>3.1702576707714201</v>
      </c>
      <c r="AZ49" s="195">
        <f t="shared" si="9"/>
        <v>3.1391272796332084</v>
      </c>
      <c r="BA49" s="195">
        <f t="shared" si="10"/>
        <v>3.1932293380864469</v>
      </c>
      <c r="BB49" s="196">
        <f t="shared" si="11"/>
        <v>3.0554186974143334</v>
      </c>
      <c r="BC49" s="155"/>
      <c r="BD49" s="121">
        <v>43249.513705174875</v>
      </c>
      <c r="BE49" s="121">
        <v>144165.04568391625</v>
      </c>
      <c r="BF49" s="121">
        <v>172998.0548206995</v>
      </c>
      <c r="BG49" s="121">
        <v>11253.771732182864</v>
      </c>
      <c r="BH49" s="121">
        <v>8162.8970184799218</v>
      </c>
      <c r="BI49" s="121">
        <v>285.38235950823076</v>
      </c>
      <c r="BJ49" s="121">
        <v>19131.286391154554</v>
      </c>
      <c r="BL49" s="121">
        <v>343920.9150418936</v>
      </c>
      <c r="BM49" s="121">
        <v>1146403.0501396453</v>
      </c>
      <c r="BN49" s="121">
        <v>1375683.6601675744</v>
      </c>
      <c r="BO49" s="121">
        <v>89490.196310388259</v>
      </c>
      <c r="BP49" s="121">
        <v>8016.4735587174609</v>
      </c>
      <c r="BQ49" s="121">
        <v>284.37021577715382</v>
      </c>
      <c r="BR49" s="121">
        <v>97222.299653328577</v>
      </c>
    </row>
    <row r="50" spans="1:70">
      <c r="A50" s="182"/>
      <c r="B50" s="149" t="s">
        <v>207</v>
      </c>
      <c r="C50" s="121">
        <v>7</v>
      </c>
      <c r="D50" s="121">
        <v>26</v>
      </c>
      <c r="E50" s="121">
        <v>13</v>
      </c>
      <c r="F50" s="121">
        <v>8</v>
      </c>
      <c r="G50" s="121">
        <v>550</v>
      </c>
      <c r="H50" s="121" t="s">
        <v>210</v>
      </c>
      <c r="I50" s="150">
        <v>85170.806249999994</v>
      </c>
      <c r="J50" s="121">
        <v>793423.90179999999</v>
      </c>
      <c r="K50" s="121">
        <v>243972.77970000001</v>
      </c>
      <c r="L50" s="121">
        <v>277283.69309999997</v>
      </c>
      <c r="M50" s="121">
        <v>72012.908490000002</v>
      </c>
      <c r="N50" s="121">
        <v>457575.15370000002</v>
      </c>
      <c r="O50" s="121">
        <v>194333.37940000001</v>
      </c>
      <c r="P50" s="121">
        <v>3106.001354</v>
      </c>
      <c r="Q50" s="121">
        <v>17696.298419999999</v>
      </c>
      <c r="R50" s="121">
        <v>2050.8492099999999</v>
      </c>
      <c r="S50" s="121">
        <v>74915.678669999994</v>
      </c>
      <c r="T50" s="121">
        <v>23179.771110000001</v>
      </c>
      <c r="U50" s="151">
        <v>518.13199680000002</v>
      </c>
      <c r="V50" s="121">
        <v>235205.394764</v>
      </c>
      <c r="W50" s="121">
        <v>1291875.12503</v>
      </c>
      <c r="X50" s="121">
        <v>440875.14030680002</v>
      </c>
      <c r="Y50" s="150">
        <v>232099.39340999999</v>
      </c>
      <c r="Z50" s="121">
        <v>1274178.8266100001</v>
      </c>
      <c r="AA50" s="151">
        <v>438824.29109680001</v>
      </c>
      <c r="AB50" s="121">
        <v>160289.716094</v>
      </c>
      <c r="AC50" s="121">
        <v>1268695.3539199999</v>
      </c>
      <c r="AD50" s="121">
        <v>440357.00831</v>
      </c>
      <c r="AE50" s="150">
        <v>157183.71474</v>
      </c>
      <c r="AF50" s="121">
        <v>1250999.0555</v>
      </c>
      <c r="AG50" s="151">
        <v>438306.15909999999</v>
      </c>
      <c r="AH50" s="121">
        <v>160086.48491999999</v>
      </c>
      <c r="AI50" s="121">
        <v>816603.67290999996</v>
      </c>
      <c r="AJ50" s="121">
        <v>277801.82509679999</v>
      </c>
      <c r="AK50" s="150">
        <v>85170.806249999994</v>
      </c>
      <c r="AL50" s="121">
        <v>793423.90179999999</v>
      </c>
      <c r="AM50" s="151">
        <v>277283.69309999997</v>
      </c>
      <c r="AP50" s="156">
        <f t="shared" si="0"/>
        <v>1317968.0238173641</v>
      </c>
      <c r="AQ50" s="157">
        <f t="shared" si="1"/>
        <v>1299216.5732533638</v>
      </c>
      <c r="AR50" s="157">
        <f t="shared" si="2"/>
        <v>1044545.9028232361</v>
      </c>
      <c r="AS50" s="157">
        <f t="shared" si="3"/>
        <v>1025794.452259236</v>
      </c>
      <c r="AT50" s="157">
        <f t="shared" si="4"/>
        <v>930650.97706336377</v>
      </c>
      <c r="AU50" s="158">
        <f t="shared" si="5"/>
        <v>657228.85606923606</v>
      </c>
      <c r="AV50" s="147"/>
      <c r="AW50" s="197">
        <f t="shared" si="6"/>
        <v>3.5254311925908364</v>
      </c>
      <c r="AX50" s="198">
        <f t="shared" si="7"/>
        <v>3.4945802182030454</v>
      </c>
      <c r="AY50" s="198">
        <f t="shared" si="8"/>
        <v>3.3086183984289987</v>
      </c>
      <c r="AZ50" s="198">
        <f t="shared" si="9"/>
        <v>3.2767194019502552</v>
      </c>
      <c r="BA50" s="198">
        <f t="shared" si="10"/>
        <v>3.6133229272406373</v>
      </c>
      <c r="BB50" s="199">
        <f t="shared" si="11"/>
        <v>3.2696694991107051</v>
      </c>
      <c r="BC50" s="155"/>
      <c r="BD50" s="121">
        <v>97519.612377079466</v>
      </c>
      <c r="BE50" s="121">
        <v>325065.37459026487</v>
      </c>
      <c r="BF50" s="121">
        <v>390078.44950831786</v>
      </c>
      <c r="BG50" s="121">
        <v>25375.162934405289</v>
      </c>
      <c r="BH50" s="121">
        <v>31649.161884757697</v>
      </c>
      <c r="BI50" s="121">
        <v>1106.483699926923</v>
      </c>
      <c r="BJ50" s="121">
        <v>55917.841119236058</v>
      </c>
      <c r="BL50" s="121">
        <v>775477.7210186976</v>
      </c>
      <c r="BM50" s="121">
        <v>2584925.7367289918</v>
      </c>
      <c r="BN50" s="121">
        <v>3101910.8840747904</v>
      </c>
      <c r="BO50" s="121">
        <v>201783.7545001946</v>
      </c>
      <c r="BP50" s="121">
        <v>31081.449249003846</v>
      </c>
      <c r="BQ50" s="121">
        <v>1102.5594190346155</v>
      </c>
      <c r="BR50" s="121">
        <v>231762.64433016384</v>
      </c>
    </row>
    <row r="51" spans="1:70">
      <c r="B51" s="149" t="s">
        <v>207</v>
      </c>
      <c r="C51" s="121">
        <v>7</v>
      </c>
      <c r="D51" s="121">
        <v>26</v>
      </c>
      <c r="E51" s="121">
        <v>13</v>
      </c>
      <c r="F51" s="121">
        <v>8</v>
      </c>
      <c r="G51" s="121">
        <v>600</v>
      </c>
      <c r="H51" s="121" t="s">
        <v>210</v>
      </c>
      <c r="I51" s="150">
        <v>85182.467220000006</v>
      </c>
      <c r="J51" s="121">
        <v>828678.33530000004</v>
      </c>
      <c r="K51" s="121">
        <v>233831.17319999999</v>
      </c>
      <c r="L51" s="121">
        <v>267570.7218</v>
      </c>
      <c r="M51" s="121">
        <v>72629.070819999994</v>
      </c>
      <c r="N51" s="121">
        <v>463366.84659999999</v>
      </c>
      <c r="O51" s="121">
        <v>196849.52050000001</v>
      </c>
      <c r="P51" s="121">
        <v>3134.7347880000002</v>
      </c>
      <c r="Q51" s="121">
        <v>17913.61464</v>
      </c>
      <c r="R51" s="121">
        <v>2077.9901650000002</v>
      </c>
      <c r="S51" s="121">
        <v>105399.295</v>
      </c>
      <c r="T51" s="121">
        <v>36789.4954</v>
      </c>
      <c r="U51" s="151">
        <v>906.45047199999999</v>
      </c>
      <c r="V51" s="121">
        <v>266345.567828</v>
      </c>
      <c r="W51" s="121">
        <v>1346748.2919399999</v>
      </c>
      <c r="X51" s="121">
        <v>433665.13433700002</v>
      </c>
      <c r="Y51" s="150">
        <v>263210.83304</v>
      </c>
      <c r="Z51" s="121">
        <v>1328834.6772999901</v>
      </c>
      <c r="AA51" s="151">
        <v>431587.144172</v>
      </c>
      <c r="AB51" s="121">
        <v>160946.27282799999</v>
      </c>
      <c r="AC51" s="121">
        <v>1309958.79654</v>
      </c>
      <c r="AD51" s="121">
        <v>432758.68386500003</v>
      </c>
      <c r="AE51" s="150">
        <v>157811.53804000001</v>
      </c>
      <c r="AF51" s="121">
        <v>1292045.1819</v>
      </c>
      <c r="AG51" s="151">
        <v>430680.6937</v>
      </c>
      <c r="AH51" s="121">
        <v>190581.76222</v>
      </c>
      <c r="AI51" s="121">
        <v>865467.83070000005</v>
      </c>
      <c r="AJ51" s="121">
        <v>268477.172272</v>
      </c>
      <c r="AK51" s="150">
        <v>85182.467220000006</v>
      </c>
      <c r="AL51" s="121">
        <v>828678.33530000004</v>
      </c>
      <c r="AM51" s="151">
        <v>267570.7218</v>
      </c>
      <c r="AP51" s="156">
        <f t="shared" si="0"/>
        <v>1516340.6291226705</v>
      </c>
      <c r="AQ51" s="157">
        <f t="shared" si="1"/>
        <v>1497370.2698596606</v>
      </c>
      <c r="AR51" s="157">
        <f t="shared" si="2"/>
        <v>1127821.4741702338</v>
      </c>
      <c r="AS51" s="157">
        <f t="shared" si="3"/>
        <v>1108851.114907234</v>
      </c>
      <c r="AT51" s="157">
        <f t="shared" si="4"/>
        <v>1124484.3243396706</v>
      </c>
      <c r="AU51" s="158">
        <f t="shared" si="5"/>
        <v>735965.16938723391</v>
      </c>
      <c r="AV51" s="147"/>
      <c r="AW51" s="197">
        <f t="shared" si="6"/>
        <v>3.8291167389369987</v>
      </c>
      <c r="AX51" s="198">
        <f t="shared" si="7"/>
        <v>3.7989197031545388</v>
      </c>
      <c r="AY51" s="198">
        <f t="shared" si="8"/>
        <v>3.5122616277241483</v>
      </c>
      <c r="AZ51" s="198">
        <f t="shared" si="9"/>
        <v>3.4804799230893719</v>
      </c>
      <c r="BA51" s="198">
        <f t="shared" si="10"/>
        <v>4.1082315322570313</v>
      </c>
      <c r="BB51" s="199">
        <f t="shared" si="11"/>
        <v>3.5981126605183373</v>
      </c>
      <c r="BC51" s="155"/>
      <c r="BD51" s="121">
        <v>137224.54088260289</v>
      </c>
      <c r="BE51" s="121">
        <v>457415.13627534296</v>
      </c>
      <c r="BF51" s="121">
        <v>548898.16353041155</v>
      </c>
      <c r="BG51" s="121">
        <v>35706.613250581613</v>
      </c>
      <c r="BH51" s="121">
        <v>55923.61628534308</v>
      </c>
      <c r="BI51" s="121">
        <v>1955.1408686907694</v>
      </c>
      <c r="BJ51" s="121">
        <v>89675.088667233926</v>
      </c>
      <c r="BL51" s="121">
        <v>1091212.030458082</v>
      </c>
      <c r="BM51" s="121">
        <v>3637373.4348602733</v>
      </c>
      <c r="BN51" s="121">
        <v>4364848.1218323279</v>
      </c>
      <c r="BO51" s="121">
        <v>283939.63423264289</v>
      </c>
      <c r="BP51" s="121">
        <v>54920.476179521545</v>
      </c>
      <c r="BQ51" s="121">
        <v>1948.2067204938462</v>
      </c>
      <c r="BR51" s="121">
        <v>336911.90369167057</v>
      </c>
    </row>
    <row r="52" spans="1:70">
      <c r="A52" s="159" t="s">
        <v>163</v>
      </c>
      <c r="B52" s="160" t="s">
        <v>207</v>
      </c>
      <c r="C52" s="161">
        <v>7</v>
      </c>
      <c r="D52" s="161">
        <v>26</v>
      </c>
      <c r="E52" s="161">
        <v>13</v>
      </c>
      <c r="F52" s="161">
        <v>8</v>
      </c>
      <c r="G52" s="161">
        <v>650</v>
      </c>
      <c r="H52" s="161" t="s">
        <v>211</v>
      </c>
      <c r="I52" s="162">
        <v>85193.732680000001</v>
      </c>
      <c r="J52" s="161">
        <v>867847.46059999999</v>
      </c>
      <c r="K52" s="161">
        <v>226384.4406</v>
      </c>
      <c r="L52" s="161">
        <v>260110.99400000001</v>
      </c>
      <c r="M52" s="161">
        <v>72610.509030000001</v>
      </c>
      <c r="N52" s="161">
        <v>463189.8383</v>
      </c>
      <c r="O52" s="161">
        <v>196773.70389999999</v>
      </c>
      <c r="P52" s="161">
        <v>3133.8457149999999</v>
      </c>
      <c r="Q52" s="161">
        <v>17906.764230000001</v>
      </c>
      <c r="R52" s="161">
        <v>2077.189934</v>
      </c>
      <c r="S52" s="161">
        <v>131614.2029</v>
      </c>
      <c r="T52" s="161">
        <v>49969.761989999999</v>
      </c>
      <c r="U52" s="163">
        <v>1323.897984</v>
      </c>
      <c r="V52" s="161">
        <v>292552.29032500001</v>
      </c>
      <c r="W52" s="161">
        <v>1398913.8251199999</v>
      </c>
      <c r="X52" s="161">
        <v>426559.232418</v>
      </c>
      <c r="Y52" s="162">
        <v>289418.44461000001</v>
      </c>
      <c r="Z52" s="161">
        <v>1381007.0608900001</v>
      </c>
      <c r="AA52" s="163">
        <v>424482.04248399998</v>
      </c>
      <c r="AB52" s="161">
        <v>160938.08742500001</v>
      </c>
      <c r="AC52" s="161">
        <v>1348944.0631299999</v>
      </c>
      <c r="AD52" s="161">
        <v>425235.33443400002</v>
      </c>
      <c r="AE52" s="162">
        <v>157804.24171</v>
      </c>
      <c r="AF52" s="161">
        <v>1331037.2989000001</v>
      </c>
      <c r="AG52" s="163">
        <v>423158.14449999999</v>
      </c>
      <c r="AH52" s="161">
        <v>216807.93557999999</v>
      </c>
      <c r="AI52" s="161">
        <v>917817.22259000002</v>
      </c>
      <c r="AJ52" s="161">
        <v>261434.89198399999</v>
      </c>
      <c r="AK52" s="162">
        <v>85193.732680000001</v>
      </c>
      <c r="AL52" s="161">
        <v>867847.46059999999</v>
      </c>
      <c r="AM52" s="163">
        <v>260110.99400000001</v>
      </c>
      <c r="AP52" s="156">
        <f>V52+W52-X52+BJ52</f>
        <v>1387663.9254707361</v>
      </c>
      <c r="AQ52" s="157">
        <f>Y52+Z52-AA52+BJ52</f>
        <v>1368700.5054597363</v>
      </c>
      <c r="AR52" s="157">
        <f t="shared" si="2"/>
        <v>1207403.8585647361</v>
      </c>
      <c r="AS52" s="157">
        <f t="shared" si="3"/>
        <v>1188440.4385537363</v>
      </c>
      <c r="AT52" s="157">
        <f>AH52+AI52-AJ52+BJ52</f>
        <v>995947.30862973619</v>
      </c>
      <c r="AU52" s="158">
        <f>AK52+AL52-AM52+BJ52</f>
        <v>815687.24172373628</v>
      </c>
      <c r="AV52" s="147"/>
      <c r="AW52" s="197">
        <f t="shared" si="6"/>
        <v>4.1245638411568821</v>
      </c>
      <c r="AX52" s="198">
        <f t="shared" si="7"/>
        <v>4.095373576538698</v>
      </c>
      <c r="AY52" s="198">
        <f t="shared" si="8"/>
        <v>3.7164221075376069</v>
      </c>
      <c r="AZ52" s="198">
        <f t="shared" si="9"/>
        <v>3.6851516531371589</v>
      </c>
      <c r="BA52" s="198">
        <f t="shared" si="10"/>
        <v>4.5946560180479299</v>
      </c>
      <c r="BB52" s="199">
        <f t="shared" si="11"/>
        <v>3.9325558805187644</v>
      </c>
      <c r="BC52" s="155"/>
      <c r="BD52" s="121">
        <v>171376.54051578254</v>
      </c>
      <c r="BE52" s="121">
        <v>571255.13505260844</v>
      </c>
      <c r="BF52" s="121">
        <v>685506.16206313018</v>
      </c>
      <c r="BG52" s="121">
        <v>44593.159598579274</v>
      </c>
      <c r="BH52" s="121">
        <v>80995.56190642924</v>
      </c>
      <c r="BI52" s="121">
        <v>2831.6790612723075</v>
      </c>
      <c r="BJ52" s="121">
        <v>122757.04244373621</v>
      </c>
      <c r="BL52" s="121">
        <v>1362789.3490938793</v>
      </c>
      <c r="BM52" s="121">
        <v>4542631.1636462649</v>
      </c>
      <c r="BN52" s="121">
        <v>5451157.3963755183</v>
      </c>
      <c r="BO52" s="121">
        <v>354605.6114826916</v>
      </c>
      <c r="BP52" s="121">
        <v>79542.689185764611</v>
      </c>
      <c r="BQ52" s="121">
        <v>2821.6361622815384</v>
      </c>
      <c r="BR52" s="121">
        <v>431326.66450617468</v>
      </c>
    </row>
    <row r="53" spans="1:70">
      <c r="A53" s="159"/>
      <c r="B53" s="160" t="s">
        <v>207</v>
      </c>
      <c r="C53" s="161">
        <v>7</v>
      </c>
      <c r="D53" s="161">
        <v>26</v>
      </c>
      <c r="E53" s="161">
        <v>13</v>
      </c>
      <c r="F53" s="161">
        <v>8</v>
      </c>
      <c r="G53" s="161">
        <v>700</v>
      </c>
      <c r="H53" s="161" t="s">
        <v>211</v>
      </c>
      <c r="I53" s="162">
        <v>85203.221160000001</v>
      </c>
      <c r="J53" s="161">
        <v>910651.35400000005</v>
      </c>
      <c r="K53" s="161">
        <v>220899.61480000001</v>
      </c>
      <c r="L53" s="161">
        <v>254314.0595</v>
      </c>
      <c r="M53" s="161">
        <v>72163.996710000007</v>
      </c>
      <c r="N53" s="161">
        <v>458938.53149999998</v>
      </c>
      <c r="O53" s="161">
        <v>194952.7377</v>
      </c>
      <c r="P53" s="161">
        <v>3112.472272</v>
      </c>
      <c r="Q53" s="161">
        <v>17742.241099999999</v>
      </c>
      <c r="R53" s="161">
        <v>2057.9672390000001</v>
      </c>
      <c r="S53" s="161">
        <v>155424.13339999999</v>
      </c>
      <c r="T53" s="161">
        <v>63137.520069999999</v>
      </c>
      <c r="U53" s="163">
        <v>1738.4655049999999</v>
      </c>
      <c r="V53" s="161">
        <v>315903.82354200003</v>
      </c>
      <c r="W53" s="161">
        <v>1450469.6466699999</v>
      </c>
      <c r="X53" s="161">
        <v>419648.78524400003</v>
      </c>
      <c r="Y53" s="162">
        <v>312791.35126999998</v>
      </c>
      <c r="Z53" s="161">
        <v>1432727.4055699999</v>
      </c>
      <c r="AA53" s="163">
        <v>417590.81800500001</v>
      </c>
      <c r="AB53" s="161">
        <v>160479.69014200001</v>
      </c>
      <c r="AC53" s="161">
        <v>1387332.1266000001</v>
      </c>
      <c r="AD53" s="161">
        <v>417910.319739</v>
      </c>
      <c r="AE53" s="162">
        <v>157367.21786999999</v>
      </c>
      <c r="AF53" s="161">
        <v>1369589.8855000001</v>
      </c>
      <c r="AG53" s="163">
        <v>415852.35249999998</v>
      </c>
      <c r="AH53" s="161">
        <v>240627.35456000001</v>
      </c>
      <c r="AI53" s="161">
        <v>973788.87407000002</v>
      </c>
      <c r="AJ53" s="161">
        <v>256052.525005</v>
      </c>
      <c r="AK53" s="162">
        <v>85203.221160000001</v>
      </c>
      <c r="AL53" s="161">
        <v>910651.35400000005</v>
      </c>
      <c r="AM53" s="163">
        <v>254314.0595</v>
      </c>
      <c r="AP53" s="156">
        <f t="shared" ref="AP53:AP63" si="15">V53+W53-X53+BJ53</f>
        <v>1502525.4279319928</v>
      </c>
      <c r="AQ53" s="157">
        <f t="shared" ref="AQ53:AQ63" si="16">Y53+Z53-AA53+BJ53</f>
        <v>1483728.6817989927</v>
      </c>
      <c r="AR53" s="157">
        <f t="shared" si="2"/>
        <v>1285702.2399669932</v>
      </c>
      <c r="AS53" s="157">
        <f t="shared" si="3"/>
        <v>1266905.4938339931</v>
      </c>
      <c r="AT53" s="157">
        <f t="shared" ref="AT53:AT63" si="17">AH53+AI53-AJ53+BJ53</f>
        <v>1114164.4465889931</v>
      </c>
      <c r="AU53" s="158">
        <f t="shared" ref="AU53:AU63" si="18">AK53+AL53-AM53+BJ53</f>
        <v>897341.25862399291</v>
      </c>
      <c r="AV53" s="147"/>
      <c r="AW53" s="197">
        <f t="shared" si="6"/>
        <v>4.4200608631245322</v>
      </c>
      <c r="AX53" s="198">
        <f t="shared" si="7"/>
        <v>4.3921520487149888</v>
      </c>
      <c r="AY53" s="198">
        <f t="shared" si="8"/>
        <v>3.9243400586040074</v>
      </c>
      <c r="AZ53" s="198">
        <f t="shared" si="9"/>
        <v>3.8938851180666592</v>
      </c>
      <c r="BA53" s="198">
        <f t="shared" si="10"/>
        <v>5.0788915852964616</v>
      </c>
      <c r="BB53" s="199">
        <f t="shared" si="11"/>
        <v>4.2733032838337914</v>
      </c>
      <c r="BC53" s="155"/>
      <c r="BD53" s="121">
        <v>202393.2532731512</v>
      </c>
      <c r="BE53" s="121">
        <v>674644.17757717078</v>
      </c>
      <c r="BF53" s="121">
        <v>809573.01309260493</v>
      </c>
      <c r="BG53" s="121">
        <v>52663.886303937499</v>
      </c>
      <c r="BH53" s="121">
        <v>106873.24317028384</v>
      </c>
      <c r="BI53" s="121">
        <v>3736.3865102284612</v>
      </c>
      <c r="BJ53" s="121">
        <v>155800.74296399287</v>
      </c>
      <c r="BL53" s="121">
        <v>1609434.8097994744</v>
      </c>
      <c r="BM53" s="121">
        <v>5364782.6993315816</v>
      </c>
      <c r="BN53" s="121">
        <v>6437739.2391978977</v>
      </c>
      <c r="BO53" s="121">
        <v>418784.17618243129</v>
      </c>
      <c r="BP53" s="121">
        <v>104956.18480416691</v>
      </c>
      <c r="BQ53" s="121">
        <v>3723.1349547023078</v>
      </c>
      <c r="BR53" s="121">
        <v>520017.2260318959</v>
      </c>
    </row>
    <row r="54" spans="1:70">
      <c r="A54" s="159"/>
      <c r="B54" s="160" t="s">
        <v>207</v>
      </c>
      <c r="C54" s="161">
        <v>7</v>
      </c>
      <c r="D54" s="161">
        <v>26</v>
      </c>
      <c r="E54" s="161">
        <v>13</v>
      </c>
      <c r="F54" s="161">
        <v>8</v>
      </c>
      <c r="G54" s="161">
        <v>750</v>
      </c>
      <c r="H54" s="161" t="s">
        <v>211</v>
      </c>
      <c r="I54" s="162">
        <v>85213.494070000001</v>
      </c>
      <c r="J54" s="161">
        <v>956832.66579999996</v>
      </c>
      <c r="K54" s="161">
        <v>216971.84169999999</v>
      </c>
      <c r="L54" s="161">
        <v>249895.2794</v>
      </c>
      <c r="M54" s="161">
        <v>71455.139089999997</v>
      </c>
      <c r="N54" s="161">
        <v>452313.7058</v>
      </c>
      <c r="O54" s="161">
        <v>192067.1893</v>
      </c>
      <c r="P54" s="161">
        <v>3079.6196359999999</v>
      </c>
      <c r="Q54" s="161">
        <v>17495.13507</v>
      </c>
      <c r="R54" s="161">
        <v>2026.718247</v>
      </c>
      <c r="S54" s="161">
        <v>177655.4283</v>
      </c>
      <c r="T54" s="161">
        <v>76284.999200000006</v>
      </c>
      <c r="U54" s="163">
        <v>2178.1988740000002</v>
      </c>
      <c r="V54" s="161">
        <v>337403.68109600001</v>
      </c>
      <c r="W54" s="161">
        <v>1502926.50587</v>
      </c>
      <c r="X54" s="161">
        <v>413243.94812099898</v>
      </c>
      <c r="Y54" s="162">
        <v>334324.06146</v>
      </c>
      <c r="Z54" s="161">
        <v>1485431.3707999999</v>
      </c>
      <c r="AA54" s="163">
        <v>411217.22987399902</v>
      </c>
      <c r="AB54" s="161">
        <v>159748.25279599999</v>
      </c>
      <c r="AC54" s="161">
        <v>1426641.50667</v>
      </c>
      <c r="AD54" s="161">
        <v>411065.74924699898</v>
      </c>
      <c r="AE54" s="162">
        <v>156668.63316</v>
      </c>
      <c r="AF54" s="161">
        <v>1409146.3716</v>
      </c>
      <c r="AG54" s="163">
        <v>409039.03099999903</v>
      </c>
      <c r="AH54" s="161">
        <v>262868.92236999999</v>
      </c>
      <c r="AI54" s="161">
        <v>1033117.66499999</v>
      </c>
      <c r="AJ54" s="161">
        <v>252073.47827399999</v>
      </c>
      <c r="AK54" s="162">
        <v>85213.494070000001</v>
      </c>
      <c r="AL54" s="161">
        <v>956832.66579999996</v>
      </c>
      <c r="AM54" s="163">
        <v>249895.2794</v>
      </c>
      <c r="AP54" s="156">
        <f t="shared" si="15"/>
        <v>1616180.373242616</v>
      </c>
      <c r="AQ54" s="157">
        <f t="shared" si="16"/>
        <v>1597632.3367836156</v>
      </c>
      <c r="AR54" s="157">
        <f t="shared" si="2"/>
        <v>1364418.1446166157</v>
      </c>
      <c r="AS54" s="157">
        <f t="shared" si="3"/>
        <v>1345870.1081576156</v>
      </c>
      <c r="AT54" s="157">
        <f t="shared" si="17"/>
        <v>1233007.2434936049</v>
      </c>
      <c r="AU54" s="158">
        <f t="shared" si="18"/>
        <v>981245.01486761484</v>
      </c>
      <c r="AV54" s="147"/>
      <c r="AW54" s="197">
        <f t="shared" si="6"/>
        <v>4.7176643361531525</v>
      </c>
      <c r="AX54" s="198">
        <f t="shared" si="7"/>
        <v>4.6911816024339537</v>
      </c>
      <c r="AY54" s="198">
        <f t="shared" si="8"/>
        <v>4.1371344120966045</v>
      </c>
      <c r="AZ54" s="198">
        <f t="shared" si="9"/>
        <v>4.1076693450373121</v>
      </c>
      <c r="BA54" s="198">
        <f t="shared" si="10"/>
        <v>5.5590448235778833</v>
      </c>
      <c r="BB54" s="199">
        <f t="shared" si="11"/>
        <v>4.6181133960638556</v>
      </c>
      <c r="BC54" s="155"/>
      <c r="BD54" s="121">
        <v>231358.70483588305</v>
      </c>
      <c r="BE54" s="121">
        <v>771195.6827862768</v>
      </c>
      <c r="BF54" s="121">
        <v>925434.8193435322</v>
      </c>
      <c r="BG54" s="121">
        <v>60200.863071553278</v>
      </c>
      <c r="BH54" s="121">
        <v>133562.74735856539</v>
      </c>
      <c r="BI54" s="121">
        <v>4669.476032503846</v>
      </c>
      <c r="BJ54" s="121">
        <v>189094.13439761483</v>
      </c>
      <c r="BL54" s="121">
        <v>1839768.6043934338</v>
      </c>
      <c r="BM54" s="121">
        <v>6132562.0146447802</v>
      </c>
      <c r="BN54" s="121">
        <v>7359074.417573736</v>
      </c>
      <c r="BO54" s="121">
        <v>478718.35172572214</v>
      </c>
      <c r="BP54" s="121">
        <v>131166.94112465769</v>
      </c>
      <c r="BQ54" s="121">
        <v>4652.915159919231</v>
      </c>
      <c r="BR54" s="121">
        <v>605232.37769046065</v>
      </c>
    </row>
    <row r="55" spans="1:70">
      <c r="A55" s="159"/>
      <c r="B55" s="160" t="s">
        <v>207</v>
      </c>
      <c r="C55" s="161">
        <v>7</v>
      </c>
      <c r="D55" s="161">
        <v>26</v>
      </c>
      <c r="E55" s="161">
        <v>13</v>
      </c>
      <c r="F55" s="161">
        <v>8</v>
      </c>
      <c r="G55" s="161">
        <v>800</v>
      </c>
      <c r="H55" s="161" t="s">
        <v>211</v>
      </c>
      <c r="I55" s="162">
        <v>85224.197310000003</v>
      </c>
      <c r="J55" s="161">
        <v>1006110.3419999999</v>
      </c>
      <c r="K55" s="161">
        <v>214169.78709999999</v>
      </c>
      <c r="L55" s="161">
        <v>246497.6845</v>
      </c>
      <c r="M55" s="161">
        <v>70596.433900000004</v>
      </c>
      <c r="N55" s="161">
        <v>444178.37579999998</v>
      </c>
      <c r="O55" s="161">
        <v>188599.80129999999</v>
      </c>
      <c r="P55" s="161">
        <v>3038.2970660000001</v>
      </c>
      <c r="Q55" s="161">
        <v>17177.099750000001</v>
      </c>
      <c r="R55" s="161">
        <v>1990.389189</v>
      </c>
      <c r="S55" s="161">
        <v>198776.36790000001</v>
      </c>
      <c r="T55" s="161">
        <v>89604.011039999998</v>
      </c>
      <c r="U55" s="163">
        <v>2623.565638</v>
      </c>
      <c r="V55" s="161">
        <v>357635.29617599997</v>
      </c>
      <c r="W55" s="161">
        <v>1557069.82859</v>
      </c>
      <c r="X55" s="161">
        <v>407383.54322699999</v>
      </c>
      <c r="Y55" s="162">
        <v>354596.99910999998</v>
      </c>
      <c r="Z55" s="161">
        <v>1539892.72884</v>
      </c>
      <c r="AA55" s="163">
        <v>405393.15403799998</v>
      </c>
      <c r="AB55" s="161">
        <v>158858.92827599999</v>
      </c>
      <c r="AC55" s="161">
        <v>1467465.81755</v>
      </c>
      <c r="AD55" s="161">
        <v>404759.97758900002</v>
      </c>
      <c r="AE55" s="162">
        <v>155820.63120999999</v>
      </c>
      <c r="AF55" s="161">
        <v>1450288.7178</v>
      </c>
      <c r="AG55" s="163">
        <v>402769.58840000001</v>
      </c>
      <c r="AH55" s="161">
        <v>284000.56520999997</v>
      </c>
      <c r="AI55" s="161">
        <v>1095714.35304</v>
      </c>
      <c r="AJ55" s="161">
        <v>249121.250138</v>
      </c>
      <c r="AK55" s="162">
        <v>85224.197310000003</v>
      </c>
      <c r="AL55" s="161">
        <v>1006110.3419999999</v>
      </c>
      <c r="AM55" s="163">
        <v>246497.6845</v>
      </c>
      <c r="AP55" s="156">
        <f t="shared" si="15"/>
        <v>1730118.8462727484</v>
      </c>
      <c r="AQ55" s="157">
        <f t="shared" si="16"/>
        <v>1711893.8386457483</v>
      </c>
      <c r="AR55" s="157">
        <f t="shared" si="2"/>
        <v>1444362.0329707484</v>
      </c>
      <c r="AS55" s="157">
        <f t="shared" si="3"/>
        <v>1426137.0253437483</v>
      </c>
      <c r="AT55" s="157">
        <f t="shared" si="17"/>
        <v>1353390.932845748</v>
      </c>
      <c r="AU55" s="158">
        <f t="shared" si="18"/>
        <v>1067634.119543748</v>
      </c>
      <c r="AV55" s="147"/>
      <c r="AW55" s="197">
        <f t="shared" si="6"/>
        <v>5.0191561846759889</v>
      </c>
      <c r="AX55" s="198">
        <f t="shared" si="7"/>
        <v>4.994277314522626</v>
      </c>
      <c r="AY55" s="198">
        <f t="shared" si="8"/>
        <v>4.3553422443896821</v>
      </c>
      <c r="AZ55" s="198">
        <f t="shared" si="9"/>
        <v>4.327069593195378</v>
      </c>
      <c r="BA55" s="198">
        <f t="shared" si="10"/>
        <v>6.0372950817277511</v>
      </c>
      <c r="BB55" s="199">
        <f t="shared" si="11"/>
        <v>4.9673161370869181</v>
      </c>
      <c r="BC55" s="155"/>
      <c r="BD55" s="121">
        <v>258869.98361542198</v>
      </c>
      <c r="BE55" s="121">
        <v>862899.94538474001</v>
      </c>
      <c r="BF55" s="121">
        <v>1035479.934461688</v>
      </c>
      <c r="BG55" s="121">
        <v>67359.455733563562</v>
      </c>
      <c r="BH55" s="121">
        <v>161068.92625094613</v>
      </c>
      <c r="BI55" s="121">
        <v>5631.1172507615383</v>
      </c>
      <c r="BJ55" s="121">
        <v>222797.26473374816</v>
      </c>
      <c r="BL55" s="121">
        <v>2058538.7907203969</v>
      </c>
      <c r="BM55" s="121">
        <v>6861795.9690679898</v>
      </c>
      <c r="BN55" s="121">
        <v>8234155.1628815876</v>
      </c>
      <c r="BO55" s="121">
        <v>535643.61001911596</v>
      </c>
      <c r="BP55" s="121">
        <v>158179.72289722308</v>
      </c>
      <c r="BQ55" s="121">
        <v>5611.1457990076924</v>
      </c>
      <c r="BR55" s="121">
        <v>688212.18711733131</v>
      </c>
    </row>
    <row r="56" spans="1:70">
      <c r="A56" s="159"/>
      <c r="B56" s="160" t="s">
        <v>207</v>
      </c>
      <c r="C56" s="161">
        <v>7</v>
      </c>
      <c r="D56" s="161">
        <v>26</v>
      </c>
      <c r="E56" s="161">
        <v>13</v>
      </c>
      <c r="F56" s="161">
        <v>8</v>
      </c>
      <c r="G56" s="161">
        <v>850</v>
      </c>
      <c r="H56" s="161" t="s">
        <v>211</v>
      </c>
      <c r="I56" s="162">
        <v>85234.909239999994</v>
      </c>
      <c r="J56" s="161">
        <v>1058241.2080000001</v>
      </c>
      <c r="K56" s="161">
        <v>212167.25459999999</v>
      </c>
      <c r="L56" s="161">
        <v>243844.45879999999</v>
      </c>
      <c r="M56" s="161">
        <v>69650.922099999996</v>
      </c>
      <c r="N56" s="161">
        <v>435312.44130000001</v>
      </c>
      <c r="O56" s="161">
        <v>184803.5398</v>
      </c>
      <c r="P56" s="161">
        <v>2993.283273</v>
      </c>
      <c r="Q56" s="161">
        <v>16833.95189</v>
      </c>
      <c r="R56" s="161">
        <v>1950.319962</v>
      </c>
      <c r="S56" s="161">
        <v>219056.8462</v>
      </c>
      <c r="T56" s="161">
        <v>103070.3582</v>
      </c>
      <c r="U56" s="163">
        <v>3085.6039000000001</v>
      </c>
      <c r="V56" s="161">
        <v>376935.96081299998</v>
      </c>
      <c r="W56" s="161">
        <v>1613457.95939</v>
      </c>
      <c r="X56" s="161">
        <v>402006.71826200001</v>
      </c>
      <c r="Y56" s="162">
        <v>373942.67753999901</v>
      </c>
      <c r="Z56" s="161">
        <v>1596624.0075000001</v>
      </c>
      <c r="AA56" s="163">
        <v>400056.3983</v>
      </c>
      <c r="AB56" s="161">
        <v>157879.11461299899</v>
      </c>
      <c r="AC56" s="161">
        <v>1510387.6011900001</v>
      </c>
      <c r="AD56" s="161">
        <v>398921.11436200002</v>
      </c>
      <c r="AE56" s="162">
        <v>154885.83133999899</v>
      </c>
      <c r="AF56" s="161">
        <v>1493553.6492999999</v>
      </c>
      <c r="AG56" s="163">
        <v>396970.79440000001</v>
      </c>
      <c r="AH56" s="161">
        <v>304291.75543999998</v>
      </c>
      <c r="AI56" s="161">
        <v>1161311.5662</v>
      </c>
      <c r="AJ56" s="161">
        <v>246930.06269999899</v>
      </c>
      <c r="AK56" s="162">
        <v>85234.909239999994</v>
      </c>
      <c r="AL56" s="161">
        <v>1058241.2080000001</v>
      </c>
      <c r="AM56" s="163">
        <v>243844.45879999999</v>
      </c>
      <c r="AP56" s="156">
        <f t="shared" si="15"/>
        <v>1845396.4119608128</v>
      </c>
      <c r="AQ56" s="157">
        <f t="shared" si="16"/>
        <v>1827519.4967598119</v>
      </c>
      <c r="AR56" s="157">
        <f t="shared" si="2"/>
        <v>1526354.8114608119</v>
      </c>
      <c r="AS56" s="157">
        <f t="shared" si="3"/>
        <v>1508477.8962598117</v>
      </c>
      <c r="AT56" s="157">
        <f t="shared" si="17"/>
        <v>1475682.4689598139</v>
      </c>
      <c r="AU56" s="158">
        <f t="shared" si="18"/>
        <v>1156640.8684598128</v>
      </c>
      <c r="AV56" s="147"/>
      <c r="AW56" s="197">
        <f t="shared" si="6"/>
        <v>5.3263993711493738</v>
      </c>
      <c r="AX56" s="198">
        <f t="shared" si="7"/>
        <v>5.303187883406193</v>
      </c>
      <c r="AY56" s="198">
        <f t="shared" si="8"/>
        <v>4.5806827191542396</v>
      </c>
      <c r="AZ56" s="198">
        <f t="shared" si="9"/>
        <v>4.5536915191739578</v>
      </c>
      <c r="BA56" s="198">
        <f t="shared" si="10"/>
        <v>6.514471699307002</v>
      </c>
      <c r="BB56" s="199">
        <f t="shared" si="11"/>
        <v>5.3215674948213856</v>
      </c>
      <c r="BC56" s="155"/>
      <c r="BD56" s="121">
        <v>285296.01413387863</v>
      </c>
      <c r="BE56" s="121">
        <v>950986.71377959545</v>
      </c>
      <c r="BF56" s="121">
        <v>1141184.0565355145</v>
      </c>
      <c r="BG56" s="121">
        <v>74235.660568366715</v>
      </c>
      <c r="BH56" s="121">
        <v>189394.97118866153</v>
      </c>
      <c r="BI56" s="121">
        <v>6621.4217372153844</v>
      </c>
      <c r="BJ56" s="121">
        <v>257009.21001981283</v>
      </c>
      <c r="BL56" s="121">
        <v>2268679.0632512569</v>
      </c>
      <c r="BM56" s="121">
        <v>7562263.5441708565</v>
      </c>
      <c r="BN56" s="121">
        <v>9074716.2530050278</v>
      </c>
      <c r="BO56" s="121">
        <v>590323.31520428741</v>
      </c>
      <c r="BP56" s="121">
        <v>185997.66421783075</v>
      </c>
      <c r="BQ56" s="121">
        <v>6597.9380484769226</v>
      </c>
      <c r="BR56" s="121">
        <v>769723.04137364123</v>
      </c>
    </row>
    <row r="57" spans="1:70">
      <c r="A57" s="159"/>
      <c r="B57" s="160" t="s">
        <v>207</v>
      </c>
      <c r="C57" s="161">
        <v>7</v>
      </c>
      <c r="D57" s="161">
        <v>26</v>
      </c>
      <c r="E57" s="161">
        <v>13</v>
      </c>
      <c r="F57" s="161">
        <v>8</v>
      </c>
      <c r="G57" s="161">
        <v>900</v>
      </c>
      <c r="H57" s="161" t="s">
        <v>211</v>
      </c>
      <c r="I57" s="162">
        <v>85246.068379999997</v>
      </c>
      <c r="J57" s="161">
        <v>1113029.129</v>
      </c>
      <c r="K57" s="161">
        <v>210763.3652</v>
      </c>
      <c r="L57" s="161">
        <v>241770.07370000001</v>
      </c>
      <c r="M57" s="161">
        <v>68670.001550000001</v>
      </c>
      <c r="N57" s="161">
        <v>426175.42950000003</v>
      </c>
      <c r="O57" s="161">
        <v>180891.81940000001</v>
      </c>
      <c r="P57" s="161">
        <v>2946.6899389999999</v>
      </c>
      <c r="Q57" s="161">
        <v>16480.28746</v>
      </c>
      <c r="R57" s="161">
        <v>1909.03487</v>
      </c>
      <c r="S57" s="161">
        <v>238693.1716</v>
      </c>
      <c r="T57" s="161">
        <v>116735.02280000001</v>
      </c>
      <c r="U57" s="163">
        <v>3561.0937130000002</v>
      </c>
      <c r="V57" s="161">
        <v>395555.931469</v>
      </c>
      <c r="W57" s="161">
        <v>1672419.86876</v>
      </c>
      <c r="X57" s="161">
        <v>397125.31318300002</v>
      </c>
      <c r="Y57" s="162">
        <v>392609.24153</v>
      </c>
      <c r="Z57" s="161">
        <v>1655939.5813</v>
      </c>
      <c r="AA57" s="163">
        <v>395216.27831299999</v>
      </c>
      <c r="AB57" s="161">
        <v>156862.759869</v>
      </c>
      <c r="AC57" s="161">
        <v>1555684.8459600001</v>
      </c>
      <c r="AD57" s="161">
        <v>393564.21947000001</v>
      </c>
      <c r="AE57" s="162">
        <v>153916.06993</v>
      </c>
      <c r="AF57" s="161">
        <v>1539204.5585</v>
      </c>
      <c r="AG57" s="163">
        <v>391655.18459999998</v>
      </c>
      <c r="AH57" s="161">
        <v>323939.23998000001</v>
      </c>
      <c r="AI57" s="161">
        <v>1229764.1517999901</v>
      </c>
      <c r="AJ57" s="161">
        <v>245331.16741299999</v>
      </c>
      <c r="AK57" s="162">
        <v>85246.068379999997</v>
      </c>
      <c r="AL57" s="161">
        <v>1113029.129</v>
      </c>
      <c r="AM57" s="163">
        <v>241770.07370000001</v>
      </c>
      <c r="AP57" s="156">
        <f t="shared" si="15"/>
        <v>1962646.3516401008</v>
      </c>
      <c r="AQ57" s="157">
        <f t="shared" si="16"/>
        <v>1945128.4091111009</v>
      </c>
      <c r="AR57" s="157">
        <f t="shared" si="2"/>
        <v>1610779.2509531011</v>
      </c>
      <c r="AS57" s="157">
        <f t="shared" si="3"/>
        <v>1593261.308424101</v>
      </c>
      <c r="AT57" s="157">
        <f t="shared" si="17"/>
        <v>1600168.0889610911</v>
      </c>
      <c r="AU57" s="158">
        <f t="shared" si="18"/>
        <v>1248300.9882741009</v>
      </c>
      <c r="AV57" s="147"/>
      <c r="AW57" s="197">
        <f t="shared" si="6"/>
        <v>5.6396846841539201</v>
      </c>
      <c r="AX57" s="198">
        <f t="shared" si="7"/>
        <v>5.6181852167697688</v>
      </c>
      <c r="AY57" s="198">
        <f t="shared" si="8"/>
        <v>4.8132301638794548</v>
      </c>
      <c r="AZ57" s="198">
        <f t="shared" si="9"/>
        <v>4.7875891298235578</v>
      </c>
      <c r="BA57" s="198">
        <f t="shared" si="10"/>
        <v>6.9909640077555428</v>
      </c>
      <c r="BB57" s="199">
        <f t="shared" si="11"/>
        <v>5.6806664782480345</v>
      </c>
      <c r="BC57" s="155"/>
      <c r="BD57" s="121">
        <v>310882.73289068794</v>
      </c>
      <c r="BE57" s="121">
        <v>1036275.7763022932</v>
      </c>
      <c r="BF57" s="121">
        <v>1243530.9315627518</v>
      </c>
      <c r="BG57" s="121">
        <v>80893.471664870216</v>
      </c>
      <c r="BH57" s="121">
        <v>218542.8512623077</v>
      </c>
      <c r="BI57" s="121">
        <v>7640.4583330769228</v>
      </c>
      <c r="BJ57" s="121">
        <v>291795.86459410097</v>
      </c>
      <c r="BL57" s="121">
        <v>2472145.113476662</v>
      </c>
      <c r="BM57" s="121">
        <v>8240483.7115888735</v>
      </c>
      <c r="BN57" s="121">
        <v>9888580.4539066479</v>
      </c>
      <c r="BO57" s="121">
        <v>643266.34943340032</v>
      </c>
      <c r="BP57" s="121">
        <v>214622.69885615385</v>
      </c>
      <c r="BQ57" s="121">
        <v>7613.3605053846159</v>
      </c>
      <c r="BR57" s="121">
        <v>850275.68778416957</v>
      </c>
    </row>
    <row r="58" spans="1:70">
      <c r="A58" s="159"/>
      <c r="B58" s="160" t="s">
        <v>207</v>
      </c>
      <c r="C58" s="161">
        <v>7</v>
      </c>
      <c r="D58" s="161">
        <v>26</v>
      </c>
      <c r="E58" s="161">
        <v>13</v>
      </c>
      <c r="F58" s="161">
        <v>8</v>
      </c>
      <c r="G58" s="161">
        <v>950</v>
      </c>
      <c r="H58" s="161" t="s">
        <v>211</v>
      </c>
      <c r="I58" s="162">
        <v>85258.029139999999</v>
      </c>
      <c r="J58" s="161">
        <v>1170311.4180000001</v>
      </c>
      <c r="K58" s="161">
        <v>209811.95610000001</v>
      </c>
      <c r="L58" s="161">
        <v>240151.03690000001</v>
      </c>
      <c r="M58" s="161">
        <v>67686.387539999996</v>
      </c>
      <c r="N58" s="161">
        <v>417076.27730000002</v>
      </c>
      <c r="O58" s="161">
        <v>176996.8811</v>
      </c>
      <c r="P58" s="161">
        <v>2900.0788560000001</v>
      </c>
      <c r="Q58" s="161">
        <v>16128.07444</v>
      </c>
      <c r="R58" s="161">
        <v>1867.928776</v>
      </c>
      <c r="S58" s="161">
        <v>257816.42370000001</v>
      </c>
      <c r="T58" s="161">
        <v>130617.7657</v>
      </c>
      <c r="U58" s="163">
        <v>4050.1426540000002</v>
      </c>
      <c r="V58" s="161">
        <v>413660.91923599999</v>
      </c>
      <c r="W58" s="161">
        <v>1734133.53544</v>
      </c>
      <c r="X58" s="161">
        <v>392726.90863000002</v>
      </c>
      <c r="Y58" s="162">
        <v>410760.84038000001</v>
      </c>
      <c r="Z58" s="161">
        <v>1718005.4609999999</v>
      </c>
      <c r="AA58" s="163">
        <v>390858.97985399998</v>
      </c>
      <c r="AB58" s="161">
        <v>155844.495536</v>
      </c>
      <c r="AC58" s="161">
        <v>1603515.7697399999</v>
      </c>
      <c r="AD58" s="161">
        <v>388676.765976</v>
      </c>
      <c r="AE58" s="162">
        <v>152944.41667999999</v>
      </c>
      <c r="AF58" s="161">
        <v>1587387.6953</v>
      </c>
      <c r="AG58" s="163">
        <v>386808.83720000001</v>
      </c>
      <c r="AH58" s="161">
        <v>343074.45283999998</v>
      </c>
      <c r="AI58" s="161">
        <v>1300929.1836999999</v>
      </c>
      <c r="AJ58" s="161">
        <v>244201.179554</v>
      </c>
      <c r="AK58" s="162">
        <v>85258.029139999999</v>
      </c>
      <c r="AL58" s="161">
        <v>1170311.4180000001</v>
      </c>
      <c r="AM58" s="163">
        <v>240151.03690000001</v>
      </c>
      <c r="AP58" s="156">
        <f t="shared" si="15"/>
        <v>2082270.5822210754</v>
      </c>
      <c r="AQ58" s="157">
        <f t="shared" si="16"/>
        <v>2065110.3577010757</v>
      </c>
      <c r="AR58" s="157">
        <f t="shared" si="2"/>
        <v>1697886.5354750752</v>
      </c>
      <c r="AS58" s="157">
        <f t="shared" si="3"/>
        <v>1680726.3109550755</v>
      </c>
      <c r="AT58" s="157">
        <f t="shared" si="17"/>
        <v>1727005.4931610753</v>
      </c>
      <c r="AU58" s="158">
        <f t="shared" si="18"/>
        <v>1342621.4464150756</v>
      </c>
      <c r="AV58" s="147"/>
      <c r="AW58" s="197">
        <f t="shared" si="6"/>
        <v>5.9590019321616872</v>
      </c>
      <c r="AX58" s="198">
        <f t="shared" si="7"/>
        <v>5.9392351299604966</v>
      </c>
      <c r="AY58" s="198">
        <f t="shared" si="8"/>
        <v>5.0529703844974412</v>
      </c>
      <c r="AZ58" s="198">
        <f t="shared" si="9"/>
        <v>5.0287235198634184</v>
      </c>
      <c r="BA58" s="198">
        <f t="shared" si="10"/>
        <v>7.4668575245394901</v>
      </c>
      <c r="BB58" s="199">
        <f t="shared" si="11"/>
        <v>6.0443945610346903</v>
      </c>
      <c r="BC58" s="155"/>
      <c r="BD58" s="121">
        <v>335802.98686292587</v>
      </c>
      <c r="BE58" s="121">
        <v>1119343.2895430862</v>
      </c>
      <c r="BF58" s="121">
        <v>1343211.9474517035</v>
      </c>
      <c r="BG58" s="121">
        <v>87377.864798706389</v>
      </c>
      <c r="BH58" s="121">
        <v>248513.4285538923</v>
      </c>
      <c r="BI58" s="121">
        <v>8688.2571775230754</v>
      </c>
      <c r="BJ58" s="121">
        <v>327203.03617507557</v>
      </c>
      <c r="BL58" s="121">
        <v>2670311.4236838208</v>
      </c>
      <c r="BM58" s="121">
        <v>8901038.0789460689</v>
      </c>
      <c r="BN58" s="121">
        <v>10681245.694735283</v>
      </c>
      <c r="BO58" s="121">
        <v>694830.3608875561</v>
      </c>
      <c r="BP58" s="121">
        <v>244055.67343044616</v>
      </c>
      <c r="BQ58" s="121">
        <v>8657.4432020153836</v>
      </c>
      <c r="BR58" s="121">
        <v>930228.59111598693</v>
      </c>
    </row>
    <row r="59" spans="1:70">
      <c r="A59" s="159"/>
      <c r="B59" s="160" t="s">
        <v>207</v>
      </c>
      <c r="C59" s="161">
        <v>7</v>
      </c>
      <c r="D59" s="161">
        <v>26</v>
      </c>
      <c r="E59" s="161">
        <v>13</v>
      </c>
      <c r="F59" s="161">
        <v>8</v>
      </c>
      <c r="G59" s="161">
        <v>1000</v>
      </c>
      <c r="H59" s="161" t="s">
        <v>211</v>
      </c>
      <c r="I59" s="162">
        <v>85269.950459999993</v>
      </c>
      <c r="J59" s="161">
        <v>1229945.953</v>
      </c>
      <c r="K59" s="161">
        <v>209149.44219999999</v>
      </c>
      <c r="L59" s="161">
        <v>238833.4032</v>
      </c>
      <c r="M59" s="161">
        <v>66714.314480000001</v>
      </c>
      <c r="N59" s="161">
        <v>408146.4546</v>
      </c>
      <c r="O59" s="161">
        <v>173174.93700000001</v>
      </c>
      <c r="P59" s="161">
        <v>2854.124644</v>
      </c>
      <c r="Q59" s="161">
        <v>15782.413909999999</v>
      </c>
      <c r="R59" s="161">
        <v>1827.5938799999999</v>
      </c>
      <c r="S59" s="161">
        <v>276531.87890000001</v>
      </c>
      <c r="T59" s="161">
        <v>144760.19889999999</v>
      </c>
      <c r="U59" s="163">
        <v>4550.3516650000001</v>
      </c>
      <c r="V59" s="161">
        <v>431370.268484</v>
      </c>
      <c r="W59" s="161">
        <v>1798635.0204099901</v>
      </c>
      <c r="X59" s="161">
        <v>388702.32474499999</v>
      </c>
      <c r="Y59" s="162">
        <v>428516.14383999998</v>
      </c>
      <c r="Z59" s="161">
        <v>1782852.6065</v>
      </c>
      <c r="AA59" s="163">
        <v>386874.73086499999</v>
      </c>
      <c r="AB59" s="161">
        <v>154838.38958399999</v>
      </c>
      <c r="AC59" s="161">
        <v>1653874.8215099999</v>
      </c>
      <c r="AD59" s="161">
        <v>384151.97307999898</v>
      </c>
      <c r="AE59" s="162">
        <v>151984.26493999999</v>
      </c>
      <c r="AF59" s="161">
        <v>1638092.4076</v>
      </c>
      <c r="AG59" s="163">
        <v>382324.37919999898</v>
      </c>
      <c r="AH59" s="161">
        <v>361801.82935999997</v>
      </c>
      <c r="AI59" s="161">
        <v>1374706.1518999999</v>
      </c>
      <c r="AJ59" s="161">
        <v>243383.754865</v>
      </c>
      <c r="AK59" s="162">
        <v>85269.950459999993</v>
      </c>
      <c r="AL59" s="161">
        <v>1229945.953</v>
      </c>
      <c r="AM59" s="163">
        <v>238833.4032</v>
      </c>
      <c r="AP59" s="156">
        <f t="shared" si="15"/>
        <v>2204566.5158961359</v>
      </c>
      <c r="AQ59" s="157">
        <f t="shared" si="16"/>
        <v>2187757.5712221456</v>
      </c>
      <c r="AR59" s="157">
        <f t="shared" si="2"/>
        <v>1787824.7897611465</v>
      </c>
      <c r="AS59" s="157">
        <f t="shared" si="3"/>
        <v>1771015.8450871469</v>
      </c>
      <c r="AT59" s="157">
        <f t="shared" si="17"/>
        <v>1856387.7781421454</v>
      </c>
      <c r="AU59" s="158">
        <f t="shared" si="18"/>
        <v>1439646.0520071457</v>
      </c>
      <c r="AV59" s="147"/>
      <c r="AW59" s="197">
        <f t="shared" si="6"/>
        <v>6.2853852609436878</v>
      </c>
      <c r="AX59" s="198">
        <f t="shared" si="7"/>
        <v>6.2673587397168022</v>
      </c>
      <c r="AY59" s="198">
        <f t="shared" si="8"/>
        <v>5.3006622502147467</v>
      </c>
      <c r="AZ59" s="198">
        <f t="shared" si="9"/>
        <v>5.2778381561799819</v>
      </c>
      <c r="BA59" s="198">
        <f t="shared" si="10"/>
        <v>7.9442662036863192</v>
      </c>
      <c r="BB59" s="199">
        <f t="shared" si="11"/>
        <v>6.4140545772597877</v>
      </c>
      <c r="BC59" s="155"/>
      <c r="BD59" s="121">
        <v>360183.15473397548</v>
      </c>
      <c r="BE59" s="121">
        <v>1200610.5157799183</v>
      </c>
      <c r="BF59" s="121">
        <v>1440732.6189359019</v>
      </c>
      <c r="BG59" s="121">
        <v>93721.7244287457</v>
      </c>
      <c r="BH59" s="121">
        <v>279306.64350680006</v>
      </c>
      <c r="BI59" s="121">
        <v>9764.8161884000001</v>
      </c>
      <c r="BJ59" s="121">
        <v>363263.55174714571</v>
      </c>
      <c r="BL59" s="121">
        <v>2864182.9594482356</v>
      </c>
      <c r="BM59" s="121">
        <v>9547276.5314941183</v>
      </c>
      <c r="BN59" s="121">
        <v>11456731.837792942</v>
      </c>
      <c r="BO59" s="121">
        <v>745276.84737832553</v>
      </c>
      <c r="BP59" s="121">
        <v>274296.52945240005</v>
      </c>
      <c r="BQ59" s="121">
        <v>9730.1840635999997</v>
      </c>
      <c r="BR59" s="121">
        <v>1009843.1927671256</v>
      </c>
    </row>
    <row r="60" spans="1:70">
      <c r="A60" s="159"/>
      <c r="B60" s="160" t="s">
        <v>207</v>
      </c>
      <c r="C60" s="161">
        <v>7</v>
      </c>
      <c r="D60" s="161">
        <v>26</v>
      </c>
      <c r="E60" s="161">
        <v>13</v>
      </c>
      <c r="F60" s="161">
        <v>8</v>
      </c>
      <c r="G60" s="161">
        <v>1050</v>
      </c>
      <c r="H60" s="161" t="s">
        <v>211</v>
      </c>
      <c r="I60" s="162">
        <v>85283.826069999996</v>
      </c>
      <c r="J60" s="161">
        <v>1291835.6540000001</v>
      </c>
      <c r="K60" s="161">
        <v>208780.9497</v>
      </c>
      <c r="L60" s="161">
        <v>237837.28880000001</v>
      </c>
      <c r="M60" s="161">
        <v>65776.456760000001</v>
      </c>
      <c r="N60" s="161">
        <v>399590.31430000003</v>
      </c>
      <c r="O60" s="161">
        <v>169513.4491</v>
      </c>
      <c r="P60" s="161">
        <v>2809.8911389999998</v>
      </c>
      <c r="Q60" s="161">
        <v>15451.209650000001</v>
      </c>
      <c r="R60" s="161">
        <v>1788.9537379999999</v>
      </c>
      <c r="S60" s="161">
        <v>294901.17550000001</v>
      </c>
      <c r="T60" s="161">
        <v>159202.71590000001</v>
      </c>
      <c r="U60" s="163">
        <v>5057.6038699999999</v>
      </c>
      <c r="V60" s="161">
        <v>448771.34946900001</v>
      </c>
      <c r="W60" s="161">
        <v>1866079.8938500001</v>
      </c>
      <c r="X60" s="161">
        <v>385140.95640799898</v>
      </c>
      <c r="Y60" s="162">
        <v>445961.45832999999</v>
      </c>
      <c r="Z60" s="161">
        <v>1850628.6842</v>
      </c>
      <c r="AA60" s="163">
        <v>383352.00266999903</v>
      </c>
      <c r="AB60" s="161">
        <v>153870.173969</v>
      </c>
      <c r="AC60" s="161">
        <v>1706877.1779499999</v>
      </c>
      <c r="AD60" s="161">
        <v>380083.35253799998</v>
      </c>
      <c r="AE60" s="162">
        <v>151060.28282999899</v>
      </c>
      <c r="AF60" s="161">
        <v>1691425.9683000001</v>
      </c>
      <c r="AG60" s="163">
        <v>378294.39879999898</v>
      </c>
      <c r="AH60" s="161">
        <v>380185.00157000002</v>
      </c>
      <c r="AI60" s="161">
        <v>1451038.3699</v>
      </c>
      <c r="AJ60" s="161">
        <v>242894.89267</v>
      </c>
      <c r="AK60" s="162">
        <v>85283.826069999996</v>
      </c>
      <c r="AL60" s="161">
        <v>1291835.6540000001</v>
      </c>
      <c r="AM60" s="163">
        <v>237837.28880000001</v>
      </c>
      <c r="AP60" s="156">
        <f t="shared" si="15"/>
        <v>2329711.8270688457</v>
      </c>
      <c r="AQ60" s="157">
        <f t="shared" si="16"/>
        <v>2313239.6800178452</v>
      </c>
      <c r="AR60" s="157">
        <f t="shared" si="2"/>
        <v>1880665.5395388447</v>
      </c>
      <c r="AS60" s="157">
        <f t="shared" si="3"/>
        <v>1864193.3924878447</v>
      </c>
      <c r="AT60" s="157">
        <f t="shared" si="17"/>
        <v>1988330.0189578447</v>
      </c>
      <c r="AU60" s="158">
        <f t="shared" si="18"/>
        <v>1539283.7314278446</v>
      </c>
      <c r="AV60" s="147"/>
      <c r="AW60" s="197">
        <f t="shared" si="6"/>
        <v>6.6171153709951351</v>
      </c>
      <c r="AX60" s="198">
        <f t="shared" si="7"/>
        <v>6.6008199488982848</v>
      </c>
      <c r="AY60" s="198">
        <f t="shared" si="8"/>
        <v>5.5548021545878354</v>
      </c>
      <c r="AZ60" s="198">
        <f t="shared" si="9"/>
        <v>5.5334132136389709</v>
      </c>
      <c r="BA60" s="198">
        <f t="shared" si="10"/>
        <v>8.4207536635132385</v>
      </c>
      <c r="BB60" s="199">
        <f t="shared" si="11"/>
        <v>6.7872579248570304</v>
      </c>
      <c r="BC60" s="155"/>
      <c r="BD60" s="121">
        <v>384118.5948675492</v>
      </c>
      <c r="BE60" s="121">
        <v>1280395.3162251639</v>
      </c>
      <c r="BF60" s="121">
        <v>1536474.3794701966</v>
      </c>
      <c r="BG60" s="121">
        <v>99949.863348613755</v>
      </c>
      <c r="BH60" s="121">
        <v>310921.78739730769</v>
      </c>
      <c r="BI60" s="121">
        <v>10870.110588076923</v>
      </c>
      <c r="BJ60" s="121">
        <v>400001.54015784449</v>
      </c>
      <c r="BL60" s="121">
        <v>3054518.0122024626</v>
      </c>
      <c r="BM60" s="121">
        <v>10181726.707341542</v>
      </c>
      <c r="BN60" s="121">
        <v>12218072.048809851</v>
      </c>
      <c r="BO60" s="121">
        <v>794803.12068929605</v>
      </c>
      <c r="BP60" s="121">
        <v>305344.57091115386</v>
      </c>
      <c r="BQ60" s="121">
        <v>10831.558400384616</v>
      </c>
      <c r="BR60" s="121">
        <v>1089316.1332000652</v>
      </c>
    </row>
    <row r="61" spans="1:70">
      <c r="A61" s="159"/>
      <c r="B61" s="160" t="s">
        <v>207</v>
      </c>
      <c r="C61" s="161">
        <v>7</v>
      </c>
      <c r="D61" s="161">
        <v>26</v>
      </c>
      <c r="E61" s="161">
        <v>13</v>
      </c>
      <c r="F61" s="161">
        <v>8</v>
      </c>
      <c r="G61" s="161">
        <v>1100</v>
      </c>
      <c r="H61" s="161" t="s">
        <v>211</v>
      </c>
      <c r="I61" s="162">
        <v>85297.920970000006</v>
      </c>
      <c r="J61" s="161">
        <v>1355875.9380000001</v>
      </c>
      <c r="K61" s="161">
        <v>208545.1716</v>
      </c>
      <c r="L61" s="161">
        <v>236998.09640000001</v>
      </c>
      <c r="M61" s="161">
        <v>64868.509669999999</v>
      </c>
      <c r="N61" s="161">
        <v>391363.22979999997</v>
      </c>
      <c r="O61" s="161">
        <v>165993.1813</v>
      </c>
      <c r="P61" s="161">
        <v>2767.1671059999999</v>
      </c>
      <c r="Q61" s="161">
        <v>15132.752560000001</v>
      </c>
      <c r="R61" s="161">
        <v>1751.803682</v>
      </c>
      <c r="S61" s="161">
        <v>312982.16749999998</v>
      </c>
      <c r="T61" s="161">
        <v>173825.6115</v>
      </c>
      <c r="U61" s="163">
        <v>5586.1527830000005</v>
      </c>
      <c r="V61" s="161">
        <v>465915.76524600002</v>
      </c>
      <c r="W61" s="161">
        <v>1936197.53186</v>
      </c>
      <c r="X61" s="161">
        <v>381876.30936499999</v>
      </c>
      <c r="Y61" s="162">
        <v>463148.59814000002</v>
      </c>
      <c r="Z61" s="161">
        <v>1921064.7793000001</v>
      </c>
      <c r="AA61" s="163">
        <v>380124.50568300002</v>
      </c>
      <c r="AB61" s="161">
        <v>152933.59774600001</v>
      </c>
      <c r="AC61" s="161">
        <v>1762371.9203599901</v>
      </c>
      <c r="AD61" s="161">
        <v>376290.15658200003</v>
      </c>
      <c r="AE61" s="162">
        <v>150166.43064000001</v>
      </c>
      <c r="AF61" s="161">
        <v>1747239.1677999999</v>
      </c>
      <c r="AG61" s="163">
        <v>374538.3529</v>
      </c>
      <c r="AH61" s="161">
        <v>398280.08846999903</v>
      </c>
      <c r="AI61" s="161">
        <v>1529701.5495</v>
      </c>
      <c r="AJ61" s="161">
        <v>242584.24918300001</v>
      </c>
      <c r="AK61" s="162">
        <v>85297.920970000006</v>
      </c>
      <c r="AL61" s="161">
        <v>1355875.9380000001</v>
      </c>
      <c r="AM61" s="163">
        <v>236998.09640000001</v>
      </c>
      <c r="AP61" s="156">
        <f t="shared" si="15"/>
        <v>2457671.6748151178</v>
      </c>
      <c r="AQ61" s="157">
        <f t="shared" si="16"/>
        <v>2441523.5588311176</v>
      </c>
      <c r="AR61" s="157">
        <f t="shared" si="2"/>
        <v>1976450.0485981076</v>
      </c>
      <c r="AS61" s="157">
        <f t="shared" si="3"/>
        <v>1960301.9326141174</v>
      </c>
      <c r="AT61" s="157">
        <f t="shared" si="17"/>
        <v>2122832.0758611169</v>
      </c>
      <c r="AU61" s="158">
        <f t="shared" si="18"/>
        <v>1641610.4496441178</v>
      </c>
      <c r="AV61" s="147"/>
      <c r="AW61" s="197">
        <f t="shared" si="6"/>
        <v>6.9554305241622876</v>
      </c>
      <c r="AX61" s="198">
        <f t="shared" si="7"/>
        <v>6.9408536951495785</v>
      </c>
      <c r="AY61" s="198">
        <f t="shared" si="8"/>
        <v>5.8168847620261772</v>
      </c>
      <c r="AZ61" s="198">
        <f t="shared" si="9"/>
        <v>5.7969390103795133</v>
      </c>
      <c r="BA61" s="198">
        <f t="shared" si="10"/>
        <v>8.8989104795275917</v>
      </c>
      <c r="BB61" s="199">
        <f t="shared" si="11"/>
        <v>7.1667291593961497</v>
      </c>
      <c r="BC61" s="155"/>
      <c r="BD61" s="121">
        <v>407682.8580390343</v>
      </c>
      <c r="BE61" s="121">
        <v>1358942.8601301142</v>
      </c>
      <c r="BF61" s="121">
        <v>1630731.4321561372</v>
      </c>
      <c r="BG61" s="121">
        <v>106081.41989227143</v>
      </c>
      <c r="BH61" s="121">
        <v>343357.35493196157</v>
      </c>
      <c r="BI61" s="121">
        <v>12004.087750115385</v>
      </c>
      <c r="BJ61" s="121">
        <v>437434.68707411765</v>
      </c>
      <c r="BL61" s="121">
        <v>3241901.4590423624</v>
      </c>
      <c r="BM61" s="121">
        <v>10806338.196807874</v>
      </c>
      <c r="BN61" s="121">
        <v>12967605.83616945</v>
      </c>
      <c r="BO61" s="121">
        <v>843561.36919819284</v>
      </c>
      <c r="BP61" s="121">
        <v>337198.31951473077</v>
      </c>
      <c r="BQ61" s="121">
        <v>11961.513772576924</v>
      </c>
      <c r="BR61" s="121">
        <v>1168798.1749403467</v>
      </c>
    </row>
    <row r="62" spans="1:70">
      <c r="A62" s="159"/>
      <c r="B62" s="160" t="s">
        <v>207</v>
      </c>
      <c r="C62" s="161">
        <v>7</v>
      </c>
      <c r="D62" s="161">
        <v>26</v>
      </c>
      <c r="E62" s="161">
        <v>13</v>
      </c>
      <c r="F62" s="161">
        <v>8</v>
      </c>
      <c r="G62" s="161">
        <v>1150</v>
      </c>
      <c r="H62" s="161" t="s">
        <v>211</v>
      </c>
      <c r="I62" s="162">
        <v>85313.128060000003</v>
      </c>
      <c r="J62" s="161">
        <v>1421995.8570000001</v>
      </c>
      <c r="K62" s="161">
        <v>208419.59239999999</v>
      </c>
      <c r="L62" s="161">
        <v>236297.2781</v>
      </c>
      <c r="M62" s="161">
        <v>63997.079169999997</v>
      </c>
      <c r="N62" s="161">
        <v>383519.34279999998</v>
      </c>
      <c r="O62" s="161">
        <v>162637.29560000001</v>
      </c>
      <c r="P62" s="161">
        <v>2726.2522829999998</v>
      </c>
      <c r="Q62" s="161">
        <v>14829.130279999999</v>
      </c>
      <c r="R62" s="161">
        <v>1716.388792</v>
      </c>
      <c r="S62" s="161">
        <v>330826.19300000003</v>
      </c>
      <c r="T62" s="161">
        <v>188724.77770000001</v>
      </c>
      <c r="U62" s="163">
        <v>6126.7358679999998</v>
      </c>
      <c r="V62" s="161">
        <v>482862.65251300001</v>
      </c>
      <c r="W62" s="161">
        <v>2009069.10778</v>
      </c>
      <c r="X62" s="161">
        <v>378900.01266000001</v>
      </c>
      <c r="Y62" s="162">
        <v>480136.40023000003</v>
      </c>
      <c r="Z62" s="161">
        <v>1994239.9775</v>
      </c>
      <c r="AA62" s="163">
        <v>377183.623868</v>
      </c>
      <c r="AB62" s="161">
        <v>152036.45951300001</v>
      </c>
      <c r="AC62" s="161">
        <v>1820344.33008</v>
      </c>
      <c r="AD62" s="161">
        <v>372773.27679199999</v>
      </c>
      <c r="AE62" s="162">
        <v>149310.20723</v>
      </c>
      <c r="AF62" s="161">
        <v>1805515.1998000001</v>
      </c>
      <c r="AG62" s="163">
        <v>371056.88799999998</v>
      </c>
      <c r="AH62" s="161">
        <v>416139.32105999999</v>
      </c>
      <c r="AI62" s="161">
        <v>1610720.6347000001</v>
      </c>
      <c r="AJ62" s="161">
        <v>242424.013967999</v>
      </c>
      <c r="AK62" s="162">
        <v>85313.128060000003</v>
      </c>
      <c r="AL62" s="161">
        <v>1421995.8570000001</v>
      </c>
      <c r="AM62" s="163">
        <v>236297.2781</v>
      </c>
      <c r="AP62" s="156">
        <f t="shared" si="15"/>
        <v>2588608.1169800283</v>
      </c>
      <c r="AQ62" s="157">
        <f t="shared" si="16"/>
        <v>2572769.1232090285</v>
      </c>
      <c r="AR62" s="157">
        <f t="shared" si="2"/>
        <v>2075183.8821480284</v>
      </c>
      <c r="AS62" s="157">
        <f t="shared" si="3"/>
        <v>2059344.8883770285</v>
      </c>
      <c r="AT62" s="157">
        <f t="shared" si="17"/>
        <v>2260012.3111390295</v>
      </c>
      <c r="AU62" s="158">
        <f t="shared" si="18"/>
        <v>1746588.0763070285</v>
      </c>
      <c r="AV62" s="147"/>
      <c r="AW62" s="197">
        <f t="shared" si="6"/>
        <v>7.3001065314569873</v>
      </c>
      <c r="AX62" s="198">
        <f t="shared" si="7"/>
        <v>7.2872305001093887</v>
      </c>
      <c r="AY62" s="198">
        <f t="shared" si="8"/>
        <v>6.0864190419247528</v>
      </c>
      <c r="AZ62" s="198">
        <f t="shared" si="9"/>
        <v>6.0679175192587795</v>
      </c>
      <c r="BA62" s="198">
        <f t="shared" si="10"/>
        <v>9.3788777894283832</v>
      </c>
      <c r="BB62" s="199">
        <f t="shared" si="11"/>
        <v>7.551874448039726</v>
      </c>
      <c r="BC62" s="155"/>
      <c r="BD62" s="121">
        <v>430934.05120675906</v>
      </c>
      <c r="BE62" s="121">
        <v>1436446.8373558635</v>
      </c>
      <c r="BF62" s="121">
        <v>1723736.2048270362</v>
      </c>
      <c r="BG62" s="121">
        <v>112131.5138238283</v>
      </c>
      <c r="BH62" s="121">
        <v>376611.5400564</v>
      </c>
      <c r="BI62" s="121">
        <v>13166.684533199999</v>
      </c>
      <c r="BJ62" s="121">
        <v>475576.36934702832</v>
      </c>
      <c r="BL62" s="121">
        <v>3426795.3675512788</v>
      </c>
      <c r="BM62" s="121">
        <v>11422651.225170931</v>
      </c>
      <c r="BN62" s="121">
        <v>13707181.470205117</v>
      </c>
      <c r="BO62" s="121">
        <v>891671.8255426184</v>
      </c>
      <c r="BP62" s="121">
        <v>369856.00160520006</v>
      </c>
      <c r="BQ62" s="121">
        <v>13119.987262799999</v>
      </c>
      <c r="BR62" s="121">
        <v>1248407.8398850183</v>
      </c>
    </row>
    <row r="63" spans="1:70" ht="18" thickBot="1">
      <c r="A63" s="159"/>
      <c r="B63" s="183" t="s">
        <v>207</v>
      </c>
      <c r="C63" s="184">
        <v>7</v>
      </c>
      <c r="D63" s="184">
        <v>26</v>
      </c>
      <c r="E63" s="184">
        <v>13</v>
      </c>
      <c r="F63" s="184">
        <v>8</v>
      </c>
      <c r="G63" s="184">
        <v>1200</v>
      </c>
      <c r="H63" s="184" t="s">
        <v>211</v>
      </c>
      <c r="I63" s="185">
        <v>85331.390910000002</v>
      </c>
      <c r="J63" s="184">
        <v>1490140.415</v>
      </c>
      <c r="K63" s="184">
        <v>208431.9142</v>
      </c>
      <c r="L63" s="184">
        <v>235767.61840000001</v>
      </c>
      <c r="M63" s="184">
        <v>63170.634740000001</v>
      </c>
      <c r="N63" s="184">
        <v>376128.07270000002</v>
      </c>
      <c r="O63" s="184">
        <v>159475.44450000001</v>
      </c>
      <c r="P63" s="184">
        <v>2687.5317799999998</v>
      </c>
      <c r="Q63" s="184">
        <v>14543.027969999999</v>
      </c>
      <c r="R63" s="184">
        <v>1683.0220710000001</v>
      </c>
      <c r="S63" s="184">
        <v>348476.50650000002</v>
      </c>
      <c r="T63" s="184">
        <v>203887.10070000001</v>
      </c>
      <c r="U63" s="186">
        <v>6682.5361629999998</v>
      </c>
      <c r="V63" s="184">
        <v>499666.06393</v>
      </c>
      <c r="W63" s="184">
        <v>2084698.6163699999</v>
      </c>
      <c r="X63" s="184">
        <v>376272.91693399998</v>
      </c>
      <c r="Y63" s="185">
        <v>496978.53214999998</v>
      </c>
      <c r="Z63" s="184">
        <v>2070155.5884</v>
      </c>
      <c r="AA63" s="186">
        <v>374589.89486299898</v>
      </c>
      <c r="AB63" s="184">
        <v>151189.55742999999</v>
      </c>
      <c r="AC63" s="184">
        <v>1880811.5156699901</v>
      </c>
      <c r="AD63" s="184">
        <v>369590.380771</v>
      </c>
      <c r="AE63" s="185">
        <v>148502.02565</v>
      </c>
      <c r="AF63" s="184">
        <v>1866268.4876999999</v>
      </c>
      <c r="AG63" s="186">
        <v>367907.35869999998</v>
      </c>
      <c r="AH63" s="184">
        <v>433807.89740999998</v>
      </c>
      <c r="AI63" s="184">
        <v>1694027.5157000001</v>
      </c>
      <c r="AJ63" s="184">
        <v>242450.15456299999</v>
      </c>
      <c r="AK63" s="185">
        <v>85331.390910000002</v>
      </c>
      <c r="AL63" s="184">
        <v>1490140.415</v>
      </c>
      <c r="AM63" s="186">
        <v>235767.61840000001</v>
      </c>
      <c r="AP63" s="164">
        <f t="shared" si="15"/>
        <v>2722528.2275037025</v>
      </c>
      <c r="AQ63" s="165">
        <f t="shared" si="16"/>
        <v>2706980.6898247031</v>
      </c>
      <c r="AR63" s="165">
        <f t="shared" si="2"/>
        <v>2176847.1564666927</v>
      </c>
      <c r="AS63" s="165">
        <f t="shared" si="3"/>
        <v>2161299.6187877022</v>
      </c>
      <c r="AT63" s="165">
        <f t="shared" si="17"/>
        <v>2399821.7226847024</v>
      </c>
      <c r="AU63" s="166">
        <f t="shared" si="18"/>
        <v>1854140.6516477023</v>
      </c>
      <c r="AV63" s="147">
        <f>MIN(AP49:AU63)</f>
        <v>606675.05777115456</v>
      </c>
      <c r="AW63" s="200">
        <f t="shared" si="6"/>
        <v>7.6493457016130995</v>
      </c>
      <c r="AX63" s="201">
        <f t="shared" si="7"/>
        <v>7.6381433924669935</v>
      </c>
      <c r="AY63" s="201">
        <f t="shared" si="8"/>
        <v>6.3620121221802437</v>
      </c>
      <c r="AZ63" s="201">
        <f t="shared" si="9"/>
        <v>6.3449476515178764</v>
      </c>
      <c r="BA63" s="201">
        <f t="shared" si="10"/>
        <v>9.8581547610271958</v>
      </c>
      <c r="BB63" s="202">
        <f t="shared" si="11"/>
        <v>7.9406311194354311</v>
      </c>
      <c r="BC63" s="155"/>
      <c r="BD63" s="121">
        <v>453918.68702503201</v>
      </c>
      <c r="BE63" s="121">
        <v>1513062.2900834403</v>
      </c>
      <c r="BF63" s="121">
        <v>1815674.7481001283</v>
      </c>
      <c r="BG63" s="121">
        <v>118112.24800293305</v>
      </c>
      <c r="BH63" s="121">
        <v>410682.03644069232</v>
      </c>
      <c r="BI63" s="121">
        <v>14357.820305923078</v>
      </c>
      <c r="BJ63" s="121">
        <v>514436.46413770231</v>
      </c>
      <c r="BL63" s="121">
        <v>3609569.6071973369</v>
      </c>
      <c r="BM63" s="121">
        <v>12031898.690657791</v>
      </c>
      <c r="BN63" s="121">
        <v>14438278.428789349</v>
      </c>
      <c r="BO63" s="121">
        <v>939230.7318813483</v>
      </c>
      <c r="BP63" s="121">
        <v>403315.35222284618</v>
      </c>
      <c r="BQ63" s="121">
        <v>14306.898525615385</v>
      </c>
      <c r="BR63" s="121">
        <v>1328239.1855785791</v>
      </c>
    </row>
    <row r="64" spans="1:70">
      <c r="B64" s="149" t="s">
        <v>208</v>
      </c>
      <c r="C64" s="121">
        <v>86</v>
      </c>
      <c r="D64" s="121">
        <v>170</v>
      </c>
      <c r="E64" s="121">
        <v>66</v>
      </c>
      <c r="F64" s="121">
        <v>66</v>
      </c>
      <c r="G64" s="121">
        <v>500</v>
      </c>
      <c r="H64" s="121" t="s">
        <v>210</v>
      </c>
      <c r="I64" s="150">
        <v>355623.995</v>
      </c>
      <c r="J64" s="121">
        <v>2729504.997</v>
      </c>
      <c r="K64" s="121">
        <v>1169492.487</v>
      </c>
      <c r="L64" s="121">
        <v>1357059.943</v>
      </c>
      <c r="M64" s="121">
        <v>229953.06959999999</v>
      </c>
      <c r="N64" s="121">
        <v>1292515.781</v>
      </c>
      <c r="O64" s="121">
        <v>1094241.098</v>
      </c>
      <c r="P64" s="121">
        <v>12153.49272</v>
      </c>
      <c r="Q64" s="121">
        <v>50356.65681</v>
      </c>
      <c r="R64" s="121">
        <v>11547.2945</v>
      </c>
      <c r="S64" s="121">
        <v>108151.78260000001</v>
      </c>
      <c r="T64" s="121">
        <v>27461.969099999998</v>
      </c>
      <c r="U64" s="151">
        <v>951.77159229999995</v>
      </c>
      <c r="V64" s="121">
        <v>705882.33991999901</v>
      </c>
      <c r="W64" s="121">
        <v>4099839.4039099999</v>
      </c>
      <c r="X64" s="121">
        <v>2276232.6510922899</v>
      </c>
      <c r="Y64" s="150">
        <v>693728.84719999996</v>
      </c>
      <c r="Z64" s="121">
        <v>4049482.7470999998</v>
      </c>
      <c r="AA64" s="151">
        <v>2264685.3565922999</v>
      </c>
      <c r="AB64" s="121">
        <v>597730.55731999897</v>
      </c>
      <c r="AC64" s="121">
        <v>4072377.43481</v>
      </c>
      <c r="AD64" s="121">
        <v>2275280.8794999998</v>
      </c>
      <c r="AE64" s="150">
        <v>585577.06459999899</v>
      </c>
      <c r="AF64" s="121">
        <v>4022020.7779999999</v>
      </c>
      <c r="AG64" s="151">
        <v>2263733.585</v>
      </c>
      <c r="AH64" s="121">
        <v>463775.77759999997</v>
      </c>
      <c r="AI64" s="121">
        <v>2756966.9660999998</v>
      </c>
      <c r="AJ64" s="121">
        <v>1358011.7145922999</v>
      </c>
      <c r="AK64" s="150">
        <v>355623.995</v>
      </c>
      <c r="AL64" s="121">
        <v>2729504.997</v>
      </c>
      <c r="AM64" s="151">
        <v>1357059.943</v>
      </c>
      <c r="AP64" s="152">
        <f t="shared" si="0"/>
        <v>2876152.6228429973</v>
      </c>
      <c r="AQ64" s="153">
        <f t="shared" si="1"/>
        <v>2825189.7678129883</v>
      </c>
      <c r="AR64" s="153">
        <f t="shared" si="2"/>
        <v>2487807.7605459285</v>
      </c>
      <c r="AS64" s="153">
        <f t="shared" si="3"/>
        <v>2436844.9055159283</v>
      </c>
      <c r="AT64" s="153">
        <f t="shared" si="4"/>
        <v>2209394.5592129882</v>
      </c>
      <c r="AU64" s="154">
        <f t="shared" si="5"/>
        <v>1821049.6969159292</v>
      </c>
      <c r="AV64" s="147"/>
      <c r="AW64" s="194">
        <f t="shared" si="6"/>
        <v>2.1345422632184929</v>
      </c>
      <c r="AX64" s="195">
        <f t="shared" si="7"/>
        <v>2.1178388437846669</v>
      </c>
      <c r="AY64" s="195">
        <f t="shared" si="8"/>
        <v>2.0763377672841252</v>
      </c>
      <c r="AZ64" s="195">
        <f t="shared" si="9"/>
        <v>2.059330751295152</v>
      </c>
      <c r="BA64" s="195">
        <f t="shared" si="10"/>
        <v>2.4102700842062199</v>
      </c>
      <c r="BB64" s="196">
        <f t="shared" si="11"/>
        <v>2.3129337267161931</v>
      </c>
      <c r="BC64" s="155"/>
      <c r="BD64" s="121">
        <v>140812.16614928027</v>
      </c>
      <c r="BE64" s="121">
        <v>469373.88716426754</v>
      </c>
      <c r="BF64" s="121">
        <v>563248.66459712107</v>
      </c>
      <c r="BG64" s="121">
        <v>36640.133939092106</v>
      </c>
      <c r="BH64" s="121">
        <v>58381.587781289236</v>
      </c>
      <c r="BI64" s="121">
        <v>2041.073804452308</v>
      </c>
      <c r="BJ64" s="121">
        <v>92980.647915929047</v>
      </c>
      <c r="BL64" s="121">
        <v>1119740.8914518524</v>
      </c>
      <c r="BM64" s="121">
        <v>3732469.6381728412</v>
      </c>
      <c r="BN64" s="121">
        <v>4478963.5658074096</v>
      </c>
      <c r="BO64" s="121">
        <v>291363.00762804487</v>
      </c>
      <c r="BP64" s="121">
        <v>57334.357361744609</v>
      </c>
      <c r="BQ64" s="121">
        <v>2033.8348845015385</v>
      </c>
      <c r="BR64" s="121">
        <v>346663.53010528797</v>
      </c>
    </row>
    <row r="65" spans="2:70">
      <c r="B65" s="149" t="s">
        <v>208</v>
      </c>
      <c r="C65" s="121">
        <v>86</v>
      </c>
      <c r="D65" s="121">
        <v>170</v>
      </c>
      <c r="E65" s="121">
        <v>66</v>
      </c>
      <c r="F65" s="121">
        <v>66</v>
      </c>
      <c r="G65" s="121">
        <v>550</v>
      </c>
      <c r="H65" s="121" t="s">
        <v>210</v>
      </c>
      <c r="I65" s="150">
        <v>355675.56670000002</v>
      </c>
      <c r="J65" s="121">
        <v>2768545.4040000001</v>
      </c>
      <c r="K65" s="121">
        <v>1251585.696</v>
      </c>
      <c r="L65" s="121">
        <v>1459936.102</v>
      </c>
      <c r="M65" s="121">
        <v>247147.6741</v>
      </c>
      <c r="N65" s="121">
        <v>1434398.943</v>
      </c>
      <c r="O65" s="121">
        <v>1215512.5090000001</v>
      </c>
      <c r="P65" s="121">
        <v>13356.25287</v>
      </c>
      <c r="Q65" s="121">
        <v>55906.293859999998</v>
      </c>
      <c r="R65" s="121">
        <v>12828.057640000001</v>
      </c>
      <c r="S65" s="121">
        <v>243793.17730000001</v>
      </c>
      <c r="T65" s="121">
        <v>79197.372810000001</v>
      </c>
      <c r="U65" s="151">
        <v>3675.983776</v>
      </c>
      <c r="V65" s="121">
        <v>859972.67096999998</v>
      </c>
      <c r="W65" s="121">
        <v>4338048.01366999</v>
      </c>
      <c r="X65" s="121">
        <v>2483602.2464159899</v>
      </c>
      <c r="Y65" s="150">
        <v>846616.41810000001</v>
      </c>
      <c r="Z65" s="121">
        <v>4282141.7198099997</v>
      </c>
      <c r="AA65" s="151">
        <v>2470774.1887759999</v>
      </c>
      <c r="AB65" s="121">
        <v>616179.49367</v>
      </c>
      <c r="AC65" s="121">
        <v>4258850.6408599997</v>
      </c>
      <c r="AD65" s="121">
        <v>2479926.2626399999</v>
      </c>
      <c r="AE65" s="150">
        <v>602823.24080000003</v>
      </c>
      <c r="AF65" s="121">
        <v>4202944.3470000001</v>
      </c>
      <c r="AG65" s="151">
        <v>2467098.2050000001</v>
      </c>
      <c r="AH65" s="121">
        <v>599468.74399999995</v>
      </c>
      <c r="AI65" s="121">
        <v>2847742.7768100002</v>
      </c>
      <c r="AJ65" s="121">
        <v>1463612.0857760001</v>
      </c>
      <c r="AK65" s="150">
        <v>355675.56670000002</v>
      </c>
      <c r="AL65" s="121">
        <v>2768545.4040000001</v>
      </c>
      <c r="AM65" s="151">
        <v>1459936.102</v>
      </c>
      <c r="AP65" s="156">
        <f t="shared" si="0"/>
        <v>3585860.4489269252</v>
      </c>
      <c r="AQ65" s="157">
        <f t="shared" si="1"/>
        <v>3529425.9598369249</v>
      </c>
      <c r="AR65" s="157">
        <f t="shared" si="2"/>
        <v>2696190.9602525774</v>
      </c>
      <c r="AS65" s="157">
        <f t="shared" si="3"/>
        <v>2639756.4711625776</v>
      </c>
      <c r="AT65" s="157">
        <f t="shared" si="4"/>
        <v>2855041.4457369247</v>
      </c>
      <c r="AU65" s="158">
        <f t="shared" si="5"/>
        <v>1965371.9570625781</v>
      </c>
      <c r="AV65" s="147"/>
      <c r="AW65" s="197">
        <f t="shared" si="6"/>
        <v>2.175542659496466</v>
      </c>
      <c r="AX65" s="198">
        <f t="shared" si="7"/>
        <v>2.1588584225860155</v>
      </c>
      <c r="AY65" s="198">
        <f t="shared" si="8"/>
        <v>2.0505372174907501</v>
      </c>
      <c r="AZ65" s="198">
        <f t="shared" si="9"/>
        <v>2.033180483136908</v>
      </c>
      <c r="BA65" s="198">
        <f t="shared" si="10"/>
        <v>2.4937373126579701</v>
      </c>
      <c r="BB65" s="199">
        <f t="shared" si="11"/>
        <v>2.2826580028326986</v>
      </c>
      <c r="BC65" s="155"/>
      <c r="BD65" s="121">
        <v>317524.52585204464</v>
      </c>
      <c r="BE65" s="121">
        <v>1058415.086173482</v>
      </c>
      <c r="BF65" s="121">
        <v>1270098.1034081783</v>
      </c>
      <c r="BG65" s="121">
        <v>82621.704319439537</v>
      </c>
      <c r="BH65" s="121">
        <v>226379.83034608461</v>
      </c>
      <c r="BI65" s="121">
        <v>7914.446302946154</v>
      </c>
      <c r="BJ65" s="121">
        <v>301087.08836257801</v>
      </c>
      <c r="BL65" s="121">
        <v>2524960.7712054397</v>
      </c>
      <c r="BM65" s="121">
        <v>8416535.904018132</v>
      </c>
      <c r="BN65" s="121">
        <v>10099843.084821759</v>
      </c>
      <c r="BO65" s="121">
        <v>657009.28675326309</v>
      </c>
      <c r="BP65" s="121">
        <v>222319.1006927923</v>
      </c>
      <c r="BQ65" s="121">
        <v>7886.3767431307697</v>
      </c>
      <c r="BR65" s="121">
        <v>871442.01070292469</v>
      </c>
    </row>
    <row r="66" spans="2:70">
      <c r="B66" s="149" t="s">
        <v>208</v>
      </c>
      <c r="C66" s="121">
        <v>86</v>
      </c>
      <c r="D66" s="121">
        <v>170</v>
      </c>
      <c r="E66" s="121">
        <v>66</v>
      </c>
      <c r="F66" s="121">
        <v>66</v>
      </c>
      <c r="G66" s="121">
        <v>600</v>
      </c>
      <c r="H66" s="121" t="s">
        <v>210</v>
      </c>
      <c r="I66" s="150">
        <v>355722.73550000001</v>
      </c>
      <c r="J66" s="121">
        <v>2925004.5819999999</v>
      </c>
      <c r="K66" s="121">
        <v>1352735.4790000001</v>
      </c>
      <c r="L66" s="121">
        <v>1578009.36</v>
      </c>
      <c r="M66" s="121">
        <v>260810.07829999999</v>
      </c>
      <c r="N66" s="121">
        <v>1550017.267</v>
      </c>
      <c r="O66" s="121">
        <v>1314175.0689999999</v>
      </c>
      <c r="P66" s="121">
        <v>14358.992039999999</v>
      </c>
      <c r="Q66" s="121">
        <v>60453.685729999997</v>
      </c>
      <c r="R66" s="121">
        <v>13866.703869999999</v>
      </c>
      <c r="S66" s="121">
        <v>343012.11989999999</v>
      </c>
      <c r="T66" s="121">
        <v>126224.95879999999</v>
      </c>
      <c r="U66" s="151">
        <v>6519.8772730000001</v>
      </c>
      <c r="V66" s="121">
        <v>973903.92573999998</v>
      </c>
      <c r="W66" s="121">
        <v>4661700.4935299996</v>
      </c>
      <c r="X66" s="121">
        <v>2687297.1291429899</v>
      </c>
      <c r="Y66" s="150">
        <v>959544.933699999</v>
      </c>
      <c r="Z66" s="121">
        <v>4601246.8077999996</v>
      </c>
      <c r="AA66" s="151">
        <v>2673430.4252729998</v>
      </c>
      <c r="AB66" s="121">
        <v>630891.80584000004</v>
      </c>
      <c r="AC66" s="121">
        <v>4535475.5347299902</v>
      </c>
      <c r="AD66" s="121">
        <v>2680777.2518699998</v>
      </c>
      <c r="AE66" s="150">
        <v>616532.8138</v>
      </c>
      <c r="AF66" s="121">
        <v>4475021.8489999902</v>
      </c>
      <c r="AG66" s="151">
        <v>2666910.548</v>
      </c>
      <c r="AH66" s="121">
        <v>698734.8554</v>
      </c>
      <c r="AI66" s="121">
        <v>3051229.5408000001</v>
      </c>
      <c r="AJ66" s="121">
        <v>1584529.2372729999</v>
      </c>
      <c r="AK66" s="150">
        <v>355722.73550000001</v>
      </c>
      <c r="AL66" s="121">
        <v>2925004.5819999999</v>
      </c>
      <c r="AM66" s="151">
        <v>1578009.36</v>
      </c>
      <c r="AP66" s="156">
        <f t="shared" si="0"/>
        <v>4251796.8314111661</v>
      </c>
      <c r="AQ66" s="157">
        <f t="shared" si="1"/>
        <v>4190850.8575111553</v>
      </c>
      <c r="AR66" s="157">
        <f t="shared" si="2"/>
        <v>2987915.6191569646</v>
      </c>
      <c r="AS66" s="157">
        <f t="shared" si="3"/>
        <v>2926969.6452569645</v>
      </c>
      <c r="AT66" s="157">
        <f t="shared" si="4"/>
        <v>3468924.7002111566</v>
      </c>
      <c r="AU66" s="158">
        <f t="shared" si="5"/>
        <v>2205043.4879569747</v>
      </c>
      <c r="AV66" s="147"/>
      <c r="AW66" s="197">
        <f t="shared" si="6"/>
        <v>2.2317482436140827</v>
      </c>
      <c r="AX66" s="198">
        <f t="shared" si="7"/>
        <v>2.2154253186258344</v>
      </c>
      <c r="AY66" s="198">
        <f t="shared" si="8"/>
        <v>2.0656404427654436</v>
      </c>
      <c r="AZ66" s="198">
        <f t="shared" si="9"/>
        <v>2.0484189446625489</v>
      </c>
      <c r="BA66" s="198">
        <f t="shared" si="10"/>
        <v>2.5917561780303249</v>
      </c>
      <c r="BB66" s="199">
        <f t="shared" si="11"/>
        <v>2.3120494228277511</v>
      </c>
      <c r="BC66" s="155"/>
      <c r="BD66" s="121">
        <v>446827.18659716798</v>
      </c>
      <c r="BE66" s="121">
        <v>1489423.9553238933</v>
      </c>
      <c r="BF66" s="121">
        <v>1787308.7463886719</v>
      </c>
      <c r="BG66" s="121">
        <v>116266.99888411323</v>
      </c>
      <c r="BH66" s="121">
        <v>400044.45218591538</v>
      </c>
      <c r="BI66" s="121">
        <v>13985.920613053846</v>
      </c>
      <c r="BJ66" s="121">
        <v>502325.53045697475</v>
      </c>
      <c r="BL66" s="121">
        <v>3553177.8675630675</v>
      </c>
      <c r="BM66" s="121">
        <v>11843926.225210225</v>
      </c>
      <c r="BN66" s="121">
        <v>14212711.47025227</v>
      </c>
      <c r="BO66" s="121">
        <v>924557.27752181806</v>
      </c>
      <c r="BP66" s="121">
        <v>392868.58158320765</v>
      </c>
      <c r="BQ66" s="121">
        <v>13936.317820869232</v>
      </c>
      <c r="BR66" s="121">
        <v>1303489.5412841565</v>
      </c>
    </row>
    <row r="67" spans="2:70">
      <c r="B67" s="149" t="s">
        <v>208</v>
      </c>
      <c r="C67" s="121">
        <v>86</v>
      </c>
      <c r="D67" s="121">
        <v>170</v>
      </c>
      <c r="E67" s="121">
        <v>66</v>
      </c>
      <c r="F67" s="121">
        <v>66</v>
      </c>
      <c r="G67" s="121">
        <v>650</v>
      </c>
      <c r="H67" s="121" t="s">
        <v>210</v>
      </c>
      <c r="I67" s="150">
        <v>355770.80089999997</v>
      </c>
      <c r="J67" s="121">
        <v>3088093.2140000002</v>
      </c>
      <c r="K67" s="121">
        <v>1460093.4650000001</v>
      </c>
      <c r="L67" s="121">
        <v>1698345.07</v>
      </c>
      <c r="M67" s="121">
        <v>271117.9656</v>
      </c>
      <c r="N67" s="121">
        <v>1638523.85</v>
      </c>
      <c r="O67" s="121">
        <v>1389917.5859999999</v>
      </c>
      <c r="P67" s="121">
        <v>15140.83484</v>
      </c>
      <c r="Q67" s="121">
        <v>63919.626490000002</v>
      </c>
      <c r="R67" s="121">
        <v>14667.224399999999</v>
      </c>
      <c r="S67" s="121">
        <v>428369.73859999998</v>
      </c>
      <c r="T67" s="121">
        <v>172172.1813</v>
      </c>
      <c r="U67" s="151">
        <v>9443.609778</v>
      </c>
      <c r="V67" s="121">
        <v>1070399.3399399901</v>
      </c>
      <c r="W67" s="121">
        <v>4962708.8717900002</v>
      </c>
      <c r="X67" s="121">
        <v>2874121.8851780002</v>
      </c>
      <c r="Y67" s="150">
        <v>1055258.5051</v>
      </c>
      <c r="Z67" s="121">
        <v>4898789.2452999996</v>
      </c>
      <c r="AA67" s="151">
        <v>2859454.660778</v>
      </c>
      <c r="AB67" s="121">
        <v>642029.601339999</v>
      </c>
      <c r="AC67" s="121">
        <v>4790536.6904899999</v>
      </c>
      <c r="AD67" s="121">
        <v>2864678.2754000002</v>
      </c>
      <c r="AE67" s="150">
        <v>626888.76649999898</v>
      </c>
      <c r="AF67" s="121">
        <v>4726617.0640000002</v>
      </c>
      <c r="AG67" s="151">
        <v>2850011.051</v>
      </c>
      <c r="AH67" s="121">
        <v>784140.53949999996</v>
      </c>
      <c r="AI67" s="121">
        <v>3260265.3953</v>
      </c>
      <c r="AJ67" s="121">
        <v>1707788.6797780001</v>
      </c>
      <c r="AK67" s="150">
        <v>355770.80089999997</v>
      </c>
      <c r="AL67" s="121">
        <v>3088093.2140000002</v>
      </c>
      <c r="AM67" s="151">
        <v>1698345.07</v>
      </c>
      <c r="AP67" s="156">
        <f t="shared" si="0"/>
        <v>4862567.8098504143</v>
      </c>
      <c r="AQ67" s="157">
        <f t="shared" si="1"/>
        <v>4798174.572920423</v>
      </c>
      <c r="AR67" s="157">
        <f t="shared" si="2"/>
        <v>3272284.6956575969</v>
      </c>
      <c r="AS67" s="157">
        <f t="shared" si="3"/>
        <v>3207891.4587275977</v>
      </c>
      <c r="AT67" s="157">
        <f t="shared" si="4"/>
        <v>4040198.7383204233</v>
      </c>
      <c r="AU67" s="158">
        <f t="shared" si="5"/>
        <v>2449915.6241275985</v>
      </c>
      <c r="AV67" s="147"/>
      <c r="AW67" s="197">
        <f t="shared" si="6"/>
        <v>2.2810835762828181</v>
      </c>
      <c r="AX67" s="198">
        <f t="shared" si="7"/>
        <v>2.2652471226034452</v>
      </c>
      <c r="AY67" s="198">
        <f t="shared" si="8"/>
        <v>2.0839318089350853</v>
      </c>
      <c r="AZ67" s="198">
        <f t="shared" si="9"/>
        <v>2.0670361915470932</v>
      </c>
      <c r="BA67" s="198">
        <f t="shared" si="10"/>
        <v>2.6698631301524238</v>
      </c>
      <c r="BB67" s="199">
        <f t="shared" si="11"/>
        <v>2.3410340015325084</v>
      </c>
      <c r="BC67" s="155"/>
      <c r="BD67" s="121">
        <v>558060.77670823084</v>
      </c>
      <c r="BE67" s="121">
        <v>1860202.589027436</v>
      </c>
      <c r="BF67" s="121">
        <v>2232243.1068329234</v>
      </c>
      <c r="BG67" s="121">
        <v>145210.61754753685</v>
      </c>
      <c r="BH67" s="121">
        <v>579443.95323531539</v>
      </c>
      <c r="BI67" s="121">
        <v>20257.891555253846</v>
      </c>
      <c r="BJ67" s="121">
        <v>704396.67922759836</v>
      </c>
      <c r="BL67" s="121">
        <v>4437709.3875050899</v>
      </c>
      <c r="BM67" s="121">
        <v>14792364.625016965</v>
      </c>
      <c r="BN67" s="121">
        <v>17750837.550020359</v>
      </c>
      <c r="BO67" s="121">
        <v>1154717.4565056853</v>
      </c>
      <c r="BP67" s="121">
        <v>569050.07123740774</v>
      </c>
      <c r="BQ67" s="121">
        <v>20186.044444669231</v>
      </c>
      <c r="BR67" s="121">
        <v>1703581.4832984239</v>
      </c>
    </row>
    <row r="68" spans="2:70">
      <c r="B68" s="149" t="s">
        <v>208</v>
      </c>
      <c r="C68" s="121">
        <v>86</v>
      </c>
      <c r="D68" s="121">
        <v>170</v>
      </c>
      <c r="E68" s="121">
        <v>66</v>
      </c>
      <c r="F68" s="121">
        <v>66</v>
      </c>
      <c r="G68" s="121">
        <v>700</v>
      </c>
      <c r="H68" s="121" t="s">
        <v>210</v>
      </c>
      <c r="I68" s="150">
        <v>355813.7365</v>
      </c>
      <c r="J68" s="121">
        <v>3247904.5189999999</v>
      </c>
      <c r="K68" s="121">
        <v>1482168.682</v>
      </c>
      <c r="L68" s="121">
        <v>1722607.7579999999</v>
      </c>
      <c r="M68" s="121">
        <v>272843.78419999999</v>
      </c>
      <c r="N68" s="121">
        <v>1653389.5260000001</v>
      </c>
      <c r="O68" s="121">
        <v>1402717.331</v>
      </c>
      <c r="P68" s="121">
        <v>15272.93201</v>
      </c>
      <c r="Q68" s="121">
        <v>64494.711929999998</v>
      </c>
      <c r="R68" s="121">
        <v>14803.750110000001</v>
      </c>
      <c r="S68" s="121">
        <v>505902.8958</v>
      </c>
      <c r="T68" s="121">
        <v>217972.11069999999</v>
      </c>
      <c r="U68" s="151">
        <v>12458.60347</v>
      </c>
      <c r="V68" s="121">
        <v>1149833.3485099999</v>
      </c>
      <c r="W68" s="121">
        <v>5183760.8676300002</v>
      </c>
      <c r="X68" s="121">
        <v>2912148.3665800001</v>
      </c>
      <c r="Y68" s="150">
        <v>1134560.4165000001</v>
      </c>
      <c r="Z68" s="121">
        <v>5119266.1557</v>
      </c>
      <c r="AA68" s="151">
        <v>2897344.6164699998</v>
      </c>
      <c r="AB68" s="121">
        <v>643930.45270999998</v>
      </c>
      <c r="AC68" s="121">
        <v>4965788.7569300001</v>
      </c>
      <c r="AD68" s="121">
        <v>2899689.7631100002</v>
      </c>
      <c r="AE68" s="150">
        <v>628657.52069999999</v>
      </c>
      <c r="AF68" s="121">
        <v>4901294.0449999999</v>
      </c>
      <c r="AG68" s="151">
        <v>2884886.0129999998</v>
      </c>
      <c r="AH68" s="121">
        <v>861716.63229999901</v>
      </c>
      <c r="AI68" s="121">
        <v>3465876.6296999999</v>
      </c>
      <c r="AJ68" s="121">
        <v>1735066.3614699999</v>
      </c>
      <c r="AK68" s="150">
        <v>355813.7365</v>
      </c>
      <c r="AL68" s="121">
        <v>3247904.5189999999</v>
      </c>
      <c r="AM68" s="151">
        <v>1722607.7579999999</v>
      </c>
      <c r="AP68" s="156">
        <f t="shared" si="0"/>
        <v>5509498.29732069</v>
      </c>
      <c r="AQ68" s="157">
        <f t="shared" si="1"/>
        <v>5444534.4034906905</v>
      </c>
      <c r="AR68" s="157">
        <f t="shared" si="2"/>
        <v>3619432.0633376422</v>
      </c>
      <c r="AS68" s="157">
        <f t="shared" si="3"/>
        <v>3554468.1695076427</v>
      </c>
      <c r="AT68" s="157">
        <f t="shared" si="4"/>
        <v>4680579.3482906893</v>
      </c>
      <c r="AU68" s="158">
        <f t="shared" si="5"/>
        <v>2790513.1143076424</v>
      </c>
      <c r="AV68" s="147"/>
      <c r="AW68" s="197">
        <f t="shared" si="6"/>
        <v>2.4106939680435988</v>
      </c>
      <c r="AX68" s="198">
        <f t="shared" si="7"/>
        <v>2.3956185227684021</v>
      </c>
      <c r="AY68" s="198">
        <f t="shared" si="8"/>
        <v>2.1782073756389875</v>
      </c>
      <c r="AZ68" s="198">
        <f t="shared" si="9"/>
        <v>2.1618858662590625</v>
      </c>
      <c r="BA68" s="198">
        <f t="shared" si="10"/>
        <v>2.8827276277095213</v>
      </c>
      <c r="BB68" s="199">
        <f t="shared" si="11"/>
        <v>2.4971434999990616</v>
      </c>
      <c r="BC68" s="155"/>
      <c r="BD68" s="121">
        <v>659093.672253242</v>
      </c>
      <c r="BE68" s="121">
        <v>2196978.9075108068</v>
      </c>
      <c r="BF68" s="121">
        <v>2636374.689012968</v>
      </c>
      <c r="BG68" s="121">
        <v>171499.95692961148</v>
      </c>
      <c r="BH68" s="121">
        <v>764635.0001249077</v>
      </c>
      <c r="BI68" s="121">
        <v>26732.340246876924</v>
      </c>
      <c r="BJ68" s="121">
        <v>909402.61680764228</v>
      </c>
      <c r="BL68" s="121">
        <v>5241124.799804044</v>
      </c>
      <c r="BM68" s="121">
        <v>17470415.999346811</v>
      </c>
      <c r="BN68" s="121">
        <v>20964499.199216172</v>
      </c>
      <c r="BO68" s="121">
        <v>1363770.7586483215</v>
      </c>
      <c r="BP68" s="121">
        <v>750919.21981795388</v>
      </c>
      <c r="BQ68" s="121">
        <v>26637.530705584617</v>
      </c>
      <c r="BR68" s="121">
        <v>2088052.4477606905</v>
      </c>
    </row>
    <row r="69" spans="2:70">
      <c r="B69" s="149" t="s">
        <v>208</v>
      </c>
      <c r="C69" s="121">
        <v>86</v>
      </c>
      <c r="D69" s="121">
        <v>170</v>
      </c>
      <c r="E69" s="121">
        <v>66</v>
      </c>
      <c r="F69" s="121">
        <v>66</v>
      </c>
      <c r="G69" s="121">
        <v>750</v>
      </c>
      <c r="H69" s="121" t="s">
        <v>210</v>
      </c>
      <c r="I69" s="150">
        <v>355854.10070000001</v>
      </c>
      <c r="J69" s="121">
        <v>3413002.3360000001</v>
      </c>
      <c r="K69" s="121">
        <v>1462824.1769999999</v>
      </c>
      <c r="L69" s="121">
        <v>1699737.05</v>
      </c>
      <c r="M69" s="121">
        <v>270063.3481</v>
      </c>
      <c r="N69" s="121">
        <v>1629336.909</v>
      </c>
      <c r="O69" s="121">
        <v>1382142.024</v>
      </c>
      <c r="P69" s="121">
        <v>15058.037920000001</v>
      </c>
      <c r="Q69" s="121">
        <v>63551.239880000001</v>
      </c>
      <c r="R69" s="121">
        <v>14586.472970000001</v>
      </c>
      <c r="S69" s="121">
        <v>578312.53240000003</v>
      </c>
      <c r="T69" s="121">
        <v>264042.31300000002</v>
      </c>
      <c r="U69" s="151">
        <v>15567.703509999999</v>
      </c>
      <c r="V69" s="121">
        <v>1219288.0191200001</v>
      </c>
      <c r="W69" s="121">
        <v>5369932.7978800004</v>
      </c>
      <c r="X69" s="121">
        <v>2875120.3774799998</v>
      </c>
      <c r="Y69" s="150">
        <v>1204229.9812</v>
      </c>
      <c r="Z69" s="121">
        <v>5306381.5580000002</v>
      </c>
      <c r="AA69" s="151">
        <v>2860533.9045099998</v>
      </c>
      <c r="AB69" s="121">
        <v>640975.48672000004</v>
      </c>
      <c r="AC69" s="121">
        <v>5105890.4848800004</v>
      </c>
      <c r="AD69" s="121">
        <v>2859552.6739699999</v>
      </c>
      <c r="AE69" s="150">
        <v>625917.44880000001</v>
      </c>
      <c r="AF69" s="121">
        <v>5042339.2450000001</v>
      </c>
      <c r="AG69" s="151">
        <v>2844966.2009999999</v>
      </c>
      <c r="AH69" s="121">
        <v>934166.63309999998</v>
      </c>
      <c r="AI69" s="121">
        <v>3677044.6490000002</v>
      </c>
      <c r="AJ69" s="121">
        <v>1715304.75351</v>
      </c>
      <c r="AK69" s="150">
        <v>355854.10070000001</v>
      </c>
      <c r="AL69" s="121">
        <v>3413002.3360000001</v>
      </c>
      <c r="AM69" s="151">
        <v>1699737.05</v>
      </c>
      <c r="AP69" s="156">
        <f t="shared" ref="AP69:AP78" si="19">V69+W69-X69+BR69</f>
        <v>6178347.9032157045</v>
      </c>
      <c r="AQ69" s="157">
        <f t="shared" ref="AQ69:AQ78" si="20">Y69+Z69-AA69+BR69</f>
        <v>6114325.0983857047</v>
      </c>
      <c r="AR69" s="157">
        <f t="shared" ref="AR69:AR78" si="21">AB69+AC69-AD69+BJ69</f>
        <v>4005618.2960644746</v>
      </c>
      <c r="AS69" s="157">
        <f t="shared" ref="AS69:AS78" si="22">AE69+AF69-AG69+BJ69</f>
        <v>3941595.4912344743</v>
      </c>
      <c r="AT69" s="157">
        <f t="shared" ref="AT69:AT78" si="23">AH69+AI69-AJ69+BR69</f>
        <v>5360153.9922857042</v>
      </c>
      <c r="AU69" s="158">
        <f t="shared" ref="AU69:AU78" si="24">AK69+AL69-AM69+BJ69</f>
        <v>3187424.3851344734</v>
      </c>
      <c r="AV69" s="147"/>
      <c r="AW69" s="197">
        <f t="shared" ref="AW69:AW78" si="25">SUM(V69:W69,BP69)/SUM(BQ69,X69)</f>
        <v>2.5882643466418926</v>
      </c>
      <c r="AX69" s="198">
        <f t="shared" ref="AX69:AX78" si="26">SUM(Y69:Z69,BP69,)/SUM(BQ69,AA69)</f>
        <v>2.5741461424365877</v>
      </c>
      <c r="AY69" s="198">
        <f t="shared" ref="AY69:AY78" si="27">SUM(AB69:AC69,BH69)/SUM(BI69,AD69)</f>
        <v>2.3168382337280624</v>
      </c>
      <c r="AZ69" s="198">
        <f t="shared" ref="AZ69:AZ78" si="28">SUM(AE69:AF69,BH69)/SUM(BI69,AG69)</f>
        <v>2.3012687725553409</v>
      </c>
      <c r="BA69" s="198">
        <f t="shared" ref="BA69:BA78" si="29">SUM(AH69:AI69,BP69)/SUM(BQ69,AJ69)</f>
        <v>3.1738194162038882</v>
      </c>
      <c r="BB69" s="199">
        <f t="shared" ref="BB69:BB78" si="30">SUM(AK69:AL69,BH69)/SUM(BI69,AM69)</f>
        <v>2.7259756490970819</v>
      </c>
      <c r="BC69" s="155"/>
      <c r="BD69" s="121">
        <v>753455.078591906</v>
      </c>
      <c r="BE69" s="121">
        <v>2511516.9286396867</v>
      </c>
      <c r="BF69" s="121">
        <v>3013820.314367624</v>
      </c>
      <c r="BG69" s="121">
        <v>196053.33652370429</v>
      </c>
      <c r="BH69" s="121">
        <v>955662.4985426924</v>
      </c>
      <c r="BI69" s="121">
        <v>33410.836631923077</v>
      </c>
      <c r="BJ69" s="121">
        <v>1118304.9984344738</v>
      </c>
      <c r="BL69" s="121">
        <v>5991488.4092970723</v>
      </c>
      <c r="BM69" s="121">
        <v>19971628.030990243</v>
      </c>
      <c r="BN69" s="121">
        <v>23965953.637188293</v>
      </c>
      <c r="BO69" s="121">
        <v>1559019.6771664729</v>
      </c>
      <c r="BP69" s="121">
        <v>938520.12750884623</v>
      </c>
      <c r="BQ69" s="121">
        <v>33292.340979615386</v>
      </c>
      <c r="BR69" s="121">
        <v>2464247.463695704</v>
      </c>
    </row>
    <row r="70" spans="2:70">
      <c r="B70" s="149" t="s">
        <v>208</v>
      </c>
      <c r="C70" s="121">
        <v>86</v>
      </c>
      <c r="D70" s="121">
        <v>170</v>
      </c>
      <c r="E70" s="121">
        <v>66</v>
      </c>
      <c r="F70" s="121">
        <v>66</v>
      </c>
      <c r="G70" s="121">
        <v>800</v>
      </c>
      <c r="H70" s="121" t="s">
        <v>210</v>
      </c>
      <c r="I70" s="150">
        <v>355897.15149999998</v>
      </c>
      <c r="J70" s="121">
        <v>3589226.0580000002</v>
      </c>
      <c r="K70" s="121">
        <v>1449659.3289999999</v>
      </c>
      <c r="L70" s="121">
        <v>1682286.7450000001</v>
      </c>
      <c r="M70" s="121">
        <v>266671.03279999999</v>
      </c>
      <c r="N70" s="121">
        <v>1600097.845</v>
      </c>
      <c r="O70" s="121">
        <v>1357140.0390000001</v>
      </c>
      <c r="P70" s="121">
        <v>14798.370140000001</v>
      </c>
      <c r="Q70" s="121">
        <v>62403.876969999998</v>
      </c>
      <c r="R70" s="121">
        <v>14322.58518</v>
      </c>
      <c r="S70" s="121">
        <v>647078.0477</v>
      </c>
      <c r="T70" s="121">
        <v>310578.97409999999</v>
      </c>
      <c r="U70" s="151">
        <v>18779.09722</v>
      </c>
      <c r="V70" s="121">
        <v>1284444.6021400001</v>
      </c>
      <c r="W70" s="121">
        <v>5562306.7540699998</v>
      </c>
      <c r="X70" s="121">
        <v>2839901.0503999898</v>
      </c>
      <c r="Y70" s="150">
        <v>1269646.2319999901</v>
      </c>
      <c r="Z70" s="121">
        <v>5499902.8771000002</v>
      </c>
      <c r="AA70" s="151">
        <v>2825578.4652199899</v>
      </c>
      <c r="AB70" s="121">
        <v>637366.55443999998</v>
      </c>
      <c r="AC70" s="121">
        <v>5251727.7799699996</v>
      </c>
      <c r="AD70" s="121">
        <v>2821121.9531799899</v>
      </c>
      <c r="AE70" s="150">
        <v>622568.18429999996</v>
      </c>
      <c r="AF70" s="121">
        <v>5189323.9029999999</v>
      </c>
      <c r="AG70" s="151">
        <v>2806799.3679999998</v>
      </c>
      <c r="AH70" s="121">
        <v>1002975.19919999</v>
      </c>
      <c r="AI70" s="121">
        <v>3899805.0321</v>
      </c>
      <c r="AJ70" s="121">
        <v>1701065.84222</v>
      </c>
      <c r="AK70" s="150">
        <v>355897.15149999998</v>
      </c>
      <c r="AL70" s="121">
        <v>3589226.0580000002</v>
      </c>
      <c r="AM70" s="151">
        <v>1682286.7450000001</v>
      </c>
      <c r="AP70" s="156">
        <f t="shared" si="19"/>
        <v>6843068.3999522496</v>
      </c>
      <c r="AQ70" s="157">
        <f t="shared" si="20"/>
        <v>6780188.7380222399</v>
      </c>
      <c r="AR70" s="157">
        <f t="shared" si="21"/>
        <v>4399614.0756755108</v>
      </c>
      <c r="AS70" s="157">
        <f t="shared" si="22"/>
        <v>4336734.4137455011</v>
      </c>
      <c r="AT70" s="157">
        <f t="shared" si="23"/>
        <v>6037932.4832222294</v>
      </c>
      <c r="AU70" s="158">
        <f t="shared" si="24"/>
        <v>3594478.1589455009</v>
      </c>
      <c r="AV70" s="147"/>
      <c r="AW70" s="197">
        <f t="shared" si="25"/>
        <v>2.7703094120441047</v>
      </c>
      <c r="AX70" s="198">
        <f t="shared" si="26"/>
        <v>2.7572152778596033</v>
      </c>
      <c r="AY70" s="198">
        <f t="shared" si="27"/>
        <v>2.4608980564692713</v>
      </c>
      <c r="AZ70" s="198">
        <f t="shared" si="28"/>
        <v>2.4461616880042341</v>
      </c>
      <c r="BA70" s="198">
        <f t="shared" si="29"/>
        <v>3.4657738103523279</v>
      </c>
      <c r="BB70" s="199">
        <f t="shared" si="30"/>
        <v>2.95932807335755</v>
      </c>
      <c r="BC70" s="155"/>
      <c r="BD70" s="121">
        <v>843087.71408044558</v>
      </c>
      <c r="BE70" s="121">
        <v>2810292.3802681519</v>
      </c>
      <c r="BF70" s="121">
        <v>3372350.8563217823</v>
      </c>
      <c r="BG70" s="121">
        <v>219376.26279793159</v>
      </c>
      <c r="BH70" s="121">
        <v>1152559.9848187922</v>
      </c>
      <c r="BI70" s="121">
        <v>40294.55317122308</v>
      </c>
      <c r="BJ70" s="121">
        <v>1331641.6944455008</v>
      </c>
      <c r="BL70" s="121">
        <v>6704248.7474820213</v>
      </c>
      <c r="BM70" s="121">
        <v>22347495.824940071</v>
      </c>
      <c r="BN70" s="121">
        <v>26816994.989928085</v>
      </c>
      <c r="BO70" s="121">
        <v>1744484.0086354094</v>
      </c>
      <c r="BP70" s="121">
        <v>1131885.7290761461</v>
      </c>
      <c r="BQ70" s="121">
        <v>40151.643569315391</v>
      </c>
      <c r="BR70" s="121">
        <v>2836218.09414224</v>
      </c>
    </row>
    <row r="71" spans="2:70">
      <c r="B71" s="149" t="s">
        <v>208</v>
      </c>
      <c r="C71" s="121">
        <v>86</v>
      </c>
      <c r="D71" s="121">
        <v>170</v>
      </c>
      <c r="E71" s="121">
        <v>66</v>
      </c>
      <c r="F71" s="121">
        <v>66</v>
      </c>
      <c r="G71" s="121">
        <v>850</v>
      </c>
      <c r="H71" s="121" t="s">
        <v>210</v>
      </c>
      <c r="I71" s="150">
        <v>355942.88170000003</v>
      </c>
      <c r="J71" s="121">
        <v>3775713.4530000002</v>
      </c>
      <c r="K71" s="121">
        <v>1440874.2</v>
      </c>
      <c r="L71" s="121">
        <v>1668823.189</v>
      </c>
      <c r="M71" s="121">
        <v>262950.17959999997</v>
      </c>
      <c r="N71" s="121">
        <v>1568175.0689999999</v>
      </c>
      <c r="O71" s="121">
        <v>1329845.2779999999</v>
      </c>
      <c r="P71" s="121">
        <v>14516.82509</v>
      </c>
      <c r="Q71" s="121">
        <v>61151.634749999997</v>
      </c>
      <c r="R71" s="121">
        <v>14034.49224</v>
      </c>
      <c r="S71" s="121">
        <v>713129.47479999997</v>
      </c>
      <c r="T71" s="121">
        <v>357743.16149999999</v>
      </c>
      <c r="U71" s="151">
        <v>22090.857950000001</v>
      </c>
      <c r="V71" s="121">
        <v>1346539.3611900001</v>
      </c>
      <c r="W71" s="121">
        <v>5762783.3182499995</v>
      </c>
      <c r="X71" s="121">
        <v>2806844.8281899998</v>
      </c>
      <c r="Y71" s="150">
        <v>1332022.5360999999</v>
      </c>
      <c r="Z71" s="121">
        <v>5701631.6835000003</v>
      </c>
      <c r="AA71" s="151">
        <v>2792810.3359500002</v>
      </c>
      <c r="AB71" s="121">
        <v>633409.88639</v>
      </c>
      <c r="AC71" s="121">
        <v>5405040.1567500001</v>
      </c>
      <c r="AD71" s="121">
        <v>2784753.9702400002</v>
      </c>
      <c r="AE71" s="150">
        <v>618893.06129999994</v>
      </c>
      <c r="AF71" s="121">
        <v>5343888.5219999999</v>
      </c>
      <c r="AG71" s="151">
        <v>2770719.4780000001</v>
      </c>
      <c r="AH71" s="121">
        <v>1069072.3565</v>
      </c>
      <c r="AI71" s="121">
        <v>4133456.6145000001</v>
      </c>
      <c r="AJ71" s="121">
        <v>1690914.0469500001</v>
      </c>
      <c r="AK71" s="150">
        <v>355942.88170000003</v>
      </c>
      <c r="AL71" s="121">
        <v>3775713.4530000002</v>
      </c>
      <c r="AM71" s="151">
        <v>1668823.189</v>
      </c>
      <c r="AP71" s="156">
        <f t="shared" si="19"/>
        <v>7508948.6166392751</v>
      </c>
      <c r="AQ71" s="157">
        <f t="shared" si="20"/>
        <v>7447314.6490392759</v>
      </c>
      <c r="AR71" s="157">
        <f t="shared" si="21"/>
        <v>4803443.5001095328</v>
      </c>
      <c r="AS71" s="157">
        <f t="shared" si="22"/>
        <v>4741809.5325095328</v>
      </c>
      <c r="AT71" s="157">
        <f t="shared" si="23"/>
        <v>6718085.6894392762</v>
      </c>
      <c r="AU71" s="158">
        <f t="shared" si="24"/>
        <v>4012580.572909533</v>
      </c>
      <c r="AV71" s="147"/>
      <c r="AW71" s="197">
        <f t="shared" si="25"/>
        <v>2.9573163172843708</v>
      </c>
      <c r="AX71" s="198">
        <f t="shared" si="26"/>
        <v>2.9452868429158596</v>
      </c>
      <c r="AY71" s="198">
        <f t="shared" si="27"/>
        <v>2.6106778307250611</v>
      </c>
      <c r="AZ71" s="198">
        <f t="shared" si="28"/>
        <v>2.5968284748459975</v>
      </c>
      <c r="BA71" s="198">
        <f t="shared" si="29"/>
        <v>3.7589631260260945</v>
      </c>
      <c r="BB71" s="199">
        <f t="shared" si="30"/>
        <v>3.1971698784532716</v>
      </c>
      <c r="BC71" s="155"/>
      <c r="BD71" s="121">
        <v>929192.33559021051</v>
      </c>
      <c r="BE71" s="121">
        <v>3097307.7853007019</v>
      </c>
      <c r="BF71" s="121">
        <v>3716769.342360842</v>
      </c>
      <c r="BG71" s="121">
        <v>241781.17958294865</v>
      </c>
      <c r="BH71" s="121">
        <v>1355350.5445862461</v>
      </c>
      <c r="BI71" s="121">
        <v>47384.296959661537</v>
      </c>
      <c r="BJ71" s="121">
        <v>1549747.4272095331</v>
      </c>
      <c r="BL71" s="121">
        <v>7388954.254712523</v>
      </c>
      <c r="BM71" s="121">
        <v>24629847.515708409</v>
      </c>
      <c r="BN71" s="121">
        <v>29555817.018850092</v>
      </c>
      <c r="BO71" s="121">
        <v>1922648.3120462608</v>
      </c>
      <c r="BP71" s="121">
        <v>1331038.6960501228</v>
      </c>
      <c r="BQ71" s="121">
        <v>47216.242707107696</v>
      </c>
      <c r="BR71" s="121">
        <v>3206470.7653892762</v>
      </c>
    </row>
    <row r="72" spans="2:70">
      <c r="B72" s="149" t="s">
        <v>208</v>
      </c>
      <c r="C72" s="121">
        <v>86</v>
      </c>
      <c r="D72" s="121">
        <v>170</v>
      </c>
      <c r="E72" s="121">
        <v>66</v>
      </c>
      <c r="F72" s="121">
        <v>66</v>
      </c>
      <c r="G72" s="121">
        <v>900</v>
      </c>
      <c r="H72" s="121" t="s">
        <v>210</v>
      </c>
      <c r="I72" s="150">
        <v>355994.2513</v>
      </c>
      <c r="J72" s="121">
        <v>3971760.6749999998</v>
      </c>
      <c r="K72" s="121">
        <v>1435368.101</v>
      </c>
      <c r="L72" s="121">
        <v>1658502.3470000001</v>
      </c>
      <c r="M72" s="121">
        <v>259101.1067</v>
      </c>
      <c r="N72" s="121">
        <v>1535318.2749999999</v>
      </c>
      <c r="O72" s="121">
        <v>1301755.7320000001</v>
      </c>
      <c r="P72" s="121">
        <v>14229.030849999999</v>
      </c>
      <c r="Q72" s="121">
        <v>59863.06626</v>
      </c>
      <c r="R72" s="121">
        <v>13738.03004</v>
      </c>
      <c r="S72" s="121">
        <v>777107.64480000001</v>
      </c>
      <c r="T72" s="121">
        <v>405731.91480000003</v>
      </c>
      <c r="U72" s="151">
        <v>25485.2117</v>
      </c>
      <c r="V72" s="121">
        <v>1406432.0336500001</v>
      </c>
      <c r="W72" s="121">
        <v>5972673.9310599901</v>
      </c>
      <c r="X72" s="121">
        <v>2776347.0747400001</v>
      </c>
      <c r="Y72" s="150">
        <v>1392203.0027999999</v>
      </c>
      <c r="Z72" s="121">
        <v>5912810.8647999996</v>
      </c>
      <c r="AA72" s="151">
        <v>2762609.0447</v>
      </c>
      <c r="AB72" s="121">
        <v>629324.38884999999</v>
      </c>
      <c r="AC72" s="121">
        <v>5566942.0162599897</v>
      </c>
      <c r="AD72" s="121">
        <v>2750861.8630400002</v>
      </c>
      <c r="AE72" s="150">
        <v>615095.35800000001</v>
      </c>
      <c r="AF72" s="121">
        <v>5507078.9499999899</v>
      </c>
      <c r="AG72" s="151">
        <v>2737123.8330000001</v>
      </c>
      <c r="AH72" s="121">
        <v>1133101.8961</v>
      </c>
      <c r="AI72" s="121">
        <v>4377492.5898000002</v>
      </c>
      <c r="AJ72" s="121">
        <v>1683987.5586999999</v>
      </c>
      <c r="AK72" s="150">
        <v>355994.2513</v>
      </c>
      <c r="AL72" s="121">
        <v>3971760.6749999998</v>
      </c>
      <c r="AM72" s="151">
        <v>1658502.3470000001</v>
      </c>
      <c r="AP72" s="156">
        <f t="shared" si="19"/>
        <v>8179433.2179717543</v>
      </c>
      <c r="AQ72" s="157">
        <f t="shared" si="20"/>
        <v>8119079.1509017637</v>
      </c>
      <c r="AR72" s="157">
        <f t="shared" si="21"/>
        <v>5218248.3134556282</v>
      </c>
      <c r="AS72" s="157">
        <f t="shared" si="22"/>
        <v>5157894.2463856293</v>
      </c>
      <c r="AT72" s="157">
        <f t="shared" si="23"/>
        <v>7403281.2552017644</v>
      </c>
      <c r="AU72" s="158">
        <f t="shared" si="24"/>
        <v>4442096.3506856393</v>
      </c>
      <c r="AV72" s="147"/>
      <c r="AW72" s="197">
        <f t="shared" si="25"/>
        <v>3.1492837611388058</v>
      </c>
      <c r="AX72" s="198">
        <f t="shared" si="26"/>
        <v>3.1383408802936623</v>
      </c>
      <c r="AY72" s="198">
        <f t="shared" si="27"/>
        <v>2.7660656220916868</v>
      </c>
      <c r="AZ72" s="198">
        <f t="shared" si="28"/>
        <v>2.753137852260906</v>
      </c>
      <c r="BA72" s="198">
        <f t="shared" si="29"/>
        <v>4.0533170939743037</v>
      </c>
      <c r="BB72" s="199">
        <f t="shared" si="30"/>
        <v>3.4390974543526429</v>
      </c>
      <c r="BC72" s="155"/>
      <c r="BD72" s="121">
        <v>1012569.1412916514</v>
      </c>
      <c r="BE72" s="121">
        <v>3375230.4709721715</v>
      </c>
      <c r="BF72" s="121">
        <v>4050276.5651666056</v>
      </c>
      <c r="BG72" s="121">
        <v>263476.3030361011</v>
      </c>
      <c r="BH72" s="121">
        <v>1564048.0202913845</v>
      </c>
      <c r="BI72" s="121">
        <v>54680.551941846148</v>
      </c>
      <c r="BJ72" s="121">
        <v>1772843.7713856394</v>
      </c>
      <c r="BL72" s="121">
        <v>8051968.1213095644</v>
      </c>
      <c r="BM72" s="121">
        <v>26839893.737698548</v>
      </c>
      <c r="BN72" s="121">
        <v>32207872.485238258</v>
      </c>
      <c r="BO72" s="121">
        <v>2095168.3260473032</v>
      </c>
      <c r="BP72" s="121">
        <v>1535992.6225756924</v>
      </c>
      <c r="BQ72" s="121">
        <v>54486.620621230766</v>
      </c>
      <c r="BR72" s="121">
        <v>3576674.3280017646</v>
      </c>
    </row>
    <row r="73" spans="2:70">
      <c r="B73" s="149" t="s">
        <v>208</v>
      </c>
      <c r="C73" s="121">
        <v>86</v>
      </c>
      <c r="D73" s="121">
        <v>170</v>
      </c>
      <c r="E73" s="121">
        <v>66</v>
      </c>
      <c r="F73" s="121">
        <v>66</v>
      </c>
      <c r="G73" s="121">
        <v>950</v>
      </c>
      <c r="H73" s="121" t="s">
        <v>210</v>
      </c>
      <c r="I73" s="150">
        <v>356050.08299999998</v>
      </c>
      <c r="J73" s="121">
        <v>4176758.4649999999</v>
      </c>
      <c r="K73" s="121">
        <v>1432053.8149999999</v>
      </c>
      <c r="L73" s="121">
        <v>1650376.9820000001</v>
      </c>
      <c r="M73" s="121">
        <v>255234.00889999999</v>
      </c>
      <c r="N73" s="121">
        <v>1502482.7439999999</v>
      </c>
      <c r="O73" s="121">
        <v>1273687.862</v>
      </c>
      <c r="P73" s="121">
        <v>13943.31244</v>
      </c>
      <c r="Q73" s="121">
        <v>58575.68262</v>
      </c>
      <c r="R73" s="121">
        <v>13441.8081</v>
      </c>
      <c r="S73" s="121">
        <v>839405.56149999995</v>
      </c>
      <c r="T73" s="121">
        <v>454468.94540000003</v>
      </c>
      <c r="U73" s="151">
        <v>28988.598819999999</v>
      </c>
      <c r="V73" s="121">
        <v>1464632.96584</v>
      </c>
      <c r="W73" s="121">
        <v>6192285.8370199902</v>
      </c>
      <c r="X73" s="121">
        <v>2748172.0839200001</v>
      </c>
      <c r="Y73" s="150">
        <v>1450689.6534</v>
      </c>
      <c r="Z73" s="121">
        <v>6133710.1543999901</v>
      </c>
      <c r="AA73" s="151">
        <v>2734730.2758200001</v>
      </c>
      <c r="AB73" s="121">
        <v>625227.40434000001</v>
      </c>
      <c r="AC73" s="121">
        <v>5737816.8916199999</v>
      </c>
      <c r="AD73" s="121">
        <v>2719183.4851000002</v>
      </c>
      <c r="AE73" s="150">
        <v>611284.0919</v>
      </c>
      <c r="AF73" s="121">
        <v>5679241.2089999998</v>
      </c>
      <c r="AG73" s="151">
        <v>2705741.6770000001</v>
      </c>
      <c r="AH73" s="121">
        <v>1195455.6444999999</v>
      </c>
      <c r="AI73" s="121">
        <v>4631227.4103999902</v>
      </c>
      <c r="AJ73" s="121">
        <v>1679365.58082</v>
      </c>
      <c r="AK73" s="150">
        <v>356050.08299999998</v>
      </c>
      <c r="AL73" s="121">
        <v>4176758.4649999999</v>
      </c>
      <c r="AM73" s="151">
        <v>1650376.9820000001</v>
      </c>
      <c r="AP73" s="156">
        <f t="shared" si="19"/>
        <v>8856745.3019821849</v>
      </c>
      <c r="AQ73" s="157">
        <f t="shared" si="20"/>
        <v>8797668.1150221843</v>
      </c>
      <c r="AR73" s="157">
        <f t="shared" si="21"/>
        <v>5644943.9818035755</v>
      </c>
      <c r="AS73" s="157">
        <f t="shared" si="22"/>
        <v>5585866.7948435759</v>
      </c>
      <c r="AT73" s="157">
        <f t="shared" si="23"/>
        <v>8095316.0571221858</v>
      </c>
      <c r="AU73" s="158">
        <f t="shared" si="24"/>
        <v>4883514.7369435756</v>
      </c>
      <c r="AV73" s="147"/>
      <c r="AW73" s="197">
        <f t="shared" si="25"/>
        <v>3.3463418077166196</v>
      </c>
      <c r="AX73" s="198">
        <f t="shared" si="26"/>
        <v>3.3364951395422815</v>
      </c>
      <c r="AY73" s="198">
        <f t="shared" si="27"/>
        <v>2.9272307274978968</v>
      </c>
      <c r="AZ73" s="198">
        <f t="shared" si="28"/>
        <v>2.9152464003315575</v>
      </c>
      <c r="BA73" s="198">
        <f t="shared" si="29"/>
        <v>4.3492290053914999</v>
      </c>
      <c r="BB73" s="199">
        <f t="shared" si="30"/>
        <v>3.6853980880043635</v>
      </c>
      <c r="BC73" s="155"/>
      <c r="BD73" s="121">
        <v>1093780.593747037</v>
      </c>
      <c r="BE73" s="121">
        <v>3645935.3124901233</v>
      </c>
      <c r="BF73" s="121">
        <v>4375122.374988148</v>
      </c>
      <c r="BG73" s="121">
        <v>284607.98914480704</v>
      </c>
      <c r="BH73" s="121">
        <v>1778658.7204686922</v>
      </c>
      <c r="BI73" s="121">
        <v>62183.538669923073</v>
      </c>
      <c r="BJ73" s="121">
        <v>2001083.1709435761</v>
      </c>
      <c r="BL73" s="121">
        <v>8697763.0597390234</v>
      </c>
      <c r="BM73" s="121">
        <v>28992543.532463413</v>
      </c>
      <c r="BN73" s="121">
        <v>34791052.238956094</v>
      </c>
      <c r="BO73" s="121">
        <v>2263207.8760969639</v>
      </c>
      <c r="BP73" s="121">
        <v>1746753.7040268462</v>
      </c>
      <c r="BQ73" s="121">
        <v>61962.99708161538</v>
      </c>
      <c r="BR73" s="121">
        <v>3947998.5830421946</v>
      </c>
    </row>
    <row r="74" spans="2:70">
      <c r="B74" s="149" t="s">
        <v>208</v>
      </c>
      <c r="C74" s="121">
        <v>86</v>
      </c>
      <c r="D74" s="121">
        <v>170</v>
      </c>
      <c r="E74" s="121">
        <v>66</v>
      </c>
      <c r="F74" s="121">
        <v>66</v>
      </c>
      <c r="G74" s="121">
        <v>1000</v>
      </c>
      <c r="H74" s="121" t="s">
        <v>210</v>
      </c>
      <c r="I74" s="150">
        <v>356111.7231</v>
      </c>
      <c r="J74" s="121">
        <v>4390220.6040000003</v>
      </c>
      <c r="K74" s="121">
        <v>1430236.1540000001</v>
      </c>
      <c r="L74" s="121">
        <v>1643845.165</v>
      </c>
      <c r="M74" s="121">
        <v>251423.62160000001</v>
      </c>
      <c r="N74" s="121">
        <v>1470305.0870000001</v>
      </c>
      <c r="O74" s="121">
        <v>1246185.673</v>
      </c>
      <c r="P74" s="121">
        <v>13665.03076</v>
      </c>
      <c r="Q74" s="121">
        <v>57314.436099999999</v>
      </c>
      <c r="R74" s="121">
        <v>13151.56429</v>
      </c>
      <c r="S74" s="121">
        <v>900360.89150000003</v>
      </c>
      <c r="T74" s="121">
        <v>504093.56160000002</v>
      </c>
      <c r="U74" s="151">
        <v>32584.509620000001</v>
      </c>
      <c r="V74" s="121">
        <v>1521561.2669599999</v>
      </c>
      <c r="W74" s="121">
        <v>6421933.6886999998</v>
      </c>
      <c r="X74" s="121">
        <v>2722157.9009099999</v>
      </c>
      <c r="Y74" s="150">
        <v>1507896.2361999999</v>
      </c>
      <c r="Z74" s="121">
        <v>6364619.2526000002</v>
      </c>
      <c r="AA74" s="151">
        <v>2709006.3366200002</v>
      </c>
      <c r="AB74" s="121">
        <v>621200.37546000001</v>
      </c>
      <c r="AC74" s="121">
        <v>5917840.1271000002</v>
      </c>
      <c r="AD74" s="121">
        <v>2689573.3912900002</v>
      </c>
      <c r="AE74" s="150">
        <v>607535.34470000002</v>
      </c>
      <c r="AF74" s="121">
        <v>5860525.6909999996</v>
      </c>
      <c r="AG74" s="151">
        <v>2676421.827</v>
      </c>
      <c r="AH74" s="121">
        <v>1256472.6146</v>
      </c>
      <c r="AI74" s="121">
        <v>4894314.1655999999</v>
      </c>
      <c r="AJ74" s="121">
        <v>1676429.6746199999</v>
      </c>
      <c r="AK74" s="150">
        <v>356111.7231</v>
      </c>
      <c r="AL74" s="121">
        <v>4390220.6040000003</v>
      </c>
      <c r="AM74" s="151">
        <v>1643845.165</v>
      </c>
      <c r="AP74" s="156">
        <f t="shared" si="19"/>
        <v>9542630.9078705423</v>
      </c>
      <c r="AQ74" s="157">
        <f t="shared" si="20"/>
        <v>9484803.0053005442</v>
      </c>
      <c r="AR74" s="157">
        <f t="shared" si="21"/>
        <v>6084039.2934953012</v>
      </c>
      <c r="AS74" s="157">
        <f t="shared" si="22"/>
        <v>6026211.3909253012</v>
      </c>
      <c r="AT74" s="157">
        <f t="shared" si="23"/>
        <v>8795650.9587005433</v>
      </c>
      <c r="AU74" s="158">
        <f t="shared" si="24"/>
        <v>5337059.3443253022</v>
      </c>
      <c r="AV74" s="147"/>
      <c r="AW74" s="197">
        <f t="shared" si="25"/>
        <v>3.5485367507776053</v>
      </c>
      <c r="AX74" s="198">
        <f t="shared" si="26"/>
        <v>3.5397876665704096</v>
      </c>
      <c r="AY74" s="198">
        <f t="shared" si="27"/>
        <v>3.0941568932619181</v>
      </c>
      <c r="AZ74" s="198">
        <f t="shared" si="28"/>
        <v>3.0831288564933592</v>
      </c>
      <c r="BA74" s="198">
        <f t="shared" si="29"/>
        <v>4.6470559051813218</v>
      </c>
      <c r="BB74" s="199">
        <f t="shared" si="30"/>
        <v>3.9361401380849661</v>
      </c>
      <c r="BC74" s="155"/>
      <c r="BD74" s="121">
        <v>1173237.8465556873</v>
      </c>
      <c r="BE74" s="121">
        <v>3910792.8218522905</v>
      </c>
      <c r="BF74" s="121">
        <v>4692951.386222749</v>
      </c>
      <c r="BG74" s="121">
        <v>305283.22243576322</v>
      </c>
      <c r="BH74" s="121">
        <v>1999182.2014213847</v>
      </c>
      <c r="BI74" s="121">
        <v>69893.241631846147</v>
      </c>
      <c r="BJ74" s="121">
        <v>2234572.1822253019</v>
      </c>
      <c r="BL74" s="121">
        <v>9329608.5708573684</v>
      </c>
      <c r="BM74" s="121">
        <v>31098695.236191228</v>
      </c>
      <c r="BN74" s="121">
        <v>37318434.283429474</v>
      </c>
      <c r="BO74" s="121">
        <v>2427617.7050860808</v>
      </c>
      <c r="BP74" s="121">
        <v>1963321.5046656923</v>
      </c>
      <c r="BQ74" s="121">
        <v>69645.356631230767</v>
      </c>
      <c r="BR74" s="121">
        <v>4321293.8531205431</v>
      </c>
    </row>
    <row r="75" spans="2:70">
      <c r="B75" s="149" t="s">
        <v>208</v>
      </c>
      <c r="C75" s="121">
        <v>86</v>
      </c>
      <c r="D75" s="121">
        <v>170</v>
      </c>
      <c r="E75" s="121">
        <v>66</v>
      </c>
      <c r="F75" s="121">
        <v>66</v>
      </c>
      <c r="G75" s="121">
        <v>1050</v>
      </c>
      <c r="H75" s="121" t="s">
        <v>210</v>
      </c>
      <c r="I75" s="150">
        <v>356188.76189999998</v>
      </c>
      <c r="J75" s="121">
        <v>4611786.8660000004</v>
      </c>
      <c r="K75" s="121">
        <v>1429926.5530000001</v>
      </c>
      <c r="L75" s="121">
        <v>1639014.0490000001</v>
      </c>
      <c r="M75" s="121">
        <v>247748.4105</v>
      </c>
      <c r="N75" s="121">
        <v>1439438.797</v>
      </c>
      <c r="O75" s="121">
        <v>1219807.5649999999</v>
      </c>
      <c r="P75" s="121">
        <v>13399.57473</v>
      </c>
      <c r="Q75" s="121">
        <v>56104.891580000003</v>
      </c>
      <c r="R75" s="121">
        <v>12873.192300000001</v>
      </c>
      <c r="S75" s="121">
        <v>960217.20750000002</v>
      </c>
      <c r="T75" s="121">
        <v>554631.76390000002</v>
      </c>
      <c r="U75" s="151">
        <v>36274.933499999999</v>
      </c>
      <c r="V75" s="121">
        <v>1577553.9546300001</v>
      </c>
      <c r="W75" s="121">
        <v>6661962.3184799999</v>
      </c>
      <c r="X75" s="121">
        <v>2698882.2437999998</v>
      </c>
      <c r="Y75" s="150">
        <v>1564154.3799000001</v>
      </c>
      <c r="Z75" s="121">
        <v>6605857.4269000003</v>
      </c>
      <c r="AA75" s="151">
        <v>2686009.0514999898</v>
      </c>
      <c r="AB75" s="121">
        <v>617336.74713000003</v>
      </c>
      <c r="AC75" s="121">
        <v>6107330.5545800002</v>
      </c>
      <c r="AD75" s="121">
        <v>2662607.3103</v>
      </c>
      <c r="AE75" s="150">
        <v>603937.17240000004</v>
      </c>
      <c r="AF75" s="121">
        <v>6051225.6629999997</v>
      </c>
      <c r="AG75" s="151">
        <v>2649734.1179999998</v>
      </c>
      <c r="AH75" s="121">
        <v>1316405.9694000001</v>
      </c>
      <c r="AI75" s="121">
        <v>5166418.6299000001</v>
      </c>
      <c r="AJ75" s="121">
        <v>1675288.9824999999</v>
      </c>
      <c r="AK75" s="150">
        <v>356188.76189999998</v>
      </c>
      <c r="AL75" s="121">
        <v>4611786.8660000004</v>
      </c>
      <c r="AM75" s="151">
        <v>1639014.0490000001</v>
      </c>
      <c r="AP75" s="156">
        <f t="shared" si="19"/>
        <v>10237830.506101377</v>
      </c>
      <c r="AQ75" s="157">
        <f t="shared" si="20"/>
        <v>10181199.232091386</v>
      </c>
      <c r="AR75" s="157">
        <f t="shared" si="21"/>
        <v>6535446.1587425619</v>
      </c>
      <c r="AS75" s="157">
        <f t="shared" si="22"/>
        <v>6478814.8847325621</v>
      </c>
      <c r="AT75" s="157">
        <f t="shared" si="23"/>
        <v>9504732.0935913771</v>
      </c>
      <c r="AU75" s="158">
        <f t="shared" si="24"/>
        <v>5802347.7462325618</v>
      </c>
      <c r="AV75" s="147"/>
      <c r="AW75" s="197">
        <f t="shared" si="25"/>
        <v>3.754915625695066</v>
      </c>
      <c r="AX75" s="198">
        <f t="shared" si="26"/>
        <v>3.7472563568619153</v>
      </c>
      <c r="AY75" s="198">
        <f t="shared" si="27"/>
        <v>3.2660288486041442</v>
      </c>
      <c r="AZ75" s="198">
        <f t="shared" si="28"/>
        <v>3.2559610905586926</v>
      </c>
      <c r="BA75" s="198">
        <f t="shared" si="29"/>
        <v>4.9454609715477735</v>
      </c>
      <c r="BB75" s="199">
        <f t="shared" si="30"/>
        <v>4.1900571083018274</v>
      </c>
      <c r="BC75" s="155"/>
      <c r="BD75" s="121">
        <v>1251250.9562495539</v>
      </c>
      <c r="BE75" s="121">
        <v>4170836.5208318466</v>
      </c>
      <c r="BF75" s="121">
        <v>5005003.8249982158</v>
      </c>
      <c r="BG75" s="121">
        <v>325582.68139840744</v>
      </c>
      <c r="BH75" s="121">
        <v>2225612.9541625385</v>
      </c>
      <c r="BI75" s="121">
        <v>77809.46822838462</v>
      </c>
      <c r="BJ75" s="121">
        <v>2473386.1673325617</v>
      </c>
      <c r="BL75" s="121">
        <v>9949970.2298132684</v>
      </c>
      <c r="BM75" s="121">
        <v>33166567.432710893</v>
      </c>
      <c r="BN75" s="121">
        <v>39799880.919253074</v>
      </c>
      <c r="BO75" s="121">
        <v>2589039.3698215303</v>
      </c>
      <c r="BP75" s="121">
        <v>2185690.6143237692</v>
      </c>
      <c r="BQ75" s="121">
        <v>77533.507353923065</v>
      </c>
      <c r="BR75" s="121">
        <v>4697196.4767913762</v>
      </c>
    </row>
    <row r="76" spans="2:70">
      <c r="B76" s="149" t="s">
        <v>208</v>
      </c>
      <c r="C76" s="121">
        <v>86</v>
      </c>
      <c r="D76" s="121">
        <v>170</v>
      </c>
      <c r="E76" s="121">
        <v>66</v>
      </c>
      <c r="F76" s="121">
        <v>66</v>
      </c>
      <c r="G76" s="121">
        <v>1100</v>
      </c>
      <c r="H76" s="121" t="s">
        <v>210</v>
      </c>
      <c r="I76" s="150">
        <v>356279.65250000003</v>
      </c>
      <c r="J76" s="121">
        <v>4841092.6339999996</v>
      </c>
      <c r="K76" s="121">
        <v>1430259.1950000001</v>
      </c>
      <c r="L76" s="121">
        <v>1635007.18</v>
      </c>
      <c r="M76" s="121">
        <v>244201.45670000001</v>
      </c>
      <c r="N76" s="121">
        <v>1409811.915</v>
      </c>
      <c r="O76" s="121">
        <v>1194491.247</v>
      </c>
      <c r="P76" s="121">
        <v>13146.05747</v>
      </c>
      <c r="Q76" s="121">
        <v>54944.232909999999</v>
      </c>
      <c r="R76" s="121">
        <v>12606.02506</v>
      </c>
      <c r="S76" s="121">
        <v>1019156.704</v>
      </c>
      <c r="T76" s="121">
        <v>606434.7145</v>
      </c>
      <c r="U76" s="151">
        <v>39988.32675</v>
      </c>
      <c r="V76" s="121">
        <v>1632783.8706700001</v>
      </c>
      <c r="W76" s="121">
        <v>6912283.4964099899</v>
      </c>
      <c r="X76" s="121">
        <v>2677344.7938099899</v>
      </c>
      <c r="Y76" s="150">
        <v>1619637.8132</v>
      </c>
      <c r="Z76" s="121">
        <v>6857339.2634999901</v>
      </c>
      <c r="AA76" s="151">
        <v>2664738.7687499998</v>
      </c>
      <c r="AB76" s="121">
        <v>613627.16666999995</v>
      </c>
      <c r="AC76" s="121">
        <v>6305848.7819099901</v>
      </c>
      <c r="AD76" s="121">
        <v>2637356.4670599899</v>
      </c>
      <c r="AE76" s="150">
        <v>600481.10919999995</v>
      </c>
      <c r="AF76" s="121">
        <v>6250904.5489999996</v>
      </c>
      <c r="AG76" s="151">
        <v>2624750.4419999998</v>
      </c>
      <c r="AH76" s="121">
        <v>1375436.3565</v>
      </c>
      <c r="AI76" s="121">
        <v>5447527.3484999901</v>
      </c>
      <c r="AJ76" s="121">
        <v>1674995.5067499999</v>
      </c>
      <c r="AK76" s="150">
        <v>356279.65250000003</v>
      </c>
      <c r="AL76" s="121">
        <v>4841092.6339999996</v>
      </c>
      <c r="AM76" s="151">
        <v>1635007.18</v>
      </c>
      <c r="AP76" s="156">
        <f t="shared" si="19"/>
        <v>10943915.47554398</v>
      </c>
      <c r="AQ76" s="157">
        <f t="shared" si="20"/>
        <v>10888431.210223969</v>
      </c>
      <c r="AR76" s="157">
        <f t="shared" si="21"/>
        <v>6999697.5057609528</v>
      </c>
      <c r="AS76" s="157">
        <f t="shared" si="22"/>
        <v>6944213.2404409517</v>
      </c>
      <c r="AT76" s="157">
        <f t="shared" si="23"/>
        <v>10224161.100523969</v>
      </c>
      <c r="AU76" s="158">
        <f t="shared" si="24"/>
        <v>6279943.1307409517</v>
      </c>
      <c r="AV76" s="147"/>
      <c r="AW76" s="197">
        <f t="shared" si="25"/>
        <v>3.9663518779680178</v>
      </c>
      <c r="AX76" s="198">
        <f t="shared" si="26"/>
        <v>3.9597744406316124</v>
      </c>
      <c r="AY76" s="198">
        <f t="shared" si="27"/>
        <v>3.4434169144782554</v>
      </c>
      <c r="AZ76" s="198">
        <f t="shared" si="28"/>
        <v>3.434311277017184</v>
      </c>
      <c r="BA76" s="198">
        <f t="shared" si="29"/>
        <v>5.2463344793219004</v>
      </c>
      <c r="BB76" s="199">
        <f t="shared" si="30"/>
        <v>4.4483350263079728</v>
      </c>
      <c r="BC76" s="155"/>
      <c r="BD76" s="121">
        <v>1328059.495390821</v>
      </c>
      <c r="BE76" s="121">
        <v>4426864.9846360702</v>
      </c>
      <c r="BF76" s="121">
        <v>5312237.9815632841</v>
      </c>
      <c r="BG76" s="121">
        <v>345568.70418864355</v>
      </c>
      <c r="BH76" s="121">
        <v>2457941.196518077</v>
      </c>
      <c r="BI76" s="121">
        <v>85931.876465769223</v>
      </c>
      <c r="BJ76" s="121">
        <v>2717578.0242409515</v>
      </c>
      <c r="BL76" s="121">
        <v>10560753.121953277</v>
      </c>
      <c r="BM76" s="121">
        <v>35202510.406510919</v>
      </c>
      <c r="BN76" s="121">
        <v>42243012.4878131</v>
      </c>
      <c r="BO76" s="121">
        <v>2747968.5844462872</v>
      </c>
      <c r="BP76" s="121">
        <v>2413851.4262965382</v>
      </c>
      <c r="BQ76" s="121">
        <v>85627.108468846156</v>
      </c>
      <c r="BR76" s="121">
        <v>5076192.902273979</v>
      </c>
    </row>
    <row r="77" spans="2:70">
      <c r="B77" s="149" t="s">
        <v>208</v>
      </c>
      <c r="C77" s="121">
        <v>86</v>
      </c>
      <c r="D77" s="121">
        <v>170</v>
      </c>
      <c r="E77" s="121">
        <v>66</v>
      </c>
      <c r="F77" s="121">
        <v>66</v>
      </c>
      <c r="G77" s="121">
        <v>1150</v>
      </c>
      <c r="H77" s="121" t="s">
        <v>210</v>
      </c>
      <c r="I77" s="150">
        <v>356397.90220000001</v>
      </c>
      <c r="J77" s="121">
        <v>5077888.7510000002</v>
      </c>
      <c r="K77" s="121">
        <v>1431241.8359999999</v>
      </c>
      <c r="L77" s="121">
        <v>1631867.219</v>
      </c>
      <c r="M77" s="121">
        <v>240813.26610000001</v>
      </c>
      <c r="N77" s="121">
        <v>1381662.8959999999</v>
      </c>
      <c r="O77" s="121">
        <v>1170440.443</v>
      </c>
      <c r="P77" s="121">
        <v>12906.26706</v>
      </c>
      <c r="Q77" s="121">
        <v>53841.727700000003</v>
      </c>
      <c r="R77" s="121">
        <v>12352.216539999999</v>
      </c>
      <c r="S77" s="121">
        <v>1077278.872</v>
      </c>
      <c r="T77" s="121">
        <v>658515.46310000005</v>
      </c>
      <c r="U77" s="151">
        <v>43943.612800000003</v>
      </c>
      <c r="V77" s="121">
        <v>1687396.30736</v>
      </c>
      <c r="W77" s="121">
        <v>7171908.8377999999</v>
      </c>
      <c r="X77" s="121">
        <v>2657978.1083399998</v>
      </c>
      <c r="Y77" s="150">
        <v>1674490.0403</v>
      </c>
      <c r="Z77" s="121">
        <v>7118067.1101000002</v>
      </c>
      <c r="AA77" s="151">
        <v>2645625.8917999999</v>
      </c>
      <c r="AB77" s="121">
        <v>610117.43536</v>
      </c>
      <c r="AC77" s="121">
        <v>6513393.3746999996</v>
      </c>
      <c r="AD77" s="121">
        <v>2614034.49554</v>
      </c>
      <c r="AE77" s="150">
        <v>597211.16830000002</v>
      </c>
      <c r="AF77" s="121">
        <v>6459551.6469999999</v>
      </c>
      <c r="AG77" s="151">
        <v>2601682.2790000001</v>
      </c>
      <c r="AH77" s="121">
        <v>1433676.7741999901</v>
      </c>
      <c r="AI77" s="121">
        <v>5736404.2141000004</v>
      </c>
      <c r="AJ77" s="121">
        <v>1675810.8318</v>
      </c>
      <c r="AK77" s="150">
        <v>356397.90220000001</v>
      </c>
      <c r="AL77" s="121">
        <v>5077888.7510000002</v>
      </c>
      <c r="AM77" s="151">
        <v>1631867.219</v>
      </c>
      <c r="AP77" s="156">
        <f t="shared" si="19"/>
        <v>11659987.152168911</v>
      </c>
      <c r="AQ77" s="157">
        <f t="shared" si="20"/>
        <v>11605591.373948909</v>
      </c>
      <c r="AR77" s="157">
        <f t="shared" si="21"/>
        <v>7476659.610489483</v>
      </c>
      <c r="AS77" s="157">
        <f t="shared" si="22"/>
        <v>7422263.8322694832</v>
      </c>
      <c r="AT77" s="157">
        <f t="shared" si="23"/>
        <v>10952930.271848898</v>
      </c>
      <c r="AU77" s="158">
        <f t="shared" si="24"/>
        <v>6769602.7301694844</v>
      </c>
      <c r="AV77" s="147"/>
      <c r="AW77" s="197">
        <f t="shared" si="25"/>
        <v>4.1815035091703621</v>
      </c>
      <c r="AX77" s="198">
        <f t="shared" si="26"/>
        <v>4.1759926955923534</v>
      </c>
      <c r="AY77" s="198">
        <f t="shared" si="27"/>
        <v>3.625774012451866</v>
      </c>
      <c r="AZ77" s="198">
        <f t="shared" si="28"/>
        <v>3.6176278257179377</v>
      </c>
      <c r="BA77" s="198">
        <f t="shared" si="29"/>
        <v>5.5476457299227544</v>
      </c>
      <c r="BB77" s="199">
        <f t="shared" si="30"/>
        <v>4.7102204169376378</v>
      </c>
      <c r="BC77" s="155"/>
      <c r="BD77" s="121">
        <v>1403852.0772462194</v>
      </c>
      <c r="BE77" s="121">
        <v>4679506.9241540646</v>
      </c>
      <c r="BF77" s="121">
        <v>5615408.3089848775</v>
      </c>
      <c r="BG77" s="121">
        <v>365290.3690611755</v>
      </c>
      <c r="BH77" s="121">
        <v>2696152.9029050767</v>
      </c>
      <c r="BI77" s="121">
        <v>94259.975996769223</v>
      </c>
      <c r="BJ77" s="121">
        <v>2967183.2959694834</v>
      </c>
      <c r="BL77" s="121">
        <v>11163457.103385035</v>
      </c>
      <c r="BM77" s="121">
        <v>37211523.677950121</v>
      </c>
      <c r="BN77" s="121">
        <v>44653828.413540147</v>
      </c>
      <c r="BO77" s="121">
        <v>2904795.6201292174</v>
      </c>
      <c r="BP77" s="121">
        <v>2647790.1665875386</v>
      </c>
      <c r="BQ77" s="121">
        <v>93925.671367846153</v>
      </c>
      <c r="BR77" s="121">
        <v>5458660.1153489091</v>
      </c>
    </row>
    <row r="78" spans="2:70" ht="18" thickBot="1">
      <c r="B78" s="171" t="s">
        <v>208</v>
      </c>
      <c r="C78" s="172">
        <v>86</v>
      </c>
      <c r="D78" s="172">
        <v>170</v>
      </c>
      <c r="E78" s="172">
        <v>66</v>
      </c>
      <c r="F78" s="172">
        <v>66</v>
      </c>
      <c r="G78" s="172">
        <v>1200</v>
      </c>
      <c r="H78" s="172" t="s">
        <v>210</v>
      </c>
      <c r="I78" s="173">
        <v>356561.62219999998</v>
      </c>
      <c r="J78" s="172">
        <v>5321939.8490000004</v>
      </c>
      <c r="K78" s="172">
        <v>1432459.5209999999</v>
      </c>
      <c r="L78" s="172">
        <v>1629165.5959999999</v>
      </c>
      <c r="M78" s="172">
        <v>237574.7971</v>
      </c>
      <c r="N78" s="172">
        <v>1354899.28</v>
      </c>
      <c r="O78" s="172">
        <v>1147575.6229999999</v>
      </c>
      <c r="P78" s="172">
        <v>12679.191440000001</v>
      </c>
      <c r="Q78" s="172">
        <v>52793.731619999999</v>
      </c>
      <c r="R78" s="172">
        <v>12110.92308</v>
      </c>
      <c r="S78" s="172">
        <v>1134768.558</v>
      </c>
      <c r="T78" s="172">
        <v>711893.14029999997</v>
      </c>
      <c r="U78" s="174">
        <v>47922.649799999999</v>
      </c>
      <c r="V78" s="172">
        <v>1741584.1687399901</v>
      </c>
      <c r="W78" s="172">
        <v>7441526.0009199996</v>
      </c>
      <c r="X78" s="172">
        <v>2640068.71687999</v>
      </c>
      <c r="Y78" s="173">
        <v>1728904.9772999999</v>
      </c>
      <c r="Z78" s="172">
        <v>7388732.2692999998</v>
      </c>
      <c r="AA78" s="174">
        <v>2627957.7937999899</v>
      </c>
      <c r="AB78" s="172">
        <v>606815.61073999899</v>
      </c>
      <c r="AC78" s="172">
        <v>6729632.8606200004</v>
      </c>
      <c r="AD78" s="172">
        <v>2592146.0670799999</v>
      </c>
      <c r="AE78" s="173">
        <v>594136.41929999995</v>
      </c>
      <c r="AF78" s="172">
        <v>6676839.1289999997</v>
      </c>
      <c r="AG78" s="174">
        <v>2580035.1439999999</v>
      </c>
      <c r="AH78" s="172">
        <v>1491330.18019999</v>
      </c>
      <c r="AI78" s="172">
        <v>6033832.9892999995</v>
      </c>
      <c r="AJ78" s="172">
        <v>1677088.2457999999</v>
      </c>
      <c r="AK78" s="173">
        <v>356561.62219999998</v>
      </c>
      <c r="AL78" s="172">
        <v>5321939.8490000004</v>
      </c>
      <c r="AM78" s="174">
        <v>1629165.5959999999</v>
      </c>
      <c r="AP78" s="164">
        <f t="shared" si="19"/>
        <v>12387940.200503642</v>
      </c>
      <c r="AQ78" s="165">
        <f t="shared" si="20"/>
        <v>12334578.200523652</v>
      </c>
      <c r="AR78" s="165">
        <f t="shared" si="21"/>
        <v>7966529.9879021626</v>
      </c>
      <c r="AS78" s="165">
        <f t="shared" si="22"/>
        <v>7913167.9879221637</v>
      </c>
      <c r="AT78" s="165">
        <f t="shared" si="23"/>
        <v>11692973.671423633</v>
      </c>
      <c r="AU78" s="166">
        <f t="shared" si="24"/>
        <v>7271563.4588221638</v>
      </c>
      <c r="AV78" s="147">
        <f>MIN(AP64:AU78)</f>
        <v>1821049.6969159292</v>
      </c>
      <c r="AW78" s="200">
        <f t="shared" si="25"/>
        <v>4.4013178611039443</v>
      </c>
      <c r="AX78" s="201">
        <f t="shared" si="26"/>
        <v>4.3968610191695126</v>
      </c>
      <c r="AY78" s="201">
        <f t="shared" si="27"/>
        <v>3.8133259641884378</v>
      </c>
      <c r="AZ78" s="201">
        <f t="shared" si="28"/>
        <v>3.8061357817740169</v>
      </c>
      <c r="BA78" s="201">
        <f t="shared" si="29"/>
        <v>5.8513946151940166</v>
      </c>
      <c r="BB78" s="202">
        <f t="shared" si="30"/>
        <v>4.9762932156471189</v>
      </c>
      <c r="BC78" s="155"/>
      <c r="BD78" s="121">
        <v>1478780.598127739</v>
      </c>
      <c r="BE78" s="121">
        <v>4929268.6604257971</v>
      </c>
      <c r="BF78" s="121">
        <v>5915122.3925109562</v>
      </c>
      <c r="BG78" s="121">
        <v>384787.20030831679</v>
      </c>
      <c r="BH78" s="121">
        <v>2940233.6457334617</v>
      </c>
      <c r="BI78" s="121">
        <v>102793.26241961538</v>
      </c>
      <c r="BJ78" s="121">
        <v>3222227.5836221632</v>
      </c>
      <c r="BL78" s="121">
        <v>11759290.056328144</v>
      </c>
      <c r="BM78" s="121">
        <v>39197633.521093816</v>
      </c>
      <c r="BN78" s="121">
        <v>47037160.225312576</v>
      </c>
      <c r="BO78" s="121">
        <v>3059834.7747574891</v>
      </c>
      <c r="BP78" s="121">
        <v>2887492.666404231</v>
      </c>
      <c r="BQ78" s="121">
        <v>102428.69343807691</v>
      </c>
      <c r="BR78" s="121">
        <v>5844898.7477236427</v>
      </c>
    </row>
    <row r="79" spans="2:70">
      <c r="AV79" s="147"/>
    </row>
    <row r="80" spans="2:70">
      <c r="AV80" s="147"/>
    </row>
  </sheetData>
  <mergeCells count="16">
    <mergeCell ref="AW2:BB2"/>
    <mergeCell ref="AP2:AU2"/>
    <mergeCell ref="A34:A48"/>
    <mergeCell ref="A52:A63"/>
    <mergeCell ref="Y2:AA2"/>
    <mergeCell ref="AB2:AD2"/>
    <mergeCell ref="AE2:AG2"/>
    <mergeCell ref="AH2:AJ2"/>
    <mergeCell ref="AK2:AM2"/>
    <mergeCell ref="A9:A18"/>
    <mergeCell ref="C2:G2"/>
    <mergeCell ref="I2:L2"/>
    <mergeCell ref="M2:O2"/>
    <mergeCell ref="P2:R2"/>
    <mergeCell ref="S2:U2"/>
    <mergeCell ref="V2:X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F42C-85DA-49F3-92F9-85F352A5D76D}">
  <dimension ref="A1:BR83"/>
  <sheetViews>
    <sheetView tabSelected="1" topLeftCell="A58" zoomScale="85" zoomScaleNormal="85" workbookViewId="0">
      <selection activeCell="M73" sqref="M73"/>
    </sheetView>
  </sheetViews>
  <sheetFormatPr defaultRowHeight="17.399999999999999"/>
  <cols>
    <col min="1" max="2" width="8.796875" style="121"/>
    <col min="3" max="7" width="9.09765625" style="121" bestFit="1" customWidth="1"/>
    <col min="8" max="8" width="8.796875" style="121"/>
    <col min="9" max="9" width="10.09765625" style="121" bestFit="1" customWidth="1"/>
    <col min="10" max="12" width="11.69921875" style="121" bestFit="1" customWidth="1"/>
    <col min="13" max="13" width="10.09765625" style="121" bestFit="1" customWidth="1"/>
    <col min="14" max="15" width="11.69921875" style="121" bestFit="1" customWidth="1"/>
    <col min="16" max="18" width="9.09765625" style="121" bestFit="1" customWidth="1"/>
    <col min="19" max="19" width="11.69921875" style="121" bestFit="1" customWidth="1"/>
    <col min="20" max="20" width="10.09765625" style="121" bestFit="1" customWidth="1"/>
    <col min="21" max="21" width="9.09765625" style="121" bestFit="1" customWidth="1"/>
    <col min="22" max="27" width="11.69921875" style="121" bestFit="1" customWidth="1"/>
    <col min="28" max="28" width="10.5" style="121" bestFit="1" customWidth="1"/>
    <col min="29" max="30" width="11.69921875" style="121" bestFit="1" customWidth="1"/>
    <col min="31" max="31" width="10.09765625" style="121" bestFit="1" customWidth="1"/>
    <col min="32" max="36" width="11.69921875" style="121" bestFit="1" customWidth="1"/>
    <col min="37" max="37" width="10.09765625" style="121" bestFit="1" customWidth="1"/>
    <col min="38" max="39" width="11.69921875" style="121" bestFit="1" customWidth="1"/>
    <col min="40" max="41" width="8.796875" style="121"/>
    <col min="42" max="43" width="14.5" style="121" bestFit="1" customWidth="1"/>
    <col min="44" max="45" width="13.3984375" style="121" bestFit="1" customWidth="1"/>
    <col min="46" max="46" width="14.5" style="121" bestFit="1" customWidth="1"/>
    <col min="47" max="47" width="13.3984375" style="121" bestFit="1" customWidth="1"/>
    <col min="48" max="48" width="14" style="121" bestFit="1" customWidth="1"/>
    <col min="49" max="50" width="14.5" style="187" bestFit="1" customWidth="1"/>
    <col min="51" max="52" width="13.3984375" style="187" bestFit="1" customWidth="1"/>
    <col min="53" max="53" width="14.5" style="187" bestFit="1" customWidth="1"/>
    <col min="54" max="54" width="13.3984375" style="187" bestFit="1" customWidth="1"/>
    <col min="55" max="55" width="8.19921875" style="122" customWidth="1"/>
    <col min="56" max="58" width="11.69921875" style="121" bestFit="1" customWidth="1"/>
    <col min="59" max="59" width="10.09765625" style="121" bestFit="1" customWidth="1"/>
    <col min="60" max="60" width="11.69921875" style="121" bestFit="1" customWidth="1"/>
    <col min="61" max="61" width="10.09765625" style="121" bestFit="1" customWidth="1"/>
    <col min="62" max="62" width="11.69921875" style="121" bestFit="1" customWidth="1"/>
    <col min="63" max="63" width="8.796875" style="121"/>
    <col min="64" max="66" width="12.8984375" style="121" bestFit="1" customWidth="1"/>
    <col min="67" max="68" width="11.69921875" style="121" bestFit="1" customWidth="1"/>
    <col min="69" max="69" width="10.09765625" style="121" bestFit="1" customWidth="1"/>
    <col min="70" max="70" width="11.69921875" style="121" bestFit="1" customWidth="1"/>
    <col min="71" max="16384" width="8.796875" style="121"/>
  </cols>
  <sheetData>
    <row r="1" spans="1:70" ht="18" thickBot="1"/>
    <row r="2" spans="1:70" ht="18" thickBot="1">
      <c r="B2" s="123"/>
      <c r="C2" s="124" t="s">
        <v>1</v>
      </c>
      <c r="D2" s="124"/>
      <c r="E2" s="124"/>
      <c r="F2" s="124"/>
      <c r="G2" s="124"/>
      <c r="H2" s="125"/>
      <c r="I2" s="126" t="s">
        <v>165</v>
      </c>
      <c r="J2" s="127"/>
      <c r="K2" s="127"/>
      <c r="L2" s="127"/>
      <c r="M2" s="127" t="s">
        <v>166</v>
      </c>
      <c r="N2" s="127"/>
      <c r="O2" s="127"/>
      <c r="P2" s="127" t="s">
        <v>167</v>
      </c>
      <c r="Q2" s="127"/>
      <c r="R2" s="127"/>
      <c r="S2" s="127" t="s">
        <v>168</v>
      </c>
      <c r="T2" s="127"/>
      <c r="U2" s="128"/>
      <c r="V2" s="129" t="s">
        <v>169</v>
      </c>
      <c r="W2" s="129"/>
      <c r="X2" s="129"/>
      <c r="Y2" s="130" t="s">
        <v>170</v>
      </c>
      <c r="Z2" s="129"/>
      <c r="AA2" s="131"/>
      <c r="AB2" s="129" t="s">
        <v>171</v>
      </c>
      <c r="AC2" s="129"/>
      <c r="AD2" s="129"/>
      <c r="AE2" s="130" t="s">
        <v>172</v>
      </c>
      <c r="AF2" s="129"/>
      <c r="AG2" s="131"/>
      <c r="AH2" s="129" t="s">
        <v>173</v>
      </c>
      <c r="AI2" s="129"/>
      <c r="AJ2" s="129"/>
      <c r="AK2" s="130" t="s">
        <v>174</v>
      </c>
      <c r="AL2" s="129"/>
      <c r="AM2" s="131"/>
      <c r="AP2" s="132" t="s">
        <v>229</v>
      </c>
      <c r="AQ2" s="133"/>
      <c r="AR2" s="133"/>
      <c r="AS2" s="133"/>
      <c r="AT2" s="133"/>
      <c r="AU2" s="134"/>
      <c r="AW2" s="188" t="s">
        <v>228</v>
      </c>
      <c r="AX2" s="189"/>
      <c r="AY2" s="189"/>
      <c r="AZ2" s="189"/>
      <c r="BA2" s="189"/>
      <c r="BB2" s="190"/>
      <c r="BC2" s="135"/>
      <c r="BD2" s="121" t="s">
        <v>213</v>
      </c>
      <c r="BL2" s="121" t="s">
        <v>214</v>
      </c>
    </row>
    <row r="3" spans="1:70" ht="18" thickBot="1">
      <c r="B3" s="136" t="s">
        <v>175</v>
      </c>
      <c r="C3" s="137" t="s">
        <v>6</v>
      </c>
      <c r="D3" s="137" t="s">
        <v>7</v>
      </c>
      <c r="E3" s="137" t="s">
        <v>8</v>
      </c>
      <c r="F3" s="137" t="s">
        <v>9</v>
      </c>
      <c r="G3" s="137" t="s">
        <v>176</v>
      </c>
      <c r="H3" s="137" t="s">
        <v>209</v>
      </c>
      <c r="I3" s="138" t="s">
        <v>136</v>
      </c>
      <c r="J3" s="139" t="s">
        <v>137</v>
      </c>
      <c r="K3" s="139" t="s">
        <v>138</v>
      </c>
      <c r="L3" s="139" t="s">
        <v>139</v>
      </c>
      <c r="M3" s="139" t="s">
        <v>177</v>
      </c>
      <c r="N3" s="139" t="s">
        <v>178</v>
      </c>
      <c r="O3" s="139" t="s">
        <v>179</v>
      </c>
      <c r="P3" s="139" t="s">
        <v>180</v>
      </c>
      <c r="Q3" s="139" t="s">
        <v>181</v>
      </c>
      <c r="R3" s="139" t="s">
        <v>182</v>
      </c>
      <c r="S3" s="139" t="s">
        <v>183</v>
      </c>
      <c r="T3" s="139" t="s">
        <v>184</v>
      </c>
      <c r="U3" s="140" t="s">
        <v>185</v>
      </c>
      <c r="V3" s="141" t="s">
        <v>186</v>
      </c>
      <c r="W3" s="141" t="s">
        <v>187</v>
      </c>
      <c r="X3" s="141" t="s">
        <v>188</v>
      </c>
      <c r="Y3" s="142" t="s">
        <v>189</v>
      </c>
      <c r="Z3" s="141" t="s">
        <v>190</v>
      </c>
      <c r="AA3" s="143" t="s">
        <v>191</v>
      </c>
      <c r="AB3" s="141" t="s">
        <v>192</v>
      </c>
      <c r="AC3" s="141" t="s">
        <v>193</v>
      </c>
      <c r="AD3" s="141" t="s">
        <v>194</v>
      </c>
      <c r="AE3" s="142" t="s">
        <v>195</v>
      </c>
      <c r="AF3" s="141" t="s">
        <v>196</v>
      </c>
      <c r="AG3" s="143" t="s">
        <v>197</v>
      </c>
      <c r="AH3" s="141" t="s">
        <v>198</v>
      </c>
      <c r="AI3" s="141" t="s">
        <v>199</v>
      </c>
      <c r="AJ3" s="141" t="s">
        <v>200</v>
      </c>
      <c r="AK3" s="142" t="s">
        <v>201</v>
      </c>
      <c r="AL3" s="141" t="s">
        <v>202</v>
      </c>
      <c r="AM3" s="143" t="s">
        <v>203</v>
      </c>
      <c r="AP3" s="144" t="s">
        <v>215</v>
      </c>
      <c r="AQ3" s="145" t="s">
        <v>216</v>
      </c>
      <c r="AR3" s="145" t="s">
        <v>217</v>
      </c>
      <c r="AS3" s="145" t="s">
        <v>218</v>
      </c>
      <c r="AT3" s="145" t="s">
        <v>219</v>
      </c>
      <c r="AU3" s="146" t="s">
        <v>220</v>
      </c>
      <c r="AV3" s="147"/>
      <c r="AW3" s="191" t="s">
        <v>215</v>
      </c>
      <c r="AX3" s="192" t="s">
        <v>216</v>
      </c>
      <c r="AY3" s="192" t="s">
        <v>217</v>
      </c>
      <c r="AZ3" s="192" t="s">
        <v>218</v>
      </c>
      <c r="BA3" s="192" t="s">
        <v>219</v>
      </c>
      <c r="BB3" s="193" t="s">
        <v>220</v>
      </c>
      <c r="BC3" s="148"/>
      <c r="BD3" s="121" t="s">
        <v>221</v>
      </c>
      <c r="BE3" s="121" t="s">
        <v>222</v>
      </c>
      <c r="BF3" s="121" t="s">
        <v>223</v>
      </c>
      <c r="BG3" s="121" t="s">
        <v>224</v>
      </c>
      <c r="BH3" s="121" t="s">
        <v>225</v>
      </c>
      <c r="BI3" s="121" t="s">
        <v>226</v>
      </c>
      <c r="BJ3" s="121" t="s">
        <v>227</v>
      </c>
      <c r="BL3" s="121" t="s">
        <v>221</v>
      </c>
      <c r="BM3" s="121" t="s">
        <v>222</v>
      </c>
      <c r="BN3" s="121" t="s">
        <v>223</v>
      </c>
      <c r="BO3" s="121" t="s">
        <v>224</v>
      </c>
      <c r="BP3" s="121" t="s">
        <v>225</v>
      </c>
      <c r="BQ3" s="121" t="s">
        <v>226</v>
      </c>
      <c r="BR3" s="121" t="s">
        <v>227</v>
      </c>
    </row>
    <row r="4" spans="1:70">
      <c r="B4" s="149" t="s">
        <v>204</v>
      </c>
      <c r="C4" s="121">
        <v>10</v>
      </c>
      <c r="D4" s="121">
        <v>20</v>
      </c>
      <c r="E4" s="121">
        <v>8</v>
      </c>
      <c r="F4" s="121">
        <v>8</v>
      </c>
      <c r="G4" s="121">
        <v>500</v>
      </c>
      <c r="H4" s="121" t="s">
        <v>210</v>
      </c>
      <c r="I4" s="150">
        <v>75975.135309999998</v>
      </c>
      <c r="J4" s="121">
        <v>320790.91090000002</v>
      </c>
      <c r="K4" s="121">
        <v>215973.2838</v>
      </c>
      <c r="L4" s="121">
        <v>243100.25090000001</v>
      </c>
      <c r="M4" s="121">
        <v>62850.359479999999</v>
      </c>
      <c r="N4" s="121">
        <v>181575.28640000001</v>
      </c>
      <c r="O4" s="121">
        <v>158254.75750000001</v>
      </c>
      <c r="P4" s="121">
        <v>2672.7029320000001</v>
      </c>
      <c r="Q4" s="121">
        <v>7039.4186550000004</v>
      </c>
      <c r="R4" s="121">
        <v>1670.028935</v>
      </c>
      <c r="S4" s="121">
        <v>30094.721989999998</v>
      </c>
      <c r="T4" s="121">
        <v>5877.3923489999997</v>
      </c>
      <c r="U4" s="151">
        <v>111.71010680000001</v>
      </c>
      <c r="V4" s="121">
        <v>171592.919712</v>
      </c>
      <c r="W4" s="121">
        <v>515283.00830399903</v>
      </c>
      <c r="X4" s="121">
        <v>376009.78034180001</v>
      </c>
      <c r="Y4" s="150">
        <v>168920.21677999999</v>
      </c>
      <c r="Z4" s="121">
        <v>508243.58964899997</v>
      </c>
      <c r="AA4" s="151">
        <v>374339.7514068</v>
      </c>
      <c r="AB4" s="121">
        <v>141498.19772200001</v>
      </c>
      <c r="AC4" s="121">
        <v>509405.61595499999</v>
      </c>
      <c r="AD4" s="121">
        <v>375898.07023499999</v>
      </c>
      <c r="AE4" s="150">
        <v>138825.49479</v>
      </c>
      <c r="AF4" s="121">
        <v>502366.1973</v>
      </c>
      <c r="AG4" s="151">
        <v>374228.04129999998</v>
      </c>
      <c r="AH4" s="121">
        <v>106069.8573</v>
      </c>
      <c r="AI4" s="121">
        <v>326668.30324899999</v>
      </c>
      <c r="AJ4" s="121">
        <f>TEA!AJ4-TEA_woNG!L4+TEA_woNG!K4</f>
        <v>216084.99390679999</v>
      </c>
      <c r="AK4" s="150">
        <v>75975.135309999998</v>
      </c>
      <c r="AL4" s="121">
        <v>320790.91090000002</v>
      </c>
      <c r="AM4" s="151">
        <f>TEA!AM4-TEA_woNG!L4+TEA_woNG!K4</f>
        <v>215973.2838</v>
      </c>
      <c r="AP4" s="152">
        <f>V4+W4-X4+BR4</f>
        <v>398431.32491599233</v>
      </c>
      <c r="AQ4" s="153">
        <f>Y4+Z4-AA4+BR4</f>
        <v>390389.23226399324</v>
      </c>
      <c r="AR4" s="153">
        <f>AB4+AC4-AD4+BJ4</f>
        <v>291867.41540446464</v>
      </c>
      <c r="AS4" s="153">
        <f>AE4+AF4-AG4+BJ4</f>
        <v>283825.32275246468</v>
      </c>
      <c r="AT4" s="153">
        <f>AH4+AI4-AJ4+BR4</f>
        <v>304218.34388399334</v>
      </c>
      <c r="AU4" s="154">
        <f>AK4+AL4-AM4+BJ4</f>
        <v>197654.43437246463</v>
      </c>
      <c r="AV4" s="147"/>
      <c r="AW4" s="194">
        <f>SUM(V4:W4,BP4)/SUM(BQ4,X4)</f>
        <v>1.8436308542262532</v>
      </c>
      <c r="AX4" s="195">
        <f>SUM(Y4:Z4,BP4,)/SUM(BQ4,AA4)</f>
        <v>1.8259225064458211</v>
      </c>
      <c r="AY4" s="195">
        <f>SUM(AB4:AC4,BH4)/SUM(BI4,AD4)</f>
        <v>1.7488690377471854</v>
      </c>
      <c r="AZ4" s="205">
        <f>SUM(AE4:AF4,BH4)/SUM(BI4,AG4)</f>
        <v>1.7307328370759916</v>
      </c>
      <c r="BA4" s="195">
        <f>SUM(AH4:AI4,BP4)/SUM(BQ4,AJ4)</f>
        <v>2.0317937208012529</v>
      </c>
      <c r="BB4" s="196">
        <f>SUM(AK4:AL4,BH4)/SUM(BI4,AM4)</f>
        <v>1.867037218637702</v>
      </c>
      <c r="BC4" s="155"/>
      <c r="BD4" s="121">
        <v>39153.376169539835</v>
      </c>
      <c r="BE4" s="121">
        <v>130511.25389846611</v>
      </c>
      <c r="BF4" s="121">
        <v>156613.50467815934</v>
      </c>
      <c r="BG4" s="121">
        <v>10187.933232265877</v>
      </c>
      <c r="BH4" s="121">
        <v>6915.5113435186913</v>
      </c>
      <c r="BI4" s="121">
        <v>241.7726133199231</v>
      </c>
      <c r="BJ4" s="121">
        <v>16861.671962464643</v>
      </c>
      <c r="BL4" s="121">
        <v>311348.3552902104</v>
      </c>
      <c r="BM4" s="121">
        <v>1037827.850967368</v>
      </c>
      <c r="BN4" s="121">
        <v>1245393.4211608416</v>
      </c>
      <c r="BO4" s="121">
        <v>81014.629286048046</v>
      </c>
      <c r="BP4" s="121">
        <v>6791.4630926768459</v>
      </c>
      <c r="BQ4" s="121">
        <v>240.91513693161536</v>
      </c>
      <c r="BR4" s="121">
        <v>87565.177241793281</v>
      </c>
    </row>
    <row r="5" spans="1:70">
      <c r="B5" s="149" t="s">
        <v>204</v>
      </c>
      <c r="C5" s="121">
        <v>10</v>
      </c>
      <c r="D5" s="121">
        <v>20</v>
      </c>
      <c r="E5" s="121">
        <v>8</v>
      </c>
      <c r="F5" s="121">
        <v>8</v>
      </c>
      <c r="G5" s="121">
        <v>550</v>
      </c>
      <c r="H5" s="121" t="s">
        <v>210</v>
      </c>
      <c r="I5" s="150">
        <v>75993.220939999999</v>
      </c>
      <c r="J5" s="121">
        <v>322239.9877</v>
      </c>
      <c r="K5" s="121">
        <v>214055.68470000001</v>
      </c>
      <c r="L5" s="121">
        <v>242498.1384</v>
      </c>
      <c r="M5" s="121">
        <v>64852.216970000001</v>
      </c>
      <c r="N5" s="121">
        <v>190217.16390000001</v>
      </c>
      <c r="O5" s="121">
        <v>165929.48939999999</v>
      </c>
      <c r="P5" s="121">
        <v>2766.5364410000002</v>
      </c>
      <c r="Q5" s="121">
        <v>7375.1182410000001</v>
      </c>
      <c r="R5" s="121">
        <v>1751.032919</v>
      </c>
      <c r="S5" s="121">
        <v>67829.358819999994</v>
      </c>
      <c r="T5" s="121">
        <v>15169.299919999999</v>
      </c>
      <c r="U5" s="151">
        <v>439.63378699999998</v>
      </c>
      <c r="V5" s="121">
        <v>211441.33317100001</v>
      </c>
      <c r="W5" s="121">
        <v>535001.56976099999</v>
      </c>
      <c r="X5" s="121">
        <v>382175.84080599999</v>
      </c>
      <c r="Y5" s="150">
        <v>208674.79673</v>
      </c>
      <c r="Z5" s="121">
        <v>527626.45152</v>
      </c>
      <c r="AA5" s="151">
        <v>380424.80788699997</v>
      </c>
      <c r="AB5" s="121">
        <v>143611.97435100001</v>
      </c>
      <c r="AC5" s="121">
        <v>519832.26984099997</v>
      </c>
      <c r="AD5" s="121">
        <v>381736.20701900002</v>
      </c>
      <c r="AE5" s="150">
        <v>140845.43791000001</v>
      </c>
      <c r="AF5" s="121">
        <v>512457.15159999998</v>
      </c>
      <c r="AG5" s="151">
        <v>379985.1741</v>
      </c>
      <c r="AH5" s="121">
        <v>143822.57975999999</v>
      </c>
      <c r="AI5" s="121">
        <v>337409.28762000002</v>
      </c>
      <c r="AJ5" s="121">
        <f>TEA!AJ5-TEA_woNG!L5+TEA_woNG!K5</f>
        <v>214495.31848700001</v>
      </c>
      <c r="AK5" s="150">
        <v>75993.220939999999</v>
      </c>
      <c r="AL5" s="121">
        <v>322239.9877</v>
      </c>
      <c r="AM5" s="151">
        <f>TEA!AM5-TEA_woNG!L5+TEA_woNG!K5</f>
        <v>214055.68470000001</v>
      </c>
      <c r="AP5" s="156">
        <f>V5+W5-X5+BR5</f>
        <v>572353.45669352985</v>
      </c>
      <c r="AQ5" s="157">
        <f>Y5+Z5-AA5+BR5</f>
        <v>563962.83493052982</v>
      </c>
      <c r="AR5" s="157">
        <f>AB5+AC5-AD5+BJ5</f>
        <v>330559.94646062859</v>
      </c>
      <c r="AS5" s="157">
        <f>AE5+AF5-AG5+BJ5</f>
        <v>322169.32469762856</v>
      </c>
      <c r="AT5" s="157">
        <f>AH5+AI5-AJ5+BR5</f>
        <v>474822.94346052979</v>
      </c>
      <c r="AU5" s="158">
        <f>AK5+AL5-AM5+BJ5</f>
        <v>233029.43322762856</v>
      </c>
      <c r="AV5" s="147"/>
      <c r="AW5" s="197">
        <f>SUM(V5:W5,BP5)/SUM(BQ5,X5)</f>
        <v>2.0171171653713955</v>
      </c>
      <c r="AX5" s="198">
        <f>SUM(Y5:Z5,BP5,)/SUM(BQ5,AA5)</f>
        <v>1.9997854221529983</v>
      </c>
      <c r="AY5" s="198">
        <f>SUM(AB5:AC5,BH5)/SUM(BI5,AD5)</f>
        <v>1.8037825310435003</v>
      </c>
      <c r="AZ5" s="198">
        <f>SUM(AE5:AF5,BH5)/SUM(BI5,AG5)</f>
        <v>1.7854502751850219</v>
      </c>
      <c r="BA5" s="198">
        <f>SUM(AH5:AI5,BP5)/SUM(BQ5,AJ5)</f>
        <v>2.3560689961253107</v>
      </c>
      <c r="BB5" s="199">
        <f>SUM(AK5:AL5,BH5)/SUM(BI5,AM5)</f>
        <v>1.9770352779711444</v>
      </c>
      <c r="BC5" s="155"/>
      <c r="BD5" s="121">
        <v>88289.744474535531</v>
      </c>
      <c r="BE5" s="121">
        <v>294299.14824845176</v>
      </c>
      <c r="BF5" s="121">
        <v>353158.97789814213</v>
      </c>
      <c r="BG5" s="121">
        <v>22973.498323757827</v>
      </c>
      <c r="BH5" s="121">
        <v>26815.920102337692</v>
      </c>
      <c r="BI5" s="121">
        <v>937.5091384669231</v>
      </c>
      <c r="BJ5" s="121">
        <v>48851.909287628601</v>
      </c>
      <c r="BL5" s="121">
        <v>702081.64455879282</v>
      </c>
      <c r="BM5" s="121">
        <v>2340272.1485293093</v>
      </c>
      <c r="BN5" s="121">
        <v>2808326.5782351713</v>
      </c>
      <c r="BO5" s="121">
        <v>182685.67408828053</v>
      </c>
      <c r="BP5" s="121">
        <v>26334.904625943847</v>
      </c>
      <c r="BQ5" s="121">
        <v>934.18414669461549</v>
      </c>
      <c r="BR5" s="121">
        <v>208086.39456752979</v>
      </c>
    </row>
    <row r="6" spans="1:70">
      <c r="B6" s="149" t="s">
        <v>204</v>
      </c>
      <c r="C6" s="121">
        <v>10</v>
      </c>
      <c r="D6" s="121">
        <v>20</v>
      </c>
      <c r="E6" s="121">
        <v>8</v>
      </c>
      <c r="F6" s="121">
        <v>8</v>
      </c>
      <c r="G6" s="121">
        <v>600</v>
      </c>
      <c r="H6" s="121" t="s">
        <v>210</v>
      </c>
      <c r="I6" s="150">
        <v>75998.902539999995</v>
      </c>
      <c r="J6" s="121">
        <v>336280.33600000001</v>
      </c>
      <c r="K6" s="121">
        <v>208099.35310000001</v>
      </c>
      <c r="L6" s="121">
        <v>236888.6447</v>
      </c>
      <c r="M6" s="121">
        <v>65377.903729999998</v>
      </c>
      <c r="N6" s="121">
        <v>192471.82939999999</v>
      </c>
      <c r="O6" s="121">
        <v>167969.08960000001</v>
      </c>
      <c r="P6" s="121">
        <v>2790.423323</v>
      </c>
      <c r="Q6" s="121">
        <v>7459.2551530000001</v>
      </c>
      <c r="R6" s="121">
        <v>1773.1697690000001</v>
      </c>
      <c r="S6" s="121">
        <v>95433.738500000007</v>
      </c>
      <c r="T6" s="121">
        <v>22998.463790000002</v>
      </c>
      <c r="U6" s="151">
        <v>778.22331829999996</v>
      </c>
      <c r="V6" s="121">
        <v>239600.968093</v>
      </c>
      <c r="W6" s="121">
        <v>559209.88434300001</v>
      </c>
      <c r="X6" s="121">
        <v>378619.83578730002</v>
      </c>
      <c r="Y6" s="150">
        <v>236810.54477000001</v>
      </c>
      <c r="Z6" s="121">
        <v>551750.62919000001</v>
      </c>
      <c r="AA6" s="151">
        <v>376846.66601829999</v>
      </c>
      <c r="AB6" s="121">
        <v>144167.229593</v>
      </c>
      <c r="AC6" s="121">
        <v>536211.42055299995</v>
      </c>
      <c r="AD6" s="121">
        <v>377841.61246899999</v>
      </c>
      <c r="AE6" s="150">
        <v>141376.80627</v>
      </c>
      <c r="AF6" s="121">
        <v>528752.16540000006</v>
      </c>
      <c r="AG6" s="151">
        <v>376068.44270000001</v>
      </c>
      <c r="AH6" s="121">
        <v>171432.64103999999</v>
      </c>
      <c r="AI6" s="121">
        <v>359278.79979000002</v>
      </c>
      <c r="AJ6" s="121">
        <f>TEA!AJ6-TEA_woNG!L6+TEA_woNG!K6</f>
        <v>208877.57641830001</v>
      </c>
      <c r="AK6" s="150">
        <v>75998.902539999995</v>
      </c>
      <c r="AL6" s="121">
        <v>336280.33600000001</v>
      </c>
      <c r="AM6" s="151">
        <f>TEA!AM6-TEA_woNG!L6+TEA_woNG!K6</f>
        <v>208099.35310000001</v>
      </c>
      <c r="AP6" s="156">
        <f>V6+W6-X6+BR6</f>
        <v>722160.09458487923</v>
      </c>
      <c r="AQ6" s="157">
        <f>Y6+Z6-AA6+BR6</f>
        <v>713683.58587787929</v>
      </c>
      <c r="AR6" s="157">
        <f>AB6+AC6-AD6+BJ6</f>
        <v>380597.6599774916</v>
      </c>
      <c r="AS6" s="157">
        <f>AE6+AF6-AG6+BJ6</f>
        <v>372121.15127049177</v>
      </c>
      <c r="AT6" s="157">
        <f>AH6+AI6-AJ6+BR6</f>
        <v>623802.94234787917</v>
      </c>
      <c r="AU6" s="158">
        <f>AK6+AL6-AM6+BJ6</f>
        <v>282240.50774049165</v>
      </c>
      <c r="AV6" s="147"/>
      <c r="AW6" s="197">
        <f>SUM(V6:W6,BP6)/SUM(BQ6,X6)</f>
        <v>2.2230191960293357</v>
      </c>
      <c r="AX6" s="198">
        <f>SUM(Y6:Z6,BP6,)/SUM(BQ6,AA6)</f>
        <v>2.2063535969169892</v>
      </c>
      <c r="AY6" s="198">
        <f>SUM(AB6:AC6,BH6)/SUM(BI6,AD6)</f>
        <v>1.9177076601216625</v>
      </c>
      <c r="AZ6" s="198">
        <f>SUM(AE6:AF6,BH6)/SUM(BI6,AG6)</f>
        <v>1.8995747486610901</v>
      </c>
      <c r="BA6" s="198">
        <f>SUM(AH6:AI6,BP6)/SUM(BQ6,AJ6)</f>
        <v>2.7419081924817523</v>
      </c>
      <c r="BB6" s="199">
        <f>SUM(AK6:AL6,BH6)/SUM(BI6,AM6)</f>
        <v>2.1914380657355061</v>
      </c>
      <c r="BC6" s="155"/>
      <c r="BD6" s="121">
        <v>124244.44697453856</v>
      </c>
      <c r="BE6" s="121">
        <v>414148.15658179519</v>
      </c>
      <c r="BF6" s="121">
        <v>496977.78789815423</v>
      </c>
      <c r="BG6" s="121">
        <v>32329.118305796248</v>
      </c>
      <c r="BH6" s="121">
        <v>47388.240297813849</v>
      </c>
      <c r="BI6" s="121">
        <v>1656.7363031184614</v>
      </c>
      <c r="BJ6" s="121">
        <v>78060.622300491639</v>
      </c>
      <c r="BL6" s="121">
        <v>987994.0889889031</v>
      </c>
      <c r="BM6" s="121">
        <v>3293313.6299630105</v>
      </c>
      <c r="BN6" s="121">
        <v>3951976.3559556128</v>
      </c>
      <c r="BO6" s="121">
        <v>257081.7333582346</v>
      </c>
      <c r="BP6" s="121">
        <v>46538.205061456923</v>
      </c>
      <c r="BQ6" s="121">
        <v>1650.8604835123076</v>
      </c>
      <c r="BR6" s="121">
        <v>301969.07793617924</v>
      </c>
    </row>
    <row r="7" spans="1:70">
      <c r="B7" s="149" t="s">
        <v>204</v>
      </c>
      <c r="C7" s="121">
        <v>10</v>
      </c>
      <c r="D7" s="121">
        <v>20</v>
      </c>
      <c r="E7" s="121">
        <v>8</v>
      </c>
      <c r="F7" s="121">
        <v>8</v>
      </c>
      <c r="G7" s="121">
        <v>650</v>
      </c>
      <c r="H7" s="121" t="s">
        <v>210</v>
      </c>
      <c r="I7" s="150">
        <v>76008.555670000002</v>
      </c>
      <c r="J7" s="121">
        <v>351934.50900000002</v>
      </c>
      <c r="K7" s="121">
        <v>204195.85070000001</v>
      </c>
      <c r="L7" s="121">
        <v>232972.46359999999</v>
      </c>
      <c r="M7" s="121">
        <v>65358.832159999998</v>
      </c>
      <c r="N7" s="121">
        <v>192388.57810000001</v>
      </c>
      <c r="O7" s="121">
        <v>167895.11809999999</v>
      </c>
      <c r="P7" s="121">
        <v>2789.5259729999998</v>
      </c>
      <c r="Q7" s="121">
        <v>7456.0216229999996</v>
      </c>
      <c r="R7" s="121">
        <v>1772.3889670000001</v>
      </c>
      <c r="S7" s="121">
        <v>119179.8936</v>
      </c>
      <c r="T7" s="121">
        <v>30361.083480000001</v>
      </c>
      <c r="U7" s="151">
        <v>1122.0464529999999</v>
      </c>
      <c r="V7" s="121">
        <v>263336.80740300001</v>
      </c>
      <c r="W7" s="121">
        <v>582140.19220299996</v>
      </c>
      <c r="X7" s="121">
        <v>374985.40422000003</v>
      </c>
      <c r="Y7" s="150">
        <v>260547.28142999901</v>
      </c>
      <c r="Z7" s="121">
        <v>574684.17058000003</v>
      </c>
      <c r="AA7" s="151">
        <v>373213.01525300002</v>
      </c>
      <c r="AB7" s="121">
        <v>144156.913803</v>
      </c>
      <c r="AC7" s="121">
        <v>551779.10872300004</v>
      </c>
      <c r="AD7" s="121">
        <v>373863.35776699998</v>
      </c>
      <c r="AE7" s="150">
        <v>141367.38782999999</v>
      </c>
      <c r="AF7" s="121">
        <v>544323.0871</v>
      </c>
      <c r="AG7" s="151">
        <v>372090.96879999997</v>
      </c>
      <c r="AH7" s="121">
        <v>195188.44926999899</v>
      </c>
      <c r="AI7" s="121">
        <v>382295.59247999999</v>
      </c>
      <c r="AJ7" s="121">
        <f>TEA!AJ7-TEA_woNG!L7+TEA_woNG!K7</f>
        <v>205317.89715299901</v>
      </c>
      <c r="AK7" s="150">
        <v>76008.555670000002</v>
      </c>
      <c r="AL7" s="121">
        <v>351934.50900000002</v>
      </c>
      <c r="AM7" s="151">
        <f>TEA!AM7-TEA_woNG!L7+TEA_woNG!K7</f>
        <v>204195.85070000001</v>
      </c>
      <c r="AP7" s="156">
        <f>V7+W7-X7+BR7</f>
        <v>856592.7870582192</v>
      </c>
      <c r="AQ7" s="157">
        <f>Y7+Z7-AA7+BR7</f>
        <v>848119.6284292182</v>
      </c>
      <c r="AR7" s="157">
        <f>AB7+AC7-AD7+BJ7</f>
        <v>428691.06744816341</v>
      </c>
      <c r="AS7" s="157">
        <f>AE7+AF7-AG7+BJ7</f>
        <v>420217.90881916339</v>
      </c>
      <c r="AT7" s="157">
        <f>AH7+AI7-AJ7+BR7</f>
        <v>758267.33626921917</v>
      </c>
      <c r="AU7" s="158">
        <f>AK7+AL7-AM7+BJ7</f>
        <v>330365.61665916332</v>
      </c>
      <c r="AV7" s="147"/>
      <c r="AW7" s="197">
        <f>SUM(V7:W7,BP7)/SUM(BQ7,X7)</f>
        <v>2.4190324779171624</v>
      </c>
      <c r="AX7" s="198">
        <f>SUM(Y7:Z7,BP7,)/SUM(BQ7,AA7)</f>
        <v>2.4031698212763062</v>
      </c>
      <c r="AY7" s="198">
        <f>SUM(AB7:AC7,BH7)/SUM(BI7,AD7)</f>
        <v>2.0320265572954641</v>
      </c>
      <c r="AZ7" s="198">
        <f>SUM(AE7:AF7,BH7)/SUM(BI7,AG7)</f>
        <v>2.0142851126285808</v>
      </c>
      <c r="BA7" s="198">
        <f>SUM(AH7:AI7,BP7)/SUM(BQ7,AJ7)</f>
        <v>3.1047907614931334</v>
      </c>
      <c r="BB7" s="199">
        <f>SUM(AK7:AL7,BH7)/SUM(BI7,AM7)</f>
        <v>2.4036507679566244</v>
      </c>
      <c r="BC7" s="155"/>
      <c r="BD7" s="121">
        <v>155175.51798717235</v>
      </c>
      <c r="BE7" s="121">
        <v>517251.7266239078</v>
      </c>
      <c r="BF7" s="121">
        <v>620702.07194868941</v>
      </c>
      <c r="BG7" s="121">
        <v>40377.560537563339</v>
      </c>
      <c r="BH7" s="121">
        <v>68640.57971445001</v>
      </c>
      <c r="BI7" s="121">
        <v>2399.7375628500004</v>
      </c>
      <c r="BJ7" s="121">
        <v>106618.40268916334</v>
      </c>
      <c r="BL7" s="121">
        <v>1233958.5249917516</v>
      </c>
      <c r="BM7" s="121">
        <v>4113195.0833058385</v>
      </c>
      <c r="BN7" s="121">
        <v>4935834.0999670066</v>
      </c>
      <c r="BO7" s="121">
        <v>321083.09152101917</v>
      </c>
      <c r="BP7" s="121">
        <v>67409.326748849999</v>
      </c>
      <c r="BQ7" s="121">
        <v>2391.2265976500003</v>
      </c>
      <c r="BR7" s="121">
        <v>386101.1916722192</v>
      </c>
    </row>
    <row r="8" spans="1:70">
      <c r="B8" s="149" t="s">
        <v>204</v>
      </c>
      <c r="C8" s="121">
        <v>10</v>
      </c>
      <c r="D8" s="121">
        <v>20</v>
      </c>
      <c r="E8" s="121">
        <v>8</v>
      </c>
      <c r="F8" s="121">
        <v>8</v>
      </c>
      <c r="G8" s="121">
        <v>700</v>
      </c>
      <c r="H8" s="121" t="s">
        <v>210</v>
      </c>
      <c r="I8" s="150">
        <v>76017.895170000003</v>
      </c>
      <c r="J8" s="121">
        <v>369061.4829</v>
      </c>
      <c r="K8" s="121">
        <v>201597.69620000001</v>
      </c>
      <c r="L8" s="121">
        <v>230111.48310000001</v>
      </c>
      <c r="M8" s="121">
        <v>64962.85471</v>
      </c>
      <c r="N8" s="121">
        <v>190662.7176</v>
      </c>
      <c r="O8" s="121">
        <v>166361.67559999999</v>
      </c>
      <c r="P8" s="121">
        <v>2770.9054980000001</v>
      </c>
      <c r="Q8" s="121">
        <v>7388.991027</v>
      </c>
      <c r="R8" s="121">
        <v>1756.201026</v>
      </c>
      <c r="S8" s="121">
        <v>140745.48809999999</v>
      </c>
      <c r="T8" s="121">
        <v>37508.865790000003</v>
      </c>
      <c r="U8" s="151">
        <v>1473.378117</v>
      </c>
      <c r="V8" s="121">
        <v>284497.14347800001</v>
      </c>
      <c r="W8" s="121">
        <v>604622.057317</v>
      </c>
      <c r="X8" s="121">
        <v>371188.95094299997</v>
      </c>
      <c r="Y8" s="150">
        <v>281726.23797999998</v>
      </c>
      <c r="Z8" s="121">
        <v>597233.06628999999</v>
      </c>
      <c r="AA8" s="151">
        <v>369432.74991699902</v>
      </c>
      <c r="AB8" s="121">
        <v>143751.655378</v>
      </c>
      <c r="AC8" s="121">
        <v>567113.19152700005</v>
      </c>
      <c r="AD8" s="121">
        <v>369715.57282599999</v>
      </c>
      <c r="AE8" s="150">
        <v>140980.74987999999</v>
      </c>
      <c r="AF8" s="121">
        <v>559724.20050000004</v>
      </c>
      <c r="AG8" s="151">
        <v>367959.37179999897</v>
      </c>
      <c r="AH8" s="121">
        <v>216763.38326999999</v>
      </c>
      <c r="AI8" s="121">
        <v>406570.34869000001</v>
      </c>
      <c r="AJ8" s="121">
        <f>TEA!AJ8-TEA_woNG!L8+TEA_woNG!K8</f>
        <v>203071.07431699999</v>
      </c>
      <c r="AK8" s="150">
        <v>76017.895170000003</v>
      </c>
      <c r="AL8" s="121">
        <v>369061.4829</v>
      </c>
      <c r="AM8" s="151">
        <f>TEA!AM8-TEA_woNG!L8+TEA_woNG!K8</f>
        <v>201597.69620000001</v>
      </c>
      <c r="AP8" s="156">
        <f>V8+W8-X8+BR8</f>
        <v>982946.13692938257</v>
      </c>
      <c r="AQ8" s="157">
        <f>Y8+Z8-AA8+BR8</f>
        <v>974542.44143038359</v>
      </c>
      <c r="AR8" s="157">
        <f>AB8+AC8-AD8+BJ8</f>
        <v>476250.26954199607</v>
      </c>
      <c r="AS8" s="157">
        <f>AE8+AF8-AG8+BJ8</f>
        <v>467846.57404299709</v>
      </c>
      <c r="AT8" s="157">
        <f>AH8+AI8-AJ8+BR8</f>
        <v>885278.54472038266</v>
      </c>
      <c r="AU8" s="158">
        <f>AK8+AL8-AM8+BJ8</f>
        <v>378582.67733299604</v>
      </c>
      <c r="AV8" s="147"/>
      <c r="AW8" s="197">
        <f>SUM(V8:W8,BP8)/SUM(BQ8,X8)</f>
        <v>2.6127648517316047</v>
      </c>
      <c r="AX8" s="198">
        <f>SUM(Y8:Z8,BP8,)/SUM(BQ8,AA8)</f>
        <v>2.5978117340033826</v>
      </c>
      <c r="AY8" s="198">
        <f>SUM(AB8:AC8,BH8)/SUM(BI8,AD8)</f>
        <v>2.1493228774352393</v>
      </c>
      <c r="AZ8" s="198">
        <f>SUM(AE8:AF8,BH8)/SUM(BI8,AG8)</f>
        <v>2.1321178003843047</v>
      </c>
      <c r="BA8" s="198">
        <f>SUM(AH8:AI8,BP8)/SUM(BQ8,AJ8)</f>
        <v>3.4539124917380417</v>
      </c>
      <c r="BB8" s="199">
        <f>SUM(AK8:AL8,BH8)/SUM(BI8,AM8)</f>
        <v>2.615976792835121</v>
      </c>
      <c r="BC8" s="155"/>
      <c r="BD8" s="121">
        <v>183270.69900957445</v>
      </c>
      <c r="BE8" s="121">
        <v>610902.33003191487</v>
      </c>
      <c r="BF8" s="121">
        <v>733082.79603829782</v>
      </c>
      <c r="BG8" s="121">
        <v>47688.087914952979</v>
      </c>
      <c r="BH8" s="121">
        <v>90579.655296220764</v>
      </c>
      <c r="BI8" s="121">
        <v>3166.7477481776923</v>
      </c>
      <c r="BJ8" s="121">
        <v>135100.99546299604</v>
      </c>
      <c r="BL8" s="121">
        <v>1457371.9125123618</v>
      </c>
      <c r="BM8" s="121">
        <v>4857906.3750412054</v>
      </c>
      <c r="BN8" s="121">
        <v>5829487.6500494462</v>
      </c>
      <c r="BO8" s="121">
        <v>379216.53741846571</v>
      </c>
      <c r="BP8" s="121">
        <v>88954.866145685388</v>
      </c>
      <c r="BQ8" s="121">
        <v>3155.5164867684616</v>
      </c>
      <c r="BR8" s="121">
        <v>465015.88707738265</v>
      </c>
    </row>
    <row r="9" spans="1:70">
      <c r="A9" s="159" t="s">
        <v>163</v>
      </c>
      <c r="B9" s="160" t="s">
        <v>204</v>
      </c>
      <c r="C9" s="161">
        <v>10</v>
      </c>
      <c r="D9" s="161">
        <v>20</v>
      </c>
      <c r="E9" s="161">
        <v>8</v>
      </c>
      <c r="F9" s="161">
        <v>8</v>
      </c>
      <c r="G9" s="161">
        <v>750</v>
      </c>
      <c r="H9" s="161" t="s">
        <v>211</v>
      </c>
      <c r="I9" s="162">
        <v>76027.277539999995</v>
      </c>
      <c r="J9" s="161">
        <v>387545.50229999999</v>
      </c>
      <c r="K9" s="161">
        <v>199937.17480000001</v>
      </c>
      <c r="L9" s="161">
        <v>228032.57209999999</v>
      </c>
      <c r="M9" s="161">
        <v>64326.489130000002</v>
      </c>
      <c r="N9" s="161">
        <v>187942.2126</v>
      </c>
      <c r="O9" s="161">
        <v>163901.55290000001</v>
      </c>
      <c r="P9" s="161">
        <v>2742.0124030000002</v>
      </c>
      <c r="Q9" s="161">
        <v>7287.4197000000004</v>
      </c>
      <c r="R9" s="161">
        <v>1729.5091090000001</v>
      </c>
      <c r="S9" s="161">
        <v>160893.54</v>
      </c>
      <c r="T9" s="161">
        <v>44538.353199999998</v>
      </c>
      <c r="U9" s="163">
        <v>1844.5797170000001</v>
      </c>
      <c r="V9" s="161">
        <v>303989.31907299999</v>
      </c>
      <c r="W9" s="161">
        <v>627313.4878</v>
      </c>
      <c r="X9" s="161">
        <v>367412.81652599998</v>
      </c>
      <c r="Y9" s="162">
        <v>301247.30666999897</v>
      </c>
      <c r="Z9" s="161">
        <v>620026.06810000003</v>
      </c>
      <c r="AA9" s="163">
        <v>365683.307417</v>
      </c>
      <c r="AB9" s="161">
        <v>143095.77907299899</v>
      </c>
      <c r="AC9" s="161">
        <v>582775.13459999999</v>
      </c>
      <c r="AD9" s="161">
        <v>365568.23680900002</v>
      </c>
      <c r="AE9" s="162">
        <v>140353.76666999899</v>
      </c>
      <c r="AF9" s="161">
        <v>575487.71490000002</v>
      </c>
      <c r="AG9" s="163">
        <v>363838.72769999999</v>
      </c>
      <c r="AH9" s="161">
        <v>236920.81753999999</v>
      </c>
      <c r="AI9" s="161">
        <v>432083.85550000001</v>
      </c>
      <c r="AJ9" s="161">
        <f>TEA!AJ9-TEA_woNG!L9+TEA_woNG!K9</f>
        <v>201781.754516999</v>
      </c>
      <c r="AK9" s="162">
        <v>76027.277539999995</v>
      </c>
      <c r="AL9" s="161">
        <v>387545.50229999999</v>
      </c>
      <c r="AM9" s="163">
        <f>TEA!AM9-TEA_woNG!L9+TEA_woNG!K9</f>
        <v>199937.17480000001</v>
      </c>
      <c r="AP9" s="156">
        <f>V9+W9-X9+BJ9</f>
        <v>727658.6601089437</v>
      </c>
      <c r="AQ9" s="157">
        <f>Y9+Z9-AA9+BJ9</f>
        <v>719358.73711494263</v>
      </c>
      <c r="AR9" s="157">
        <f>AB9+AC9-AD9+BJ9</f>
        <v>524071.34662594262</v>
      </c>
      <c r="AS9" s="157">
        <f>AE9+AF9-AG9+BJ9</f>
        <v>515771.4236319426</v>
      </c>
      <c r="AT9" s="157">
        <f>AH9+AI9-AJ9+BJ9</f>
        <v>630991.58828494465</v>
      </c>
      <c r="AU9" s="158">
        <f>AK9+AL9-AM9+BJ9</f>
        <v>427404.27480194357</v>
      </c>
      <c r="AV9" s="147"/>
      <c r="AW9" s="197">
        <f>SUM(V9:W9,BP9)/SUM(BQ9,X9)</f>
        <v>2.8072272021111764</v>
      </c>
      <c r="AX9" s="198">
        <f>SUM(Y9:Z9,BP9,)/SUM(BQ9,AA9)</f>
        <v>2.7932284843768032</v>
      </c>
      <c r="AY9" s="198">
        <f>SUM(AB9:AC9,BH9)/SUM(BI9,AD9)</f>
        <v>2.2706957821565452</v>
      </c>
      <c r="AZ9" s="198">
        <f>SUM(AE9:AF9,BH9)/SUM(BI9,AG9)</f>
        <v>2.2541044329813822</v>
      </c>
      <c r="BA9" s="198">
        <f>SUM(AH9:AI9,BP9)/SUM(BQ9,AJ9)</f>
        <v>3.7923541149994144</v>
      </c>
      <c r="BB9" s="199">
        <f>SUM(AK9:AL9,BH9)/SUM(BI9,AM9)</f>
        <v>2.8288239942082263</v>
      </c>
      <c r="BC9" s="155"/>
      <c r="BD9" s="121">
        <v>209511.06896791849</v>
      </c>
      <c r="BE9" s="121">
        <v>698370.22989306168</v>
      </c>
      <c r="BF9" s="121">
        <v>838044.27587167406</v>
      </c>
      <c r="BG9" s="121">
        <v>54515.982806263615</v>
      </c>
      <c r="BH9" s="121">
        <v>113210.63447285999</v>
      </c>
      <c r="BI9" s="121">
        <v>3957.9475171800004</v>
      </c>
      <c r="BJ9" s="121">
        <v>163768.6697619436</v>
      </c>
      <c r="BL9" s="121">
        <v>1666035.8089120034</v>
      </c>
      <c r="BM9" s="121">
        <v>5553452.6963733444</v>
      </c>
      <c r="BN9" s="121">
        <v>6664143.2356480137</v>
      </c>
      <c r="BO9" s="121">
        <v>433512.08105942118</v>
      </c>
      <c r="BP9" s="121">
        <v>111179.89798997999</v>
      </c>
      <c r="BQ9" s="121">
        <v>3943.9101682200003</v>
      </c>
      <c r="BR9" s="121">
        <v>540748.06888118107</v>
      </c>
    </row>
    <row r="10" spans="1:70">
      <c r="A10" s="159"/>
      <c r="B10" s="160" t="s">
        <v>204</v>
      </c>
      <c r="C10" s="161">
        <v>10</v>
      </c>
      <c r="D10" s="161">
        <v>20</v>
      </c>
      <c r="E10" s="161">
        <v>8</v>
      </c>
      <c r="F10" s="161">
        <v>8</v>
      </c>
      <c r="G10" s="161">
        <v>800</v>
      </c>
      <c r="H10" s="161" t="s">
        <v>211</v>
      </c>
      <c r="I10" s="162">
        <v>76036.910699999993</v>
      </c>
      <c r="J10" s="161">
        <v>407276.81599999999</v>
      </c>
      <c r="K10" s="161">
        <v>198939.93799999999</v>
      </c>
      <c r="L10" s="161">
        <v>226527.1262</v>
      </c>
      <c r="M10" s="161">
        <v>63554.791740000001</v>
      </c>
      <c r="N10" s="161">
        <v>184595.00829999999</v>
      </c>
      <c r="O10" s="161">
        <v>160942.6727</v>
      </c>
      <c r="P10" s="161">
        <v>2705.5148319999998</v>
      </c>
      <c r="Q10" s="161">
        <v>7156.0911800000003</v>
      </c>
      <c r="R10" s="161">
        <v>1698.5095100000001</v>
      </c>
      <c r="S10" s="161">
        <v>180020.3578</v>
      </c>
      <c r="T10" s="161">
        <v>51537.070220000001</v>
      </c>
      <c r="U10" s="163">
        <v>2220.9974400000001</v>
      </c>
      <c r="V10" s="161">
        <v>322317.57507199998</v>
      </c>
      <c r="W10" s="161">
        <v>650564.98569999996</v>
      </c>
      <c r="X10" s="161">
        <v>363802.11764999997</v>
      </c>
      <c r="Y10" s="162">
        <v>319612.06024000002</v>
      </c>
      <c r="Z10" s="161">
        <v>643408.89451999997</v>
      </c>
      <c r="AA10" s="163">
        <v>362103.60813999898</v>
      </c>
      <c r="AB10" s="161">
        <v>142297.21727199899</v>
      </c>
      <c r="AC10" s="161">
        <v>599027.91547999997</v>
      </c>
      <c r="AD10" s="161">
        <v>361581.12020999898</v>
      </c>
      <c r="AE10" s="162">
        <v>139591.70243999999</v>
      </c>
      <c r="AF10" s="161">
        <v>591871.82429999998</v>
      </c>
      <c r="AG10" s="163">
        <v>359882.61069999897</v>
      </c>
      <c r="AH10" s="161">
        <v>256057.26850000001</v>
      </c>
      <c r="AI10" s="161">
        <v>458813.88621999999</v>
      </c>
      <c r="AJ10" s="161">
        <f>TEA!AJ10-TEA_woNG!L10+TEA_woNG!K10</f>
        <v>201160.93544</v>
      </c>
      <c r="AK10" s="162">
        <v>76036.910699999993</v>
      </c>
      <c r="AL10" s="161">
        <v>407276.81599999999</v>
      </c>
      <c r="AM10" s="163">
        <f>TEA!AM10-TEA_woNG!L10+TEA_woNG!K10</f>
        <v>198939.93799999999</v>
      </c>
      <c r="AP10" s="156">
        <f>V10+W10-X10+BJ10</f>
        <v>801846.52275991312</v>
      </c>
      <c r="AQ10" s="157">
        <f>Y10+Z10-AA10+BJ10</f>
        <v>793683.42625791417</v>
      </c>
      <c r="AR10" s="157">
        <f>AB10+AC10-AD10+BJ10</f>
        <v>572510.09217991307</v>
      </c>
      <c r="AS10" s="157">
        <f>AE10+AF10-AG10+BJ10</f>
        <v>564346.99567791424</v>
      </c>
      <c r="AT10" s="157">
        <f>AH10+AI10-AJ10+BJ10</f>
        <v>706476.29891791311</v>
      </c>
      <c r="AU10" s="158">
        <f>AK10+AL10-AM10+BJ10</f>
        <v>477139.86833791318</v>
      </c>
      <c r="AV10" s="147"/>
      <c r="AW10" s="197">
        <f>SUM(V10:W10,BP10)/SUM(BQ10,X10)</f>
        <v>3.0035139082005182</v>
      </c>
      <c r="AX10" s="198">
        <f>SUM(Y10:Z10,BP10,)/SUM(BQ10,AA10)</f>
        <v>2.9905386397651448</v>
      </c>
      <c r="AY10" s="198">
        <f>SUM(AB10:AC10,BH10)/SUM(BI10,AD10)</f>
        <v>2.396210743762655</v>
      </c>
      <c r="AZ10" s="198">
        <f>SUM(AE10:AF10,BH10)/SUM(BI10,AG10)</f>
        <v>2.3803283291481248</v>
      </c>
      <c r="BA10" s="198">
        <f>SUM(AH10:AI10,BP10)/SUM(BQ10,AJ10)</f>
        <v>4.1228148862295928</v>
      </c>
      <c r="BB10" s="199">
        <f>SUM(AK10:AL10,BH10)/SUM(BI10,AM10)</f>
        <v>3.0427618709919169</v>
      </c>
      <c r="BC10" s="155"/>
      <c r="BD10" s="121">
        <v>234437.02177160649</v>
      </c>
      <c r="BE10" s="121">
        <v>781456.73923868837</v>
      </c>
      <c r="BF10" s="121">
        <v>937748.08708642609</v>
      </c>
      <c r="BG10" s="121">
        <v>61001.858808756209</v>
      </c>
      <c r="BH10" s="121">
        <v>136537.70407442923</v>
      </c>
      <c r="BI10" s="121">
        <v>4773.4832452723076</v>
      </c>
      <c r="BJ10" s="121">
        <v>192766.07963791315</v>
      </c>
      <c r="BL10" s="121">
        <v>1864247.4363299024</v>
      </c>
      <c r="BM10" s="121">
        <v>6214158.1210996751</v>
      </c>
      <c r="BN10" s="121">
        <v>7456989.7453196105</v>
      </c>
      <c r="BO10" s="121">
        <v>485087.88431194692</v>
      </c>
      <c r="BP10" s="121">
        <v>134088.53400976461</v>
      </c>
      <c r="BQ10" s="121">
        <v>4756.5534982815389</v>
      </c>
      <c r="BR10" s="121">
        <v>614419.86482342996</v>
      </c>
    </row>
    <row r="11" spans="1:70">
      <c r="A11" s="159"/>
      <c r="B11" s="160" t="s">
        <v>204</v>
      </c>
      <c r="C11" s="161">
        <v>10</v>
      </c>
      <c r="D11" s="161">
        <v>20</v>
      </c>
      <c r="E11" s="161">
        <v>8</v>
      </c>
      <c r="F11" s="161">
        <v>8</v>
      </c>
      <c r="G11" s="161">
        <v>850</v>
      </c>
      <c r="H11" s="161" t="s">
        <v>211</v>
      </c>
      <c r="I11" s="162">
        <v>76046.864180000004</v>
      </c>
      <c r="J11" s="161">
        <v>428159.24410000001</v>
      </c>
      <c r="K11" s="161">
        <v>198405.1967</v>
      </c>
      <c r="L11" s="161">
        <v>225438.31159999999</v>
      </c>
      <c r="M11" s="161">
        <v>62706.88536</v>
      </c>
      <c r="N11" s="161">
        <v>180954.4075</v>
      </c>
      <c r="O11" s="161">
        <v>157710.1121</v>
      </c>
      <c r="P11" s="161">
        <v>2665.8431850000002</v>
      </c>
      <c r="Q11" s="161">
        <v>7014.6794129999998</v>
      </c>
      <c r="R11" s="161">
        <v>1664.3901860000001</v>
      </c>
      <c r="S11" s="161">
        <v>198401.21969999999</v>
      </c>
      <c r="T11" s="161">
        <v>58537.036390000001</v>
      </c>
      <c r="U11" s="163">
        <v>2611.6093519999999</v>
      </c>
      <c r="V11" s="161">
        <v>339820.81242500001</v>
      </c>
      <c r="W11" s="161">
        <v>674665.36740300001</v>
      </c>
      <c r="X11" s="161">
        <v>360391.30833799997</v>
      </c>
      <c r="Y11" s="162">
        <v>337154.96924000001</v>
      </c>
      <c r="Z11" s="161">
        <v>667650.68799000001</v>
      </c>
      <c r="AA11" s="163">
        <v>358726.918152</v>
      </c>
      <c r="AB11" s="161">
        <v>141419.59272499999</v>
      </c>
      <c r="AC11" s="161">
        <v>616128.33101299999</v>
      </c>
      <c r="AD11" s="161">
        <v>357779.69898599997</v>
      </c>
      <c r="AE11" s="162">
        <v>138753.74953999999</v>
      </c>
      <c r="AF11" s="161">
        <v>609113.65159999998</v>
      </c>
      <c r="AG11" s="163">
        <v>356115.3088</v>
      </c>
      <c r="AH11" s="161">
        <v>274448.08387999999</v>
      </c>
      <c r="AI11" s="161">
        <v>486696.28048999998</v>
      </c>
      <c r="AJ11" s="161">
        <f>TEA!AJ11-TEA_woNG!L11+TEA_woNG!K11</f>
        <v>201016.806052</v>
      </c>
      <c r="AK11" s="162">
        <v>76046.864180000004</v>
      </c>
      <c r="AL11" s="161">
        <v>428159.24410000001</v>
      </c>
      <c r="AM11" s="163">
        <f>TEA!AM11-TEA_woNG!L11+TEA_woNG!K11</f>
        <v>198405.1967</v>
      </c>
      <c r="AP11" s="156">
        <f>V11+W11-X11+BJ11</f>
        <v>876277.38090873929</v>
      </c>
      <c r="AQ11" s="157">
        <f>Y11+Z11-AA11+BJ11</f>
        <v>868261.24849673919</v>
      </c>
      <c r="AR11" s="157">
        <f>AB11+AC11-AD11+BJ11</f>
        <v>621950.73417073919</v>
      </c>
      <c r="AS11" s="157">
        <f>AE11+AF11-AG11+BJ11</f>
        <v>613934.60175873921</v>
      </c>
      <c r="AT11" s="157">
        <f>AH11+AI11-AJ11+BJ11</f>
        <v>782310.06773673906</v>
      </c>
      <c r="AU11" s="158">
        <f>AK11+AL11-AM11+BJ11</f>
        <v>527983.42099873931</v>
      </c>
      <c r="AV11" s="147"/>
      <c r="AW11" s="197">
        <f>SUM(V11:W11,BP11)/SUM(BQ11,X11)</f>
        <v>3.2027814371925749</v>
      </c>
      <c r="AX11" s="198">
        <f>SUM(Y11:Z11,BP11,)/SUM(BQ11,AA11)</f>
        <v>3.1908418258910922</v>
      </c>
      <c r="AY11" s="198">
        <f>SUM(AB11:AC11,BH11)/SUM(BI11,AD11)</f>
        <v>2.5264960576164155</v>
      </c>
      <c r="AZ11" s="198">
        <f>SUM(AE11:AF11,BH11)/SUM(BI11,AG11)</f>
        <v>2.5113591703551381</v>
      </c>
      <c r="BA11" s="198">
        <f>SUM(AH11:AI11,BP11)/SUM(BQ11,AJ11)</f>
        <v>4.4471522662042462</v>
      </c>
      <c r="BB11" s="199">
        <f>SUM(AK11:AL11,BH11)/SUM(BI11,AM11)</f>
        <v>3.2583764168090181</v>
      </c>
      <c r="BC11" s="155"/>
      <c r="BD11" s="121">
        <v>258382.20750662175</v>
      </c>
      <c r="BE11" s="121">
        <v>861274.02502207248</v>
      </c>
      <c r="BF11" s="121">
        <v>1033528.830026487</v>
      </c>
      <c r="BG11" s="121">
        <v>67232.533590062245</v>
      </c>
      <c r="BH11" s="121">
        <v>160563.42012196922</v>
      </c>
      <c r="BI11" s="121">
        <v>5613.4442932923075</v>
      </c>
      <c r="BJ11" s="121">
        <v>222182.50941873918</v>
      </c>
      <c r="BL11" s="121">
        <v>2054659.9862830173</v>
      </c>
      <c r="BM11" s="121">
        <v>6848866.6209433917</v>
      </c>
      <c r="BN11" s="121">
        <v>8218639.9451320702</v>
      </c>
      <c r="BO11" s="121">
        <v>534634.3228389268</v>
      </c>
      <c r="BP11" s="121">
        <v>157683.28437698461</v>
      </c>
      <c r="BQ11" s="121">
        <v>5593.5355208615383</v>
      </c>
      <c r="BR11" s="121">
        <v>686724.07169504988</v>
      </c>
    </row>
    <row r="12" spans="1:70">
      <c r="A12" s="159"/>
      <c r="B12" s="160" t="s">
        <v>204</v>
      </c>
      <c r="C12" s="161">
        <v>10</v>
      </c>
      <c r="D12" s="161">
        <v>20</v>
      </c>
      <c r="E12" s="161">
        <v>8</v>
      </c>
      <c r="F12" s="161">
        <v>8</v>
      </c>
      <c r="G12" s="161">
        <v>900</v>
      </c>
      <c r="H12" s="161" t="s">
        <v>211</v>
      </c>
      <c r="I12" s="162">
        <v>76057.987559999994</v>
      </c>
      <c r="J12" s="161">
        <v>450115.22850000003</v>
      </c>
      <c r="K12" s="161">
        <v>198234.5913</v>
      </c>
      <c r="L12" s="161">
        <v>224699.65909999999</v>
      </c>
      <c r="M12" s="161">
        <v>61831.677159999999</v>
      </c>
      <c r="N12" s="161">
        <v>177220.97150000001</v>
      </c>
      <c r="O12" s="161">
        <v>154396.09030000001</v>
      </c>
      <c r="P12" s="161">
        <v>2624.9802</v>
      </c>
      <c r="Q12" s="161">
        <v>6869.6540020000002</v>
      </c>
      <c r="R12" s="161">
        <v>1629.4136840000001</v>
      </c>
      <c r="S12" s="161">
        <v>216196.1611</v>
      </c>
      <c r="T12" s="161">
        <v>65563.701319999993</v>
      </c>
      <c r="U12" s="163">
        <v>3014.1053379999998</v>
      </c>
      <c r="V12" s="161">
        <v>356710.80602000002</v>
      </c>
      <c r="W12" s="161">
        <v>699769.55532199994</v>
      </c>
      <c r="X12" s="161">
        <v>357274.20062199997</v>
      </c>
      <c r="Y12" s="162">
        <v>354085.82582000003</v>
      </c>
      <c r="Z12" s="161">
        <v>692899.90131999995</v>
      </c>
      <c r="AA12" s="163">
        <v>355644.786938</v>
      </c>
      <c r="AB12" s="161">
        <v>140514.64491999999</v>
      </c>
      <c r="AC12" s="161">
        <v>634205.85400199995</v>
      </c>
      <c r="AD12" s="161">
        <v>354260.09528399998</v>
      </c>
      <c r="AE12" s="162">
        <v>137889.66472</v>
      </c>
      <c r="AF12" s="161">
        <v>627336.19999999995</v>
      </c>
      <c r="AG12" s="163">
        <v>352630.68160000001</v>
      </c>
      <c r="AH12" s="161">
        <v>292254.14866000001</v>
      </c>
      <c r="AI12" s="161">
        <v>515678.92982000002</v>
      </c>
      <c r="AJ12" s="161">
        <f>TEA!AJ12-TEA_woNG!L12+TEA_woNG!K12</f>
        <v>201248.696637999</v>
      </c>
      <c r="AK12" s="162">
        <v>76057.987559999994</v>
      </c>
      <c r="AL12" s="161">
        <v>450115.22850000003</v>
      </c>
      <c r="AM12" s="163">
        <f>TEA!AM12-TEA_woNG!L12+TEA_woNG!K12</f>
        <v>198234.5913</v>
      </c>
      <c r="AP12" s="156">
        <f>V12+W12-X12+BJ12</f>
        <v>951283.68816247</v>
      </c>
      <c r="AQ12" s="157">
        <f>Y12+Z12-AA12+BJ12</f>
        <v>943418.46764447016</v>
      </c>
      <c r="AR12" s="157">
        <f>AB12+AC12-AD12+BJ12</f>
        <v>672537.93108047009</v>
      </c>
      <c r="AS12" s="157">
        <f>AE12+AF12-AG12+BJ12</f>
        <v>664672.71056247014</v>
      </c>
      <c r="AT12" s="157">
        <f>AH12+AI12-AJ12+BJ12</f>
        <v>858761.90928447118</v>
      </c>
      <c r="AU12" s="158">
        <f>AK12+AL12-AM12+BJ12</f>
        <v>580016.15220247023</v>
      </c>
      <c r="AV12" s="147"/>
      <c r="AW12" s="197">
        <f>SUM(V12:W12,BP12)/SUM(BQ12,X12)</f>
        <v>3.4048585613237092</v>
      </c>
      <c r="AX12" s="198">
        <f>SUM(Y12:Z12,BP12,)/SUM(BQ12,AA12)</f>
        <v>3.3939590465287601</v>
      </c>
      <c r="AY12" s="198">
        <f>SUM(AB12:AC12,BH12)/SUM(BI12,AD12)</f>
        <v>2.6612390049066681</v>
      </c>
      <c r="AZ12" s="198">
        <f>SUM(AE12:AF12,BH12)/SUM(BI12,AG12)</f>
        <v>2.6468746166717385</v>
      </c>
      <c r="BA12" s="198">
        <f>SUM(AH12:AI12,BP12)/SUM(BQ12,AJ12)</f>
        <v>4.7659205404005336</v>
      </c>
      <c r="BB12" s="199">
        <f>SUM(AK12:AL12,BH12)/SUM(BI12,AM12)</f>
        <v>3.4754242097947734</v>
      </c>
      <c r="BC12" s="155"/>
      <c r="BD12" s="121">
        <v>281569.18491389957</v>
      </c>
      <c r="BE12" s="121">
        <v>938563.94971299858</v>
      </c>
      <c r="BF12" s="121">
        <v>1126276.7396555983</v>
      </c>
      <c r="BG12" s="121">
        <v>73265.918212131728</v>
      </c>
      <c r="BH12" s="121">
        <v>185289.49993048463</v>
      </c>
      <c r="BI12" s="121">
        <v>6477.8907001461548</v>
      </c>
      <c r="BJ12" s="121">
        <v>252077.52744247019</v>
      </c>
      <c r="BL12" s="121">
        <v>2239043.2499036798</v>
      </c>
      <c r="BM12" s="121">
        <v>7463477.4996789331</v>
      </c>
      <c r="BN12" s="121">
        <v>8956172.9996147193</v>
      </c>
      <c r="BO12" s="121">
        <v>582611.90645216301</v>
      </c>
      <c r="BP12" s="121">
        <v>181965.83560199229</v>
      </c>
      <c r="BQ12" s="121">
        <v>6454.9160619307695</v>
      </c>
      <c r="BR12" s="121">
        <v>758122.82599222451</v>
      </c>
    </row>
    <row r="13" spans="1:70">
      <c r="A13" s="159"/>
      <c r="B13" s="160" t="s">
        <v>204</v>
      </c>
      <c r="C13" s="161">
        <v>10</v>
      </c>
      <c r="D13" s="161">
        <v>20</v>
      </c>
      <c r="E13" s="161">
        <v>8</v>
      </c>
      <c r="F13" s="161">
        <v>8</v>
      </c>
      <c r="G13" s="161">
        <v>950</v>
      </c>
      <c r="H13" s="161" t="s">
        <v>211</v>
      </c>
      <c r="I13" s="162">
        <v>76067.280289999995</v>
      </c>
      <c r="J13" s="161">
        <v>473066.51740000001</v>
      </c>
      <c r="K13" s="161">
        <v>198160.0705</v>
      </c>
      <c r="L13" s="161">
        <v>224049.7003</v>
      </c>
      <c r="M13" s="161">
        <v>60938.784679999997</v>
      </c>
      <c r="N13" s="161">
        <v>173437.96049999999</v>
      </c>
      <c r="O13" s="161">
        <v>151038.96429999999</v>
      </c>
      <c r="P13" s="161">
        <v>2583.3848830000002</v>
      </c>
      <c r="Q13" s="161">
        <v>6722.7069609999999</v>
      </c>
      <c r="R13" s="161">
        <v>1593.9825330000001</v>
      </c>
      <c r="S13" s="161">
        <v>233529.93350000001</v>
      </c>
      <c r="T13" s="161">
        <v>72640.061520000003</v>
      </c>
      <c r="U13" s="163">
        <v>3427.8682359999998</v>
      </c>
      <c r="V13" s="161">
        <v>373119.38335299998</v>
      </c>
      <c r="W13" s="161">
        <v>725867.24638100003</v>
      </c>
      <c r="X13" s="161">
        <v>354220.88556899998</v>
      </c>
      <c r="Y13" s="162">
        <v>370535.99846999999</v>
      </c>
      <c r="Z13" s="161">
        <v>719144.53942000004</v>
      </c>
      <c r="AA13" s="163">
        <v>352626.90303599997</v>
      </c>
      <c r="AB13" s="161">
        <v>139589.449853</v>
      </c>
      <c r="AC13" s="161">
        <v>653227.18486100005</v>
      </c>
      <c r="AD13" s="161">
        <v>350793.01733300003</v>
      </c>
      <c r="AE13" s="162">
        <v>137006.06497000001</v>
      </c>
      <c r="AF13" s="161">
        <v>646504.47790000006</v>
      </c>
      <c r="AG13" s="163">
        <v>349199.03480000002</v>
      </c>
      <c r="AH13" s="161">
        <v>309597.21379000001</v>
      </c>
      <c r="AI13" s="161">
        <v>545706.57892</v>
      </c>
      <c r="AJ13" s="161">
        <f>TEA!AJ13-TEA_woNG!L13+TEA_woNG!K13</f>
        <v>201587.93873600001</v>
      </c>
      <c r="AK13" s="162">
        <v>76067.280289999995</v>
      </c>
      <c r="AL13" s="161">
        <v>473066.51740000001</v>
      </c>
      <c r="AM13" s="163">
        <f>TEA!AM13-TEA_woNG!L13+TEA_woNG!K13</f>
        <v>198160.0705</v>
      </c>
      <c r="AP13" s="156">
        <f>V13+W13-X13+BJ13</f>
        <v>1027258.2563295646</v>
      </c>
      <c r="AQ13" s="157">
        <f>Y13+Z13-AA13+BJ13</f>
        <v>1019546.1470185646</v>
      </c>
      <c r="AR13" s="157">
        <f>AB13+AC13-AD13+BJ13</f>
        <v>724516.12954556465</v>
      </c>
      <c r="AS13" s="157">
        <f>AE13+AF13-AG13+BJ13</f>
        <v>716804.02023456455</v>
      </c>
      <c r="AT13" s="157">
        <f>AH13+AI13-AJ13+BJ13</f>
        <v>936208.36613856466</v>
      </c>
      <c r="AU13" s="158">
        <f>AK13+AL13-AM13+BJ13</f>
        <v>633466.23935456458</v>
      </c>
      <c r="AV13" s="147"/>
      <c r="AW13" s="197">
        <f>SUM(V13:W13,BP13)/SUM(BQ13,X13)</f>
        <v>3.6118976792355166</v>
      </c>
      <c r="AX13" s="198">
        <f>SUM(Y13:Z13,BP13,)/SUM(BQ13,AA13)</f>
        <v>3.6020390425051998</v>
      </c>
      <c r="AY13" s="198">
        <f>SUM(AB13:AC13,BH13)/SUM(BI13,AD13)</f>
        <v>2.8019144428712441</v>
      </c>
      <c r="AZ13" s="198">
        <f>SUM(AE13:AF13,BH13)/SUM(BI13,AG13)</f>
        <v>2.7883408246387464</v>
      </c>
      <c r="BA13" s="198">
        <f>SUM(AH13:AI13,BP13)/SUM(BQ13,AJ13)</f>
        <v>5.0842268032544622</v>
      </c>
      <c r="BB13" s="199">
        <f>SUM(AK13:AL13,BH13)/SUM(BI13,AM13)</f>
        <v>3.6970848800183984</v>
      </c>
      <c r="BC13" s="155"/>
      <c r="BD13" s="121">
        <v>304154.30450975022</v>
      </c>
      <c r="BE13" s="121">
        <v>1013847.6816991675</v>
      </c>
      <c r="BF13" s="121">
        <v>1216617.2180390009</v>
      </c>
      <c r="BG13" s="121">
        <v>79142.695976810777</v>
      </c>
      <c r="BH13" s="121">
        <v>210716.66383723848</v>
      </c>
      <c r="BI13" s="121">
        <v>7366.8476494846163</v>
      </c>
      <c r="BJ13" s="121">
        <v>282492.51216456463</v>
      </c>
      <c r="BL13" s="121">
        <v>2418640.5293247928</v>
      </c>
      <c r="BM13" s="121">
        <v>8062135.0977493096</v>
      </c>
      <c r="BN13" s="121">
        <v>9674562.1172991712</v>
      </c>
      <c r="BO13" s="121">
        <v>629344.14950359031</v>
      </c>
      <c r="BP13" s="121">
        <v>206936.89510086924</v>
      </c>
      <c r="BQ13" s="121">
        <v>7340.7202158230775</v>
      </c>
      <c r="BR13" s="121">
        <v>828940.32438863651</v>
      </c>
    </row>
    <row r="14" spans="1:70">
      <c r="A14" s="159"/>
      <c r="B14" s="160" t="s">
        <v>204</v>
      </c>
      <c r="C14" s="161">
        <v>10</v>
      </c>
      <c r="D14" s="161">
        <v>20</v>
      </c>
      <c r="E14" s="161">
        <v>8</v>
      </c>
      <c r="F14" s="161">
        <v>8</v>
      </c>
      <c r="G14" s="161">
        <v>1000</v>
      </c>
      <c r="H14" s="161" t="s">
        <v>211</v>
      </c>
      <c r="I14" s="162">
        <v>76078.27953</v>
      </c>
      <c r="J14" s="161">
        <v>496972.20059999998</v>
      </c>
      <c r="K14" s="161">
        <v>198299.88279999999</v>
      </c>
      <c r="L14" s="161">
        <v>223631.44630000001</v>
      </c>
      <c r="M14" s="161">
        <v>60066.621870000003</v>
      </c>
      <c r="N14" s="161">
        <v>169768.10089999999</v>
      </c>
      <c r="O14" s="161">
        <v>147783.24160000001</v>
      </c>
      <c r="P14" s="161">
        <v>2542.844161</v>
      </c>
      <c r="Q14" s="161">
        <v>6580.1497159999999</v>
      </c>
      <c r="R14" s="161">
        <v>1559.6238599999999</v>
      </c>
      <c r="S14" s="161">
        <v>250488.50409999999</v>
      </c>
      <c r="T14" s="161">
        <v>79777.382559999998</v>
      </c>
      <c r="U14" s="163">
        <v>3853.282377</v>
      </c>
      <c r="V14" s="161">
        <v>389176.24966099998</v>
      </c>
      <c r="W14" s="161">
        <v>753097.83377599996</v>
      </c>
      <c r="X14" s="161">
        <v>351496.03063699999</v>
      </c>
      <c r="Y14" s="162">
        <v>386633.40549999999</v>
      </c>
      <c r="Z14" s="161">
        <v>746517.68405999895</v>
      </c>
      <c r="AA14" s="163">
        <v>349936.406777</v>
      </c>
      <c r="AB14" s="161">
        <v>138687.74556099999</v>
      </c>
      <c r="AC14" s="161">
        <v>673320.45121599897</v>
      </c>
      <c r="AD14" s="161">
        <v>347642.74825999897</v>
      </c>
      <c r="AE14" s="162">
        <v>136144.9014</v>
      </c>
      <c r="AF14" s="161">
        <v>666740.30149999994</v>
      </c>
      <c r="AG14" s="163">
        <v>346083.12439999997</v>
      </c>
      <c r="AH14" s="161">
        <v>326566.78362999897</v>
      </c>
      <c r="AI14" s="161">
        <v>576749.58315999899</v>
      </c>
      <c r="AJ14" s="161">
        <f>TEA!AJ14-TEA_woNG!L14+TEA_woNG!K14</f>
        <v>202153.16517699999</v>
      </c>
      <c r="AK14" s="162">
        <v>76078.27953</v>
      </c>
      <c r="AL14" s="161">
        <v>496972.20059999998</v>
      </c>
      <c r="AM14" s="163">
        <f>TEA!AM14-TEA_woNG!L14+TEA_woNG!K14</f>
        <v>198299.88279999999</v>
      </c>
      <c r="AP14" s="156">
        <f>V14+W14-X14+BJ14</f>
        <v>1104235.2256906135</v>
      </c>
      <c r="AQ14" s="157">
        <f>Y14+Z14-AA14+BJ14</f>
        <v>1096671.8556736126</v>
      </c>
      <c r="AR14" s="157">
        <f>AB14+AC14-AD14+BJ14</f>
        <v>777822.62140761362</v>
      </c>
      <c r="AS14" s="157">
        <f>AE14+AF14-AG14+BJ14</f>
        <v>770259.25139061362</v>
      </c>
      <c r="AT14" s="157">
        <f>AH14+AI14-AJ14+BJ14</f>
        <v>1014620.3745036117</v>
      </c>
      <c r="AU14" s="158">
        <f>AK14+AL14-AM14+BJ14</f>
        <v>688207.77022061369</v>
      </c>
      <c r="AV14" s="147"/>
      <c r="AW14" s="197">
        <f>SUM(V14:W14,BP14)/SUM(BQ14,X14)</f>
        <v>3.8217708421709706</v>
      </c>
      <c r="AX14" s="198">
        <f>SUM(Y14:Z14,BP14,)/SUM(BQ14,AA14)</f>
        <v>3.8129417507639638</v>
      </c>
      <c r="AY14" s="198">
        <f>SUM(AB14:AC14,BH14)/SUM(BI14,AD14)</f>
        <v>2.9468533560948509</v>
      </c>
      <c r="AZ14" s="198">
        <f>SUM(AE14:AF14,BH14)/SUM(BI14,AG14)</f>
        <v>2.9340783048817096</v>
      </c>
      <c r="BA14" s="198">
        <f>SUM(AH14:AI14,BP14)/SUM(BQ14,AJ14)</f>
        <v>5.3987195491070237</v>
      </c>
      <c r="BB14" s="199">
        <f>SUM(AK14:AL14,BH14)/SUM(BI14,AM14)</f>
        <v>3.920488830185568</v>
      </c>
      <c r="BC14" s="155"/>
      <c r="BD14" s="121">
        <v>326251.88607802812</v>
      </c>
      <c r="BE14" s="121">
        <v>1087506.2869267603</v>
      </c>
      <c r="BF14" s="121">
        <v>1305007.5443121125</v>
      </c>
      <c r="BG14" s="121">
        <v>84892.613548090565</v>
      </c>
      <c r="BH14" s="121">
        <v>236844.87313043079</v>
      </c>
      <c r="BI14" s="121">
        <v>8280.3137879076912</v>
      </c>
      <c r="BJ14" s="121">
        <v>313457.17289061367</v>
      </c>
      <c r="BL14" s="121">
        <v>2594360.8975347523</v>
      </c>
      <c r="BM14" s="121">
        <v>8647869.6584491748</v>
      </c>
      <c r="BN14" s="121">
        <v>10377443.590139009</v>
      </c>
      <c r="BO14" s="121">
        <v>675067.59800316021</v>
      </c>
      <c r="BP14" s="121">
        <v>232596.4248562154</v>
      </c>
      <c r="BQ14" s="121">
        <v>8250.9466339384617</v>
      </c>
      <c r="BR14" s="121">
        <v>899413.07622543711</v>
      </c>
    </row>
    <row r="15" spans="1:70">
      <c r="A15" s="159"/>
      <c r="B15" s="160" t="s">
        <v>204</v>
      </c>
      <c r="C15" s="161">
        <v>10</v>
      </c>
      <c r="D15" s="161">
        <v>20</v>
      </c>
      <c r="E15" s="161">
        <v>8</v>
      </c>
      <c r="F15" s="161">
        <v>8</v>
      </c>
      <c r="G15" s="161">
        <v>1050</v>
      </c>
      <c r="H15" s="161" t="s">
        <v>211</v>
      </c>
      <c r="I15" s="162">
        <v>76090.163589999996</v>
      </c>
      <c r="J15" s="161">
        <v>521786.87890000001</v>
      </c>
      <c r="K15" s="161">
        <v>198550.1054</v>
      </c>
      <c r="L15" s="161">
        <v>223343.927</v>
      </c>
      <c r="M15" s="161">
        <v>59220.241309999998</v>
      </c>
      <c r="N15" s="161">
        <v>166230.95209999999</v>
      </c>
      <c r="O15" s="161">
        <v>144646.098</v>
      </c>
      <c r="P15" s="161">
        <v>2503.5885589999998</v>
      </c>
      <c r="Q15" s="161">
        <v>6442.7524080000003</v>
      </c>
      <c r="R15" s="161">
        <v>1526.5168819999999</v>
      </c>
      <c r="S15" s="161">
        <v>267140.40289999999</v>
      </c>
      <c r="T15" s="161">
        <v>86991.100130000006</v>
      </c>
      <c r="U15" s="163">
        <v>4289.44578</v>
      </c>
      <c r="V15" s="161">
        <v>404954.39635900001</v>
      </c>
      <c r="W15" s="161">
        <v>781451.68353799998</v>
      </c>
      <c r="X15" s="161">
        <v>349012.16606199997</v>
      </c>
      <c r="Y15" s="162">
        <v>402450.80779999902</v>
      </c>
      <c r="Z15" s="161">
        <v>775008.93113000004</v>
      </c>
      <c r="AA15" s="163">
        <v>347485.64918000001</v>
      </c>
      <c r="AB15" s="161">
        <v>137813.99345899999</v>
      </c>
      <c r="AC15" s="161">
        <v>694460.58340799995</v>
      </c>
      <c r="AD15" s="161">
        <v>344722.72028200002</v>
      </c>
      <c r="AE15" s="162">
        <v>135310.40489999999</v>
      </c>
      <c r="AF15" s="161">
        <v>688017.83100000001</v>
      </c>
      <c r="AG15" s="163">
        <v>343196.2034</v>
      </c>
      <c r="AH15" s="161">
        <v>343230.56649</v>
      </c>
      <c r="AI15" s="161">
        <v>608777.97903000005</v>
      </c>
      <c r="AJ15" s="161">
        <f>TEA!AJ15-TEA_woNG!L15+TEA_woNG!K15</f>
        <v>202839.55118000001</v>
      </c>
      <c r="AK15" s="162">
        <v>76090.163589999996</v>
      </c>
      <c r="AL15" s="161">
        <v>521786.87890000001</v>
      </c>
      <c r="AM15" s="163">
        <f>TEA!AM15-TEA_woNG!L15+TEA_woNG!K15</f>
        <v>198550.1054</v>
      </c>
      <c r="AP15" s="156">
        <f>V15+W15-X15+BJ15</f>
        <v>1182387.1973135588</v>
      </c>
      <c r="AQ15" s="157">
        <f>Y15+Z15-AA15+BJ15</f>
        <v>1174967.3732285579</v>
      </c>
      <c r="AR15" s="157">
        <f>AB15+AC15-AD15+BJ15</f>
        <v>832545.14006355871</v>
      </c>
      <c r="AS15" s="157">
        <f>AE15+AF15-AG15+BJ15</f>
        <v>825125.31597855873</v>
      </c>
      <c r="AT15" s="157">
        <f>AH15+AI15-AJ15+BJ15</f>
        <v>1094162.2778185587</v>
      </c>
      <c r="AU15" s="158">
        <f>AK15+AL15-AM15+BJ15</f>
        <v>744320.22056855867</v>
      </c>
      <c r="AV15" s="147"/>
      <c r="AW15" s="197">
        <f>SUM(V15:W15,BP15)/SUM(BQ15,X15)</f>
        <v>4.0350613349295879</v>
      </c>
      <c r="AX15" s="198">
        <f>SUM(Y15:Z15,BP15,)/SUM(BQ15,AA15)</f>
        <v>4.0272481121203123</v>
      </c>
      <c r="AY15" s="198">
        <f>SUM(AB15:AC15,BH15)/SUM(BI15,AD15)</f>
        <v>3.0964145835457568</v>
      </c>
      <c r="AZ15" s="198">
        <f>SUM(AE15:AF15,BH15)/SUM(BI15,AG15)</f>
        <v>3.0844411482770582</v>
      </c>
      <c r="BA15" s="198">
        <f>SUM(AH15:AI15,BP15)/SUM(BQ15,AJ15)</f>
        <v>5.7113623653491006</v>
      </c>
      <c r="BB15" s="199">
        <f>SUM(AK15:AL15,BH15)/SUM(BI15,AM15)</f>
        <v>4.1466874478735329</v>
      </c>
      <c r="BC15" s="155"/>
      <c r="BD15" s="121">
        <v>347948.11048542242</v>
      </c>
      <c r="BE15" s="121">
        <v>1159827.0349514082</v>
      </c>
      <c r="BF15" s="121">
        <v>1391792.4419416897</v>
      </c>
      <c r="BG15" s="121">
        <v>90538.095682189451</v>
      </c>
      <c r="BH15" s="121">
        <v>263673.45333139232</v>
      </c>
      <c r="BI15" s="121">
        <v>9218.2655350230762</v>
      </c>
      <c r="BJ15" s="121">
        <v>344993.2834785587</v>
      </c>
      <c r="BL15" s="121">
        <v>2766889.6663438333</v>
      </c>
      <c r="BM15" s="121">
        <v>9222965.5544794444</v>
      </c>
      <c r="BN15" s="121">
        <v>11067558.665375333</v>
      </c>
      <c r="BO15" s="121">
        <v>719960.57401781611</v>
      </c>
      <c r="BP15" s="121">
        <v>258943.76248794617</v>
      </c>
      <c r="BQ15" s="121">
        <v>9185.5718195153859</v>
      </c>
      <c r="BR15" s="121">
        <v>969718.76468624687</v>
      </c>
    </row>
    <row r="16" spans="1:70">
      <c r="A16" s="159"/>
      <c r="B16" s="160" t="s">
        <v>204</v>
      </c>
      <c r="C16" s="161">
        <v>10</v>
      </c>
      <c r="D16" s="161">
        <v>20</v>
      </c>
      <c r="E16" s="161">
        <v>8</v>
      </c>
      <c r="F16" s="161">
        <v>8</v>
      </c>
      <c r="G16" s="161">
        <v>1100</v>
      </c>
      <c r="H16" s="161" t="s">
        <v>211</v>
      </c>
      <c r="I16" s="162">
        <v>76103.273239999995</v>
      </c>
      <c r="J16" s="161">
        <v>547465.18579999998</v>
      </c>
      <c r="K16" s="161">
        <v>198883.68979999999</v>
      </c>
      <c r="L16" s="161">
        <v>223164.19270000001</v>
      </c>
      <c r="M16" s="161">
        <v>58406.664360000002</v>
      </c>
      <c r="N16" s="161">
        <v>162853.56030000001</v>
      </c>
      <c r="O16" s="161">
        <v>141651.44839999999</v>
      </c>
      <c r="P16" s="161">
        <v>2465.935019</v>
      </c>
      <c r="Q16" s="161">
        <v>6311.5643499999996</v>
      </c>
      <c r="R16" s="161">
        <v>1494.9141320000001</v>
      </c>
      <c r="S16" s="161">
        <v>283545.13280000002</v>
      </c>
      <c r="T16" s="161">
        <v>94302.396989999994</v>
      </c>
      <c r="U16" s="163">
        <v>4734.1253630000001</v>
      </c>
      <c r="V16" s="161">
        <v>420521.00541899999</v>
      </c>
      <c r="W16" s="161">
        <v>810932.70744000003</v>
      </c>
      <c r="X16" s="161">
        <v>346764.17769500002</v>
      </c>
      <c r="Y16" s="162">
        <v>418055.07040000003</v>
      </c>
      <c r="Z16" s="161">
        <v>804621.14309000003</v>
      </c>
      <c r="AA16" s="163">
        <v>345269.26356300001</v>
      </c>
      <c r="AB16" s="161">
        <v>136975.872619</v>
      </c>
      <c r="AC16" s="161">
        <v>716630.31044999999</v>
      </c>
      <c r="AD16" s="161">
        <v>342030.05233199999</v>
      </c>
      <c r="AE16" s="162">
        <v>134509.9376</v>
      </c>
      <c r="AF16" s="161">
        <v>710318.74609999999</v>
      </c>
      <c r="AG16" s="163">
        <v>340535.13819999999</v>
      </c>
      <c r="AH16" s="161">
        <v>359648.40603999997</v>
      </c>
      <c r="AI16" s="161">
        <v>641767.58279000001</v>
      </c>
      <c r="AJ16" s="161">
        <f>TEA!AJ16-TEA_woNG!L16+TEA_woNG!K16</f>
        <v>203617.81516299999</v>
      </c>
      <c r="AK16" s="162">
        <v>76103.273239999995</v>
      </c>
      <c r="AL16" s="161">
        <v>547465.18579999998</v>
      </c>
      <c r="AM16" s="163">
        <f>TEA!AM16-TEA_woNG!L16+TEA_woNG!K16</f>
        <v>198883.68979999999</v>
      </c>
      <c r="AP16" s="156">
        <f>V16+W16-X16+BJ16</f>
        <v>1261806.5573146881</v>
      </c>
      <c r="AQ16" s="157">
        <f>Y16+Z16-AA16+BJ16</f>
        <v>1254523.972077688</v>
      </c>
      <c r="AR16" s="157">
        <f>AB16+AC16-AD16+BJ16</f>
        <v>888693.15288768802</v>
      </c>
      <c r="AS16" s="157">
        <f>AE16+AF16-AG16+BJ16</f>
        <v>881410.567650688</v>
      </c>
      <c r="AT16" s="157">
        <f>AH16+AI16-AJ16+BJ16</f>
        <v>1174915.195817688</v>
      </c>
      <c r="AU16" s="158">
        <f>AK16+AL16-AM16+BJ16</f>
        <v>801801.79139068804</v>
      </c>
      <c r="AV16" s="147"/>
      <c r="AW16" s="197">
        <f>SUM(V16:W16,BP16)/SUM(BQ16,X16)</f>
        <v>4.2515952052711175</v>
      </c>
      <c r="AX16" s="198">
        <f>SUM(Y16:Z16,BP16,)/SUM(BQ16,AA16)</f>
        <v>4.2447813744889986</v>
      </c>
      <c r="AY16" s="198">
        <f>SUM(AB16:AC16,BH16)/SUM(BI16,AD16)</f>
        <v>3.2503480299642624</v>
      </c>
      <c r="AZ16" s="198">
        <f>SUM(AE16:AF16,BH16)/SUM(BI16,AG16)</f>
        <v>3.2391751424864381</v>
      </c>
      <c r="BA16" s="198">
        <f>SUM(AH16:AI16,BP16)/SUM(BQ16,AJ16)</f>
        <v>6.0225461232075599</v>
      </c>
      <c r="BB16" s="199">
        <f>SUM(AK16:AL16,BH16)/SUM(BI16,AM16)</f>
        <v>4.3755411684757757</v>
      </c>
      <c r="BC16" s="155"/>
      <c r="BD16" s="121">
        <v>369309.55903707509</v>
      </c>
      <c r="BE16" s="121">
        <v>1231031.863456917</v>
      </c>
      <c r="BF16" s="121">
        <v>1477238.2361483003</v>
      </c>
      <c r="BG16" s="121">
        <v>96096.46721690346</v>
      </c>
      <c r="BH16" s="121">
        <v>291201.21628564614</v>
      </c>
      <c r="BI16" s="121">
        <v>10180.661351861538</v>
      </c>
      <c r="BJ16" s="121">
        <v>377117.02215068805</v>
      </c>
      <c r="BL16" s="121">
        <v>2936756.2914944808</v>
      </c>
      <c r="BM16" s="121">
        <v>9789187.6383149363</v>
      </c>
      <c r="BN16" s="121">
        <v>11747025.165977923</v>
      </c>
      <c r="BO16" s="121">
        <v>764160.84497098823</v>
      </c>
      <c r="BP16" s="121">
        <v>285977.74115432304</v>
      </c>
      <c r="BQ16" s="121">
        <v>10144.554380907692</v>
      </c>
      <c r="BR16" s="121">
        <v>1039994.0317444035</v>
      </c>
    </row>
    <row r="17" spans="1:70">
      <c r="A17" s="159"/>
      <c r="B17" s="160" t="s">
        <v>204</v>
      </c>
      <c r="C17" s="161">
        <v>10</v>
      </c>
      <c r="D17" s="161">
        <v>20</v>
      </c>
      <c r="E17" s="161">
        <v>8</v>
      </c>
      <c r="F17" s="161">
        <v>8</v>
      </c>
      <c r="G17" s="161">
        <v>1150</v>
      </c>
      <c r="H17" s="161" t="s">
        <v>211</v>
      </c>
      <c r="I17" s="162">
        <v>76117.434070000003</v>
      </c>
      <c r="J17" s="161">
        <v>573984.41610000003</v>
      </c>
      <c r="K17" s="161">
        <v>199243.4448</v>
      </c>
      <c r="L17" s="161">
        <v>223034.80780000001</v>
      </c>
      <c r="M17" s="161">
        <v>57626.136850000003</v>
      </c>
      <c r="N17" s="161">
        <v>159634.4308</v>
      </c>
      <c r="O17" s="161">
        <v>138797.85759999999</v>
      </c>
      <c r="P17" s="161">
        <v>2429.886004</v>
      </c>
      <c r="Q17" s="161">
        <v>6186.5289830000002</v>
      </c>
      <c r="R17" s="161">
        <v>1464.8000030000001</v>
      </c>
      <c r="S17" s="161">
        <v>299710.35369999998</v>
      </c>
      <c r="T17" s="161">
        <v>101659.9163</v>
      </c>
      <c r="U17" s="163">
        <v>5196.8444099999997</v>
      </c>
      <c r="V17" s="161">
        <v>435883.81062399998</v>
      </c>
      <c r="W17" s="161">
        <v>841465.29218300001</v>
      </c>
      <c r="X17" s="161">
        <v>344702.94681300002</v>
      </c>
      <c r="Y17" s="162">
        <v>433453.92461999902</v>
      </c>
      <c r="Z17" s="161">
        <v>835278.76320000004</v>
      </c>
      <c r="AA17" s="163">
        <v>343238.14681000001</v>
      </c>
      <c r="AB17" s="161">
        <v>136173.456924</v>
      </c>
      <c r="AC17" s="161">
        <v>739805.37588299997</v>
      </c>
      <c r="AD17" s="161">
        <v>339506.102403</v>
      </c>
      <c r="AE17" s="162">
        <v>133743.57092</v>
      </c>
      <c r="AF17" s="161">
        <v>733618.8469</v>
      </c>
      <c r="AG17" s="163">
        <v>338041.30239999999</v>
      </c>
      <c r="AH17" s="161">
        <v>375827.78777</v>
      </c>
      <c r="AI17" s="161">
        <v>675644.33239999996</v>
      </c>
      <c r="AJ17" s="161">
        <f>TEA!AJ17-TEA_woNG!L17+TEA_woNG!K17</f>
        <v>204440.28920999999</v>
      </c>
      <c r="AK17" s="162">
        <v>76117.434070000003</v>
      </c>
      <c r="AL17" s="161">
        <v>573984.41610000003</v>
      </c>
      <c r="AM17" s="163">
        <f>TEA!AM17-TEA_woNG!L17+TEA_woNG!K17</f>
        <v>199243.4448</v>
      </c>
      <c r="AP17" s="156">
        <f>V17+W17-X17+BJ17</f>
        <v>1342486.8251299534</v>
      </c>
      <c r="AQ17" s="157">
        <f>Y17+Z17-AA17+BJ17</f>
        <v>1335335.2101459526</v>
      </c>
      <c r="AR17" s="157">
        <f>AB17+AC17-AD17+BJ17</f>
        <v>946313.39953995356</v>
      </c>
      <c r="AS17" s="157">
        <f>AE17+AF17-AG17+BJ17</f>
        <v>939161.78455595346</v>
      </c>
      <c r="AT17" s="157">
        <f>AH17+AI17-AJ17+BJ17</f>
        <v>1256872.5000959535</v>
      </c>
      <c r="AU17" s="158">
        <f>AK17+AL17-AM17+BJ17</f>
        <v>860699.07450595347</v>
      </c>
      <c r="AV17" s="147"/>
      <c r="AW17" s="197">
        <f>SUM(V17:W17,BP17)/SUM(BQ17,X17)</f>
        <v>4.4713557054787589</v>
      </c>
      <c r="AX17" s="198">
        <f>SUM(Y17:Z17,BP17,)/SUM(BQ17,AA17)</f>
        <v>4.4655233931466247</v>
      </c>
      <c r="AY17" s="198">
        <f>SUM(AB17:AC17,BH17)/SUM(BI17,AD17)</f>
        <v>3.4088842190600013</v>
      </c>
      <c r="AZ17" s="198">
        <f>SUM(AE17:AF17,BH17)/SUM(BI17,AG17)</f>
        <v>3.3985091029043137</v>
      </c>
      <c r="BA17" s="198">
        <f>SUM(AH17:AI17,BP17)/SUM(BQ17,AJ17)</f>
        <v>6.3328889775488193</v>
      </c>
      <c r="BB17" s="199">
        <f>SUM(AK17:AL17,BH17)/SUM(BI17,AM17)</f>
        <v>4.6077868574965901</v>
      </c>
      <c r="BC17" s="155"/>
      <c r="BD17" s="121">
        <v>390388.82105195295</v>
      </c>
      <c r="BE17" s="121">
        <v>1301296.0701731767</v>
      </c>
      <c r="BF17" s="121">
        <v>1561555.284207812</v>
      </c>
      <c r="BG17" s="121">
        <v>101581.41219490735</v>
      </c>
      <c r="BH17" s="121">
        <v>319426.70732286153</v>
      </c>
      <c r="BI17" s="121">
        <v>11167.450381815384</v>
      </c>
      <c r="BJ17" s="121">
        <v>409840.66913595347</v>
      </c>
      <c r="BL17" s="121">
        <v>3104378.9642020627</v>
      </c>
      <c r="BM17" s="121">
        <v>10347929.880673541</v>
      </c>
      <c r="BN17" s="121">
        <v>12417515.856808249</v>
      </c>
      <c r="BO17" s="121">
        <v>807777.22661746701</v>
      </c>
      <c r="BP17" s="121">
        <v>313696.93227843073</v>
      </c>
      <c r="BQ17" s="121">
        <v>11127.843641876922</v>
      </c>
      <c r="BR17" s="121">
        <v>1110346.3152540207</v>
      </c>
    </row>
    <row r="18" spans="1:70" ht="18" thickBot="1">
      <c r="A18" s="159"/>
      <c r="B18" s="160" t="s">
        <v>204</v>
      </c>
      <c r="C18" s="161">
        <v>10</v>
      </c>
      <c r="D18" s="161">
        <v>20</v>
      </c>
      <c r="E18" s="161">
        <v>8</v>
      </c>
      <c r="F18" s="161">
        <v>8</v>
      </c>
      <c r="G18" s="161">
        <v>1200</v>
      </c>
      <c r="H18" s="161" t="s">
        <v>211</v>
      </c>
      <c r="I18" s="162">
        <v>76133.598209999996</v>
      </c>
      <c r="J18" s="161">
        <v>601317.52899999998</v>
      </c>
      <c r="K18" s="161">
        <v>199630.8927</v>
      </c>
      <c r="L18" s="161">
        <v>222958.9871</v>
      </c>
      <c r="M18" s="161">
        <v>56882.016759999999</v>
      </c>
      <c r="N18" s="161">
        <v>156584.79829999999</v>
      </c>
      <c r="O18" s="161">
        <v>136095.20139999999</v>
      </c>
      <c r="P18" s="161">
        <v>2395.5867790000002</v>
      </c>
      <c r="Q18" s="161">
        <v>6068.0810359999996</v>
      </c>
      <c r="R18" s="161">
        <v>1436.278916</v>
      </c>
      <c r="S18" s="161">
        <v>315706.49479999999</v>
      </c>
      <c r="T18" s="161">
        <v>109136.93670000001</v>
      </c>
      <c r="U18" s="163">
        <v>5666.1343829999996</v>
      </c>
      <c r="V18" s="161">
        <v>451117.69654899999</v>
      </c>
      <c r="W18" s="161">
        <v>873107.34503600001</v>
      </c>
      <c r="X18" s="161">
        <v>342828.50739899999</v>
      </c>
      <c r="Y18" s="162">
        <v>448722.10976999998</v>
      </c>
      <c r="Z18" s="161">
        <v>867039.26399999997</v>
      </c>
      <c r="AA18" s="163">
        <v>341392.22848300001</v>
      </c>
      <c r="AB18" s="161">
        <v>135411.201749</v>
      </c>
      <c r="AC18" s="161">
        <v>763970.40833600005</v>
      </c>
      <c r="AD18" s="161">
        <v>337162.37301599898</v>
      </c>
      <c r="AE18" s="162">
        <v>133015.61497</v>
      </c>
      <c r="AF18" s="161">
        <v>757902.3273</v>
      </c>
      <c r="AG18" s="163">
        <v>335726.09409999999</v>
      </c>
      <c r="AH18" s="161">
        <v>391840.09300999902</v>
      </c>
      <c r="AI18" s="161">
        <v>710454.46569999994</v>
      </c>
      <c r="AJ18" s="161">
        <f>TEA!AJ18-TEA_woNG!L18+TEA_woNG!K18</f>
        <v>205297.02708299999</v>
      </c>
      <c r="AK18" s="162">
        <v>76133.598209999996</v>
      </c>
      <c r="AL18" s="161">
        <v>601317.52899999998</v>
      </c>
      <c r="AM18" s="163">
        <f>TEA!AM18-TEA_woNG!L18+TEA_woNG!K18</f>
        <v>199630.8927</v>
      </c>
      <c r="AP18" s="164">
        <f>V18+W18-X18+BJ18</f>
        <v>1424569.8074299539</v>
      </c>
      <c r="AQ18" s="165">
        <f>Y18+Z18-AA18+BJ18</f>
        <v>1417542.4185309538</v>
      </c>
      <c r="AR18" s="165">
        <f>AB18+AC18-AD18+BJ18</f>
        <v>1005392.510312955</v>
      </c>
      <c r="AS18" s="165">
        <f>AE18+AF18-AG18+BJ18</f>
        <v>998365.12141395395</v>
      </c>
      <c r="AT18" s="165">
        <f>AH18+AI18-AJ18+BJ18</f>
        <v>1340170.8048709531</v>
      </c>
      <c r="AU18" s="166">
        <f>AK18+AL18-AM18+BJ18</f>
        <v>920993.50775395392</v>
      </c>
      <c r="AV18" s="147">
        <f>MIN(AP4:AU18)</f>
        <v>197654.43437246463</v>
      </c>
      <c r="AW18" s="200">
        <f>SUM(V18:W18,BP18)/SUM(BQ18,X18)</f>
        <v>4.6943493526902742</v>
      </c>
      <c r="AX18" s="201">
        <f>SUM(Y18:Z18,BP18,)/SUM(BQ18,AA18)</f>
        <v>4.6894805028013549</v>
      </c>
      <c r="AY18" s="201">
        <f>SUM(AB18:AC18,BH18)/SUM(BI18,AD18)</f>
        <v>3.5716672332776729</v>
      </c>
      <c r="AZ18" s="201">
        <f>SUM(AE18:AF18,BH18)/SUM(BI18,AG18)</f>
        <v>3.5620848451331235</v>
      </c>
      <c r="BA18" s="201">
        <f>SUM(AH18:AI18,BP18)/SUM(BQ18,AJ18)</f>
        <v>6.6429565321535371</v>
      </c>
      <c r="BB18" s="202">
        <f>SUM(AK18:AL18,BH18)/SUM(BI18,AM18)</f>
        <v>4.8430278367559225</v>
      </c>
      <c r="BC18" s="155"/>
      <c r="BD18" s="121">
        <v>411227.93358315347</v>
      </c>
      <c r="BE18" s="121">
        <v>1370759.7786105117</v>
      </c>
      <c r="BF18" s="121">
        <v>1644911.7343326141</v>
      </c>
      <c r="BG18" s="121">
        <v>107003.86889872323</v>
      </c>
      <c r="BH18" s="121">
        <v>348347.96851930767</v>
      </c>
      <c r="BI18" s="121">
        <v>12178.564174076922</v>
      </c>
      <c r="BJ18" s="121">
        <v>443173.27324395394</v>
      </c>
      <c r="BL18" s="121">
        <v>3270091.9638729454</v>
      </c>
      <c r="BM18" s="121">
        <v>10900306.546243152</v>
      </c>
      <c r="BN18" s="121">
        <v>13080367.855491782</v>
      </c>
      <c r="BO18" s="121">
        <v>850896.70037766034</v>
      </c>
      <c r="BP18" s="121">
        <v>342099.41305715387</v>
      </c>
      <c r="BQ18" s="121">
        <v>12135.371394384614</v>
      </c>
      <c r="BR18" s="121">
        <v>1180860.7420404295</v>
      </c>
    </row>
    <row r="19" spans="1:70">
      <c r="B19" s="167" t="s">
        <v>205</v>
      </c>
      <c r="C19" s="168">
        <v>13</v>
      </c>
      <c r="D19" s="168">
        <v>40</v>
      </c>
      <c r="E19" s="168">
        <v>14</v>
      </c>
      <c r="F19" s="168">
        <v>15</v>
      </c>
      <c r="G19" s="168">
        <v>500</v>
      </c>
      <c r="H19" s="168" t="s">
        <v>210</v>
      </c>
      <c r="I19" s="169">
        <v>115212.99770000001</v>
      </c>
      <c r="J19" s="168">
        <v>276002.8567</v>
      </c>
      <c r="K19" s="168">
        <v>446669.90539999999</v>
      </c>
      <c r="L19" s="168">
        <v>494795.1715</v>
      </c>
      <c r="M19" s="168">
        <v>91968.240650000007</v>
      </c>
      <c r="N19" s="168">
        <v>157865.6256</v>
      </c>
      <c r="O19" s="168">
        <v>280755.76299999998</v>
      </c>
      <c r="P19" s="168">
        <v>4083.4648400000001</v>
      </c>
      <c r="Q19" s="168">
        <v>6168.5724319999999</v>
      </c>
      <c r="R19" s="168">
        <v>2962.756097</v>
      </c>
      <c r="S19" s="168">
        <v>42505.098590000001</v>
      </c>
      <c r="T19" s="168">
        <v>7615.3342720000001</v>
      </c>
      <c r="U19" s="170">
        <v>199.90382450000001</v>
      </c>
      <c r="V19" s="168">
        <v>253769.80178000001</v>
      </c>
      <c r="W19" s="168">
        <v>447652.389004</v>
      </c>
      <c r="X19" s="168">
        <v>730588.32832149998</v>
      </c>
      <c r="Y19" s="169">
        <v>249686.33694000001</v>
      </c>
      <c r="Z19" s="168">
        <v>441483.81657199998</v>
      </c>
      <c r="AA19" s="170">
        <v>727625.57222450001</v>
      </c>
      <c r="AB19" s="168">
        <v>211264.70319</v>
      </c>
      <c r="AC19" s="168">
        <v>440037.05473199999</v>
      </c>
      <c r="AD19" s="168">
        <v>730388.42449699901</v>
      </c>
      <c r="AE19" s="169">
        <v>207181.23835</v>
      </c>
      <c r="AF19" s="168">
        <v>433868.48229999997</v>
      </c>
      <c r="AG19" s="170">
        <v>727425.66839999997</v>
      </c>
      <c r="AH19" s="168">
        <v>157718.09628999999</v>
      </c>
      <c r="AI19" s="168">
        <v>283618.19097200001</v>
      </c>
      <c r="AJ19" s="168">
        <f>TEA!AJ19-TEA_woNG!L19+TEA_woNG!K19</f>
        <v>446869.80922449997</v>
      </c>
      <c r="AK19" s="169">
        <v>115212.99770000001</v>
      </c>
      <c r="AL19" s="168">
        <v>276002.8567</v>
      </c>
      <c r="AM19" s="170">
        <f>TEA!AM19-TEA_woNG!L19+TEA_woNG!K19</f>
        <v>446669.90539999999</v>
      </c>
      <c r="AP19" s="152">
        <f>V19+W19-X19+BR19</f>
        <v>96936.043677081398</v>
      </c>
      <c r="AQ19" s="153">
        <f>Y19+Z19-AA19+BR19</f>
        <v>89646.762502081387</v>
      </c>
      <c r="AR19" s="153">
        <f>AB19+AC19-AD19+BJ19</f>
        <v>-52823.647018765034</v>
      </c>
      <c r="AS19" s="153">
        <f>AE19+AF19-AG19+BJ19</f>
        <v>-60112.928193765976</v>
      </c>
      <c r="AT19" s="153">
        <f>AH19+AI19-AJ19+BR19</f>
        <v>120568.65925208146</v>
      </c>
      <c r="AU19" s="154">
        <f>AK19+AL19-AM19+BJ19</f>
        <v>-29191.03144376602</v>
      </c>
      <c r="AV19" s="147"/>
      <c r="AW19" s="194">
        <f>SUM(V19:W19,BP19)/SUM(BQ19,X19)</f>
        <v>0.97604032226426241</v>
      </c>
      <c r="AX19" s="195">
        <f>SUM(Y19:Z19,BP19,)/SUM(BQ19,AA19)</f>
        <v>0.96593081519502555</v>
      </c>
      <c r="AY19" s="195">
        <f>SUM(AB19:AC19,BH19)/SUM(BI19,AD19)</f>
        <v>0.90802593788154551</v>
      </c>
      <c r="AZ19" s="205">
        <f>SUM(AE19:AF19,BH19)/SUM(BI19,AG19)</f>
        <v>0.89763682107306297</v>
      </c>
      <c r="BA19" s="195">
        <f>SUM(AH19:AI19,BP19)/SUM(BQ19,AJ19)</f>
        <v>1.0136769747969656</v>
      </c>
      <c r="BB19" s="196">
        <f>SUM(AK19:AL19,BH19)/SUM(BI19,AM19)</f>
        <v>0.90251905022590839</v>
      </c>
      <c r="BC19" s="155"/>
      <c r="BD19" s="121">
        <v>55312.750031025098</v>
      </c>
      <c r="BE19" s="121">
        <v>184375.83343675034</v>
      </c>
      <c r="BF19" s="121">
        <v>221251.00012410042</v>
      </c>
      <c r="BG19" s="121">
        <v>14392.695071019187</v>
      </c>
      <c r="BH19" s="121">
        <v>12300.356209225693</v>
      </c>
      <c r="BI19" s="121">
        <v>430.03172401092309</v>
      </c>
      <c r="BJ19" s="121">
        <v>26263.019556233958</v>
      </c>
      <c r="BL19" s="121">
        <v>439847.98843824962</v>
      </c>
      <c r="BM19" s="121">
        <v>1466159.961460832</v>
      </c>
      <c r="BN19" s="121">
        <v>1759391.9537529985</v>
      </c>
      <c r="BO19" s="121">
        <v>114450.97146032417</v>
      </c>
      <c r="BP19" s="121">
        <v>12079.716317727847</v>
      </c>
      <c r="BQ19" s="121">
        <v>428.50656347061539</v>
      </c>
      <c r="BR19" s="121">
        <v>126102.1812145814</v>
      </c>
    </row>
    <row r="20" spans="1:70">
      <c r="B20" s="149" t="s">
        <v>205</v>
      </c>
      <c r="C20" s="121">
        <v>13</v>
      </c>
      <c r="D20" s="121">
        <v>40</v>
      </c>
      <c r="E20" s="121">
        <v>14</v>
      </c>
      <c r="F20" s="121">
        <v>15</v>
      </c>
      <c r="G20" s="121">
        <v>550</v>
      </c>
      <c r="H20" s="121" t="s">
        <v>210</v>
      </c>
      <c r="I20" s="150">
        <v>115233.3131</v>
      </c>
      <c r="J20" s="121">
        <v>277446.88280000002</v>
      </c>
      <c r="K20" s="121">
        <v>456008.00069999998</v>
      </c>
      <c r="L20" s="121">
        <v>506713.3982</v>
      </c>
      <c r="M20" s="121">
        <v>95225.78701</v>
      </c>
      <c r="N20" s="121">
        <v>166069.1764</v>
      </c>
      <c r="O20" s="121">
        <v>295807.30420000001</v>
      </c>
      <c r="P20" s="121">
        <v>4247.3076890000002</v>
      </c>
      <c r="Q20" s="121">
        <v>6490.7824810000002</v>
      </c>
      <c r="R20" s="121">
        <v>3121.5703010000002</v>
      </c>
      <c r="S20" s="121">
        <v>95806.316340000005</v>
      </c>
      <c r="T20" s="121">
        <v>18783.500390000001</v>
      </c>
      <c r="U20" s="151">
        <v>780.90641970000001</v>
      </c>
      <c r="V20" s="121">
        <v>310512.724139</v>
      </c>
      <c r="W20" s="121">
        <v>468790.34207100002</v>
      </c>
      <c r="X20" s="121">
        <v>755717.78162070003</v>
      </c>
      <c r="Y20" s="150">
        <v>306265.41645000002</v>
      </c>
      <c r="Z20" s="121">
        <v>462299.55959000002</v>
      </c>
      <c r="AA20" s="151">
        <v>752596.2113197</v>
      </c>
      <c r="AB20" s="121">
        <v>214706.40779900001</v>
      </c>
      <c r="AC20" s="121">
        <v>450006.84168100002</v>
      </c>
      <c r="AD20" s="121">
        <v>754936.87520100002</v>
      </c>
      <c r="AE20" s="150">
        <v>210459.10011</v>
      </c>
      <c r="AF20" s="121">
        <v>443516.05920000002</v>
      </c>
      <c r="AG20" s="151">
        <v>751815.30489999999</v>
      </c>
      <c r="AH20" s="121">
        <v>211039.62943999999</v>
      </c>
      <c r="AI20" s="121">
        <v>296230.38319000002</v>
      </c>
      <c r="AJ20" s="121">
        <f>TEA!AJ20-TEA_woNG!L20+TEA_woNG!K20</f>
        <v>456788.90711969999</v>
      </c>
      <c r="AK20" s="150">
        <v>115233.3131</v>
      </c>
      <c r="AL20" s="121">
        <v>277446.88280000002</v>
      </c>
      <c r="AM20" s="151">
        <f>TEA!AM20-TEA_woNG!L20+TEA_woNG!K20</f>
        <v>456008.00069999998</v>
      </c>
      <c r="AP20" s="156">
        <f>V20+W20-X20+BR20</f>
        <v>326857.2690562887</v>
      </c>
      <c r="AQ20" s="157">
        <f>Y20+Z20-AA20+BR20</f>
        <v>319240.74918728875</v>
      </c>
      <c r="AR20" s="157">
        <f>AB20+AC20-AD20+BJ20</f>
        <v>-11736.612974050775</v>
      </c>
      <c r="AS20" s="157">
        <f>AE20+AF20-AG20+BJ20</f>
        <v>-19353.132843050727</v>
      </c>
      <c r="AT20" s="157">
        <f>AH20+AI20-AJ20+BR20</f>
        <v>353753.08997728868</v>
      </c>
      <c r="AU20" s="158">
        <f>AK20+AL20-AM20+BJ20</f>
        <v>15159.207946949318</v>
      </c>
      <c r="AV20" s="147"/>
      <c r="AW20" s="197">
        <f>SUM(V20:W20,BP20)/SUM(BQ20,X20)</f>
        <v>1.0907954584671449</v>
      </c>
      <c r="AX20" s="198">
        <f>SUM(Y20:Z20,BP20,)/SUM(BQ20,AA20)</f>
        <v>1.0810731928889139</v>
      </c>
      <c r="AY20" s="198">
        <f>SUM(AB20:AC20,BH20)/SUM(BI20,AD20)</f>
        <v>0.94159087135392183</v>
      </c>
      <c r="AZ20" s="198">
        <f>SUM(AE20:AF20,BH20)/SUM(BI20,AG20)</f>
        <v>0.93124047301752488</v>
      </c>
      <c r="BA20" s="198">
        <f>SUM(AH20:AI20,BP20)/SUM(BQ20,AJ20)</f>
        <v>1.2086646629473132</v>
      </c>
      <c r="BB20" s="199">
        <f>SUM(AK20:AL20,BH20)/SUM(BI20,AM20)</f>
        <v>0.96220732127804853</v>
      </c>
      <c r="BC20" s="155"/>
      <c r="BD20" s="121">
        <v>124732.04607156123</v>
      </c>
      <c r="BE20" s="121">
        <v>415773.48690520407</v>
      </c>
      <c r="BF20" s="121">
        <v>498928.18428624491</v>
      </c>
      <c r="BG20" s="121">
        <v>32455.994389816937</v>
      </c>
      <c r="BH20" s="121">
        <v>47698.605305303077</v>
      </c>
      <c r="BI20" s="121">
        <v>1667.5869481707693</v>
      </c>
      <c r="BJ20" s="121">
        <v>78487.012746949244</v>
      </c>
      <c r="BL20" s="121">
        <v>991871.48582542688</v>
      </c>
      <c r="BM20" s="121">
        <v>3306238.2860847563</v>
      </c>
      <c r="BN20" s="121">
        <v>3967485.9433017075</v>
      </c>
      <c r="BO20" s="121">
        <v>258090.65427260095</v>
      </c>
      <c r="BP20" s="121">
        <v>46843.002839801542</v>
      </c>
      <c r="BQ20" s="121">
        <v>1661.6726454138463</v>
      </c>
      <c r="BR20" s="121">
        <v>303271.98446698865</v>
      </c>
    </row>
    <row r="21" spans="1:70">
      <c r="B21" s="149" t="s">
        <v>205</v>
      </c>
      <c r="C21" s="121">
        <v>13</v>
      </c>
      <c r="D21" s="121">
        <v>40</v>
      </c>
      <c r="E21" s="121">
        <v>14</v>
      </c>
      <c r="F21" s="121">
        <v>15</v>
      </c>
      <c r="G21" s="121">
        <v>600</v>
      </c>
      <c r="H21" s="121" t="s">
        <v>210</v>
      </c>
      <c r="I21" s="150">
        <v>115246.91740000001</v>
      </c>
      <c r="J21" s="121">
        <v>289224.33519999997</v>
      </c>
      <c r="K21" s="121">
        <v>450865.0085</v>
      </c>
      <c r="L21" s="121">
        <v>502219.64350000001</v>
      </c>
      <c r="M21" s="121">
        <v>96041.213640000002</v>
      </c>
      <c r="N21" s="121">
        <v>168113.37179999999</v>
      </c>
      <c r="O21" s="121">
        <v>299622.9325</v>
      </c>
      <c r="P21" s="121">
        <v>4287.2789240000002</v>
      </c>
      <c r="Q21" s="121">
        <v>6568.1647929999999</v>
      </c>
      <c r="R21" s="121">
        <v>3162.8987830000001</v>
      </c>
      <c r="S21" s="121">
        <v>134806.8241</v>
      </c>
      <c r="T21" s="121">
        <v>27817.829720000002</v>
      </c>
      <c r="U21" s="151">
        <v>1375.8612889999999</v>
      </c>
      <c r="V21" s="121">
        <v>350382.23406400002</v>
      </c>
      <c r="W21" s="121">
        <v>491723.70151299902</v>
      </c>
      <c r="X21" s="121">
        <v>755026.70107199997</v>
      </c>
      <c r="Y21" s="150">
        <v>346094.95513999998</v>
      </c>
      <c r="Z21" s="121">
        <v>485155.53671999899</v>
      </c>
      <c r="AA21" s="151">
        <v>751863.80228900001</v>
      </c>
      <c r="AB21" s="121">
        <v>215575.40996399999</v>
      </c>
      <c r="AC21" s="121">
        <v>463905.87179299898</v>
      </c>
      <c r="AD21" s="121">
        <v>753650.83978299994</v>
      </c>
      <c r="AE21" s="150">
        <v>211288.13104000001</v>
      </c>
      <c r="AF21" s="121">
        <v>457337.70699999901</v>
      </c>
      <c r="AG21" s="151">
        <v>750487.94099999999</v>
      </c>
      <c r="AH21" s="121">
        <v>250053.7415</v>
      </c>
      <c r="AI21" s="121">
        <v>317042.16491999902</v>
      </c>
      <c r="AJ21" s="121">
        <f>TEA!AJ21-TEA_woNG!L21+TEA_woNG!K21</f>
        <v>452240.86978900002</v>
      </c>
      <c r="AK21" s="150">
        <v>115246.91740000001</v>
      </c>
      <c r="AL21" s="121">
        <v>289224.33519999997</v>
      </c>
      <c r="AM21" s="151">
        <f>TEA!AM21-TEA_woNG!L21+TEA_woNG!K21</f>
        <v>450865.0085</v>
      </c>
      <c r="AP21" s="156">
        <f>V21+W21-X21+BR21</f>
        <v>530129.36035719188</v>
      </c>
      <c r="AQ21" s="157">
        <f>Y21+Z21-AA21+BR21</f>
        <v>522436.81542319182</v>
      </c>
      <c r="AR21" s="157">
        <f>AB21+AC21-AD21+BJ21</f>
        <v>52852.900663106018</v>
      </c>
      <c r="AS21" s="157">
        <f>AE21+AF21-AG21+BJ21</f>
        <v>45160.355729106013</v>
      </c>
      <c r="AT21" s="157">
        <f>AH21+AI21-AJ21+BR21</f>
        <v>557905.16248319182</v>
      </c>
      <c r="AU21" s="158">
        <f>AK21+AL21-AM21+BJ21</f>
        <v>80628.702789107003</v>
      </c>
      <c r="AV21" s="147"/>
      <c r="AW21" s="197">
        <f>SUM(V21:W21,BP21)/SUM(BQ21,X21)</f>
        <v>1.2202292481689481</v>
      </c>
      <c r="AX21" s="198">
        <f>SUM(Y21:Z21,BP21,)/SUM(BQ21,AA21)</f>
        <v>1.2109605961349041</v>
      </c>
      <c r="AY21" s="198">
        <f>SUM(AB21:AC21,BH21)/SUM(BI21,AD21)</f>
        <v>1.00948786426335</v>
      </c>
      <c r="AZ21" s="198">
        <f>SUM(AE21:AF21,BH21)/SUM(BI21,AG21)</f>
        <v>0.99931772876620117</v>
      </c>
      <c r="BA21" s="198">
        <f>SUM(AH21:AI21,BP21)/SUM(BQ21,AJ21)</f>
        <v>1.4277485306539843</v>
      </c>
      <c r="BB21" s="199">
        <f>SUM(AK21:AL21,BH21)/SUM(BI21,AM21)</f>
        <v>1.0770237384862493</v>
      </c>
      <c r="BC21" s="155"/>
      <c r="BD21" s="121">
        <v>175531.87982105528</v>
      </c>
      <c r="BE21" s="121">
        <v>585106.26607018418</v>
      </c>
      <c r="BF21" s="121">
        <v>702127.51928422099</v>
      </c>
      <c r="BG21" s="121">
        <v>45674.402738793156</v>
      </c>
      <c r="BH21" s="121">
        <v>84295.089520358451</v>
      </c>
      <c r="BI21" s="121">
        <v>2947.0335700446149</v>
      </c>
      <c r="BJ21" s="121">
        <v>127022.45868910699</v>
      </c>
      <c r="BL21" s="121">
        <v>1395832.682388236</v>
      </c>
      <c r="BM21" s="121">
        <v>4652775.6079607867</v>
      </c>
      <c r="BN21" s="121">
        <v>5583330.7295529442</v>
      </c>
      <c r="BO21" s="121">
        <v>363203.67648522666</v>
      </c>
      <c r="BP21" s="121">
        <v>82783.030919029217</v>
      </c>
      <c r="BQ21" s="121">
        <v>2936.5815520630767</v>
      </c>
      <c r="BR21" s="121">
        <v>443050.12585219281</v>
      </c>
    </row>
    <row r="22" spans="1:70">
      <c r="B22" s="149" t="s">
        <v>205</v>
      </c>
      <c r="C22" s="121">
        <v>13</v>
      </c>
      <c r="D22" s="121">
        <v>40</v>
      </c>
      <c r="E22" s="121">
        <v>14</v>
      </c>
      <c r="F22" s="121">
        <v>15</v>
      </c>
      <c r="G22" s="121">
        <v>650</v>
      </c>
      <c r="H22" s="121" t="s">
        <v>210</v>
      </c>
      <c r="I22" s="150">
        <v>115261.0272</v>
      </c>
      <c r="J22" s="121">
        <v>302332.21850000002</v>
      </c>
      <c r="K22" s="121">
        <v>448387.2635</v>
      </c>
      <c r="L22" s="121">
        <v>499721.7439</v>
      </c>
      <c r="M22" s="121">
        <v>96016.078030000004</v>
      </c>
      <c r="N22" s="121">
        <v>168049.34779999999</v>
      </c>
      <c r="O22" s="121">
        <v>299505.3469</v>
      </c>
      <c r="P22" s="121">
        <v>4286.0083269999996</v>
      </c>
      <c r="Q22" s="121">
        <v>6565.6510509999998</v>
      </c>
      <c r="R22" s="121">
        <v>3161.6576679999998</v>
      </c>
      <c r="S22" s="121">
        <v>168350.34090000001</v>
      </c>
      <c r="T22" s="121">
        <v>36104.065170000002</v>
      </c>
      <c r="U22" s="151">
        <v>1991.24278</v>
      </c>
      <c r="V22" s="121">
        <v>383913.45445700001</v>
      </c>
      <c r="W22" s="121">
        <v>513051.28252100002</v>
      </c>
      <c r="X22" s="121">
        <v>753045.51084799995</v>
      </c>
      <c r="Y22" s="150">
        <v>379627.44613</v>
      </c>
      <c r="Z22" s="121">
        <v>506485.63147000002</v>
      </c>
      <c r="AA22" s="151">
        <v>749883.85317999998</v>
      </c>
      <c r="AB22" s="121">
        <v>215563.11355699899</v>
      </c>
      <c r="AC22" s="121">
        <v>476947.217351</v>
      </c>
      <c r="AD22" s="121">
        <v>751054.26806799998</v>
      </c>
      <c r="AE22" s="150">
        <v>211277.10522999999</v>
      </c>
      <c r="AF22" s="121">
        <v>470381.56630000001</v>
      </c>
      <c r="AG22" s="151">
        <v>747892.61040000001</v>
      </c>
      <c r="AH22" s="121">
        <v>283611.36810000002</v>
      </c>
      <c r="AI22" s="121">
        <v>338436.28366999998</v>
      </c>
      <c r="AJ22" s="121">
        <f>TEA!AJ22-TEA_woNG!L22+TEA_woNG!K22</f>
        <v>450378.50627999997</v>
      </c>
      <c r="AK22" s="150">
        <v>115261.0272</v>
      </c>
      <c r="AL22" s="121">
        <v>302332.21850000002</v>
      </c>
      <c r="AM22" s="151">
        <f>TEA!AM22-TEA_woNG!L22+TEA_woNG!K22</f>
        <v>448387.2635</v>
      </c>
      <c r="AP22" s="156">
        <f>V22+W22-X22+BR22</f>
        <v>713214.74429115374</v>
      </c>
      <c r="AQ22" s="157">
        <f>Y22+Z22-AA22+BR22</f>
        <v>705524.74258115364</v>
      </c>
      <c r="AR22" s="157">
        <f>AB22+AC22-AD22+BJ22</f>
        <v>116337.85021797387</v>
      </c>
      <c r="AS22" s="157">
        <f>AE22+AF22-AG22+BJ22</f>
        <v>108647.84850797482</v>
      </c>
      <c r="AT22" s="157">
        <f>AH22+AI22-AJ22+BR22</f>
        <v>740964.66365115368</v>
      </c>
      <c r="AU22" s="158">
        <f>AK22+AL22-AM22+BJ22</f>
        <v>144087.76957797492</v>
      </c>
      <c r="AV22" s="147"/>
      <c r="AW22" s="197">
        <f>SUM(V22:W22,BP22)/SUM(BQ22,X22)</f>
        <v>1.3427697999777426</v>
      </c>
      <c r="AX22" s="198">
        <f>SUM(Y22:Z22,BP22,)/SUM(BQ22,AA22)</f>
        <v>1.3340097526235102</v>
      </c>
      <c r="AY22" s="198">
        <f>SUM(AB22:AC22,BH22)/SUM(BI22,AD22)</f>
        <v>1.0784978869323931</v>
      </c>
      <c r="AZ22" s="198">
        <f>SUM(AE22:AF22,BH22)/SUM(BI22,AG22)</f>
        <v>1.0686039765775979</v>
      </c>
      <c r="BA22" s="198">
        <f>SUM(AH22:AI22,BP22)/SUM(BQ22,AJ22)</f>
        <v>1.6320036408143168</v>
      </c>
      <c r="BB22" s="199">
        <f>SUM(AK22:AL22,BH22)/SUM(BI22,AM22)</f>
        <v>1.1922898711772465</v>
      </c>
      <c r="BC22" s="155"/>
      <c r="BD22" s="121">
        <v>219236.43891479477</v>
      </c>
      <c r="BE22" s="121">
        <v>730788.12971598259</v>
      </c>
      <c r="BF22" s="121">
        <v>876945.75565917906</v>
      </c>
      <c r="BG22" s="121">
        <v>57046.579893187183</v>
      </c>
      <c r="BH22" s="121">
        <v>122104.07793453692</v>
      </c>
      <c r="BI22" s="121">
        <v>4268.8704497492308</v>
      </c>
      <c r="BJ22" s="121">
        <v>174881.78737797489</v>
      </c>
      <c r="BL22" s="121">
        <v>1743372.1265883432</v>
      </c>
      <c r="BM22" s="121">
        <v>5811240.4219611436</v>
      </c>
      <c r="BN22" s="121">
        <v>6973488.5063533727</v>
      </c>
      <c r="BO22" s="121">
        <v>453635.43485410139</v>
      </c>
      <c r="BP22" s="121">
        <v>119913.81368131845</v>
      </c>
      <c r="BQ22" s="121">
        <v>4253.7303742661534</v>
      </c>
      <c r="BR22" s="121">
        <v>569295.51816115365</v>
      </c>
    </row>
    <row r="23" spans="1:70">
      <c r="B23" s="149" t="s">
        <v>205</v>
      </c>
      <c r="C23" s="121">
        <v>13</v>
      </c>
      <c r="D23" s="121">
        <v>40</v>
      </c>
      <c r="E23" s="121">
        <v>14</v>
      </c>
      <c r="F23" s="121">
        <v>15</v>
      </c>
      <c r="G23" s="121">
        <v>700</v>
      </c>
      <c r="H23" s="121" t="s">
        <v>210</v>
      </c>
      <c r="I23" s="150">
        <v>115274.6204</v>
      </c>
      <c r="J23" s="121">
        <v>316676.71289999998</v>
      </c>
      <c r="K23" s="121">
        <v>447632.0306</v>
      </c>
      <c r="L23" s="121">
        <v>498499.34360000002</v>
      </c>
      <c r="M23" s="121">
        <v>95432.556020000004</v>
      </c>
      <c r="N23" s="121">
        <v>166565.20939999999</v>
      </c>
      <c r="O23" s="121">
        <v>296779.7059</v>
      </c>
      <c r="P23" s="121">
        <v>4256.5323969999999</v>
      </c>
      <c r="Q23" s="121">
        <v>6507.3841240000002</v>
      </c>
      <c r="R23" s="121">
        <v>3132.8848750000002</v>
      </c>
      <c r="S23" s="121">
        <v>198821.2781</v>
      </c>
      <c r="T23" s="121">
        <v>44011.809869999997</v>
      </c>
      <c r="U23" s="151">
        <v>2625.8601159999998</v>
      </c>
      <c r="V23" s="121">
        <v>413784.98691699997</v>
      </c>
      <c r="W23" s="121">
        <v>533761.11629399995</v>
      </c>
      <c r="X23" s="121">
        <v>750170.48149100004</v>
      </c>
      <c r="Y23" s="150">
        <v>409528.45452000003</v>
      </c>
      <c r="Z23" s="121">
        <v>527253.73216999997</v>
      </c>
      <c r="AA23" s="151">
        <v>747037.59661600005</v>
      </c>
      <c r="AB23" s="121">
        <v>214963.70881700001</v>
      </c>
      <c r="AC23" s="121">
        <v>489749.30642399902</v>
      </c>
      <c r="AD23" s="121">
        <v>747544.62137499999</v>
      </c>
      <c r="AE23" s="150">
        <v>210707.17642</v>
      </c>
      <c r="AF23" s="121">
        <v>483241.92229999998</v>
      </c>
      <c r="AG23" s="151">
        <v>744411.7365</v>
      </c>
      <c r="AH23" s="121">
        <v>314095.89850000001</v>
      </c>
      <c r="AI23" s="121">
        <v>360688.52276999998</v>
      </c>
      <c r="AJ23" s="121">
        <f>TEA!AJ23-TEA_woNG!L23+TEA_woNG!K23</f>
        <v>450257.89071599999</v>
      </c>
      <c r="AK23" s="150">
        <v>115274.6204</v>
      </c>
      <c r="AL23" s="121">
        <v>316676.71289999998</v>
      </c>
      <c r="AM23" s="151">
        <f>TEA!AM23-TEA_woNG!L23+TEA_woNG!K23</f>
        <v>447632.0306</v>
      </c>
      <c r="AP23" s="156">
        <f>V23+W23-X23+BR23</f>
        <v>885789.54802317428</v>
      </c>
      <c r="AQ23" s="157">
        <f>Y23+Z23-AA23+BR23</f>
        <v>878158.51637717441</v>
      </c>
      <c r="AR23" s="157">
        <f>AB23+AC23-AD23+BJ23</f>
        <v>180049.02712654122</v>
      </c>
      <c r="AS23" s="157">
        <f>AE23+AF23-AG23+BJ23</f>
        <v>172417.99548054216</v>
      </c>
      <c r="AT23" s="157">
        <f>AH23+AI23-AJ23+BR23</f>
        <v>912940.45685717452</v>
      </c>
      <c r="AU23" s="158">
        <f>AK23+AL23-AM23+BJ23</f>
        <v>207199.93596054215</v>
      </c>
      <c r="AV23" s="147"/>
      <c r="AW23" s="197">
        <f>SUM(V23:W23,BP23)/SUM(BQ23,X23)</f>
        <v>1.4631073642329351</v>
      </c>
      <c r="AX23" s="198">
        <f>SUM(Y23:Z23,BP23,)/SUM(BQ23,AA23)</f>
        <v>1.4548961634055813</v>
      </c>
      <c r="AY23" s="198">
        <f>SUM(AB23:AC23,BH23)/SUM(BI23,AD23)</f>
        <v>1.1495959104089419</v>
      </c>
      <c r="AZ23" s="198">
        <f>SUM(AE23:AF23,BH23)/SUM(BI23,AG23)</f>
        <v>1.1400466667153319</v>
      </c>
      <c r="BA23" s="198">
        <f>SUM(AH23:AI23,BP23)/SUM(BQ23,AJ23)</f>
        <v>1.8273386564949354</v>
      </c>
      <c r="BB23" s="199">
        <f>SUM(AK23:AL23,BH23)/SUM(BI23,AM23)</f>
        <v>1.3084798289150879</v>
      </c>
      <c r="BC23" s="155"/>
      <c r="BD23" s="121">
        <v>258936.09472345575</v>
      </c>
      <c r="BE23" s="121">
        <v>863120.31574485253</v>
      </c>
      <c r="BF23" s="121">
        <v>1035744.378893823</v>
      </c>
      <c r="BG23" s="121">
        <v>67376.658223372928</v>
      </c>
      <c r="BH23" s="121">
        <v>161137.4893154923</v>
      </c>
      <c r="BI23" s="121">
        <v>5633.5142783230767</v>
      </c>
      <c r="BJ23" s="121">
        <v>222880.63326054215</v>
      </c>
      <c r="BL23" s="121">
        <v>2059064.5074469342</v>
      </c>
      <c r="BM23" s="121">
        <v>6863548.3581564473</v>
      </c>
      <c r="BN23" s="121">
        <v>8236258.0297877369</v>
      </c>
      <c r="BO23" s="121">
        <v>535780.40452914371</v>
      </c>
      <c r="BP23" s="121">
        <v>158247.05609924614</v>
      </c>
      <c r="BQ23" s="121">
        <v>5613.5343252153843</v>
      </c>
      <c r="BR23" s="121">
        <v>688413.92630317446</v>
      </c>
    </row>
    <row r="24" spans="1:70">
      <c r="B24" s="149" t="s">
        <v>205</v>
      </c>
      <c r="C24" s="121">
        <v>13</v>
      </c>
      <c r="D24" s="121">
        <v>40</v>
      </c>
      <c r="E24" s="121">
        <v>14</v>
      </c>
      <c r="F24" s="121">
        <v>15</v>
      </c>
      <c r="G24" s="121">
        <v>750</v>
      </c>
      <c r="H24" s="121" t="s">
        <v>210</v>
      </c>
      <c r="I24" s="150">
        <v>115287.9561</v>
      </c>
      <c r="J24" s="121">
        <v>332159.98109999998</v>
      </c>
      <c r="K24" s="121">
        <v>447986.56459999998</v>
      </c>
      <c r="L24" s="121">
        <v>498107.30560000002</v>
      </c>
      <c r="M24" s="121">
        <v>94491.679950000005</v>
      </c>
      <c r="N24" s="121">
        <v>164214.10759999999</v>
      </c>
      <c r="O24" s="121">
        <v>292391.93829999998</v>
      </c>
      <c r="P24" s="121">
        <v>4210.4860779999999</v>
      </c>
      <c r="Q24" s="121">
        <v>6418.3985169999996</v>
      </c>
      <c r="R24" s="121">
        <v>3085.3557719999999</v>
      </c>
      <c r="S24" s="121">
        <v>227280.15359999999</v>
      </c>
      <c r="T24" s="121">
        <v>51704.435799999999</v>
      </c>
      <c r="U24" s="151">
        <v>3282.6502959999998</v>
      </c>
      <c r="V24" s="121">
        <v>441270.27572799998</v>
      </c>
      <c r="W24" s="121">
        <v>554496.92301699996</v>
      </c>
      <c r="X24" s="121">
        <v>746746.50896799995</v>
      </c>
      <c r="Y24" s="150">
        <v>437059.78964999999</v>
      </c>
      <c r="Z24" s="121">
        <v>548078.52449999901</v>
      </c>
      <c r="AA24" s="151">
        <v>743661.15319599898</v>
      </c>
      <c r="AB24" s="121">
        <v>213990.12212799999</v>
      </c>
      <c r="AC24" s="121">
        <v>502792.48721699999</v>
      </c>
      <c r="AD24" s="121">
        <v>743463.858672</v>
      </c>
      <c r="AE24" s="150">
        <v>209779.63605</v>
      </c>
      <c r="AF24" s="121">
        <v>496374.08869999897</v>
      </c>
      <c r="AG24" s="151">
        <v>740378.50289999996</v>
      </c>
      <c r="AH24" s="121">
        <v>342568.10969999997</v>
      </c>
      <c r="AI24" s="121">
        <v>383864.41689999902</v>
      </c>
      <c r="AJ24" s="121">
        <f>TEA!AJ24-TEA_woNG!L24+TEA_woNG!K24</f>
        <v>451269.21489599999</v>
      </c>
      <c r="AK24" s="150">
        <v>115287.9561</v>
      </c>
      <c r="AL24" s="121">
        <v>332159.98109999998</v>
      </c>
      <c r="AM24" s="151">
        <f>TEA!AM24-TEA_woNG!L24+TEA_woNG!K24</f>
        <v>447986.56459999998</v>
      </c>
      <c r="AP24" s="156">
        <f>V24+W24-X24+BR24</f>
        <v>1052302.8299448839</v>
      </c>
      <c r="AQ24" s="157">
        <f>Y24+Z24-AA24+BR24</f>
        <v>1044759.3011218839</v>
      </c>
      <c r="AR24" s="157">
        <f>AB24+AC24-AD24+BJ24</f>
        <v>244707.4758661135</v>
      </c>
      <c r="AS24" s="157">
        <f>AE24+AF24-AG24+BJ24</f>
        <v>237163.94704311254</v>
      </c>
      <c r="AT24" s="157">
        <f>AH24+AI24-AJ24+BR24</f>
        <v>1078445.4518718829</v>
      </c>
      <c r="AU24" s="158">
        <f>AK24+AL24-AM24+BJ24</f>
        <v>270850.0977931135</v>
      </c>
      <c r="AV24" s="147"/>
      <c r="AW24" s="197">
        <f>SUM(V24:W24,BP24)/SUM(BQ24,X24)</f>
        <v>1.5834678370266764</v>
      </c>
      <c r="AX24" s="198">
        <f>SUM(Y24:Z24,BP24,)/SUM(BQ24,AA24)</f>
        <v>1.5758169840839351</v>
      </c>
      <c r="AY24" s="198">
        <f>SUM(AB24:AC24,BH24)/SUM(BI24,AD24)</f>
        <v>1.2234257685312011</v>
      </c>
      <c r="AZ24" s="198">
        <f>SUM(AE24:AF24,BH24)/SUM(BI24,AG24)</f>
        <v>1.2142553118929746</v>
      </c>
      <c r="BA24" s="198">
        <f>SUM(AH24:AI24,BP24)/SUM(BQ24,AJ24)</f>
        <v>2.0167001865975047</v>
      </c>
      <c r="BB24" s="199">
        <f>SUM(AK24:AL24,BH24)/SUM(BI24,AM24)</f>
        <v>1.4259625180671367</v>
      </c>
      <c r="BC24" s="155"/>
      <c r="BD24" s="121">
        <v>296016.85665468714</v>
      </c>
      <c r="BE24" s="121">
        <v>986722.85551562381</v>
      </c>
      <c r="BF24" s="121">
        <v>1184067.4266187486</v>
      </c>
      <c r="BG24" s="121">
        <v>77025.285333359687</v>
      </c>
      <c r="BH24" s="121">
        <v>201404.73390623846</v>
      </c>
      <c r="BI24" s="121">
        <v>7041.294046484616</v>
      </c>
      <c r="BJ24" s="121">
        <v>271388.7251931135</v>
      </c>
      <c r="BL24" s="121">
        <v>2353931.396836116</v>
      </c>
      <c r="BM24" s="121">
        <v>7846437.9894537199</v>
      </c>
      <c r="BN24" s="121">
        <v>9415725.5873444639</v>
      </c>
      <c r="BO24" s="121">
        <v>612506.46177883761</v>
      </c>
      <c r="BP24" s="121">
        <v>197791.99961786924</v>
      </c>
      <c r="BQ24" s="121">
        <v>7016.321228823077</v>
      </c>
      <c r="BR24" s="121">
        <v>803282.14016788383</v>
      </c>
    </row>
    <row r="25" spans="1:70">
      <c r="B25" s="149" t="s">
        <v>205</v>
      </c>
      <c r="C25" s="121">
        <v>13</v>
      </c>
      <c r="D25" s="121">
        <v>40</v>
      </c>
      <c r="E25" s="121">
        <v>14</v>
      </c>
      <c r="F25" s="121">
        <v>15</v>
      </c>
      <c r="G25" s="121">
        <v>800</v>
      </c>
      <c r="H25" s="121" t="s">
        <v>210</v>
      </c>
      <c r="I25" s="150">
        <v>115301.1363</v>
      </c>
      <c r="J25" s="121">
        <v>348689.57770000002</v>
      </c>
      <c r="K25" s="121">
        <v>449015.73080000002</v>
      </c>
      <c r="L25" s="121">
        <v>498226.92739999999</v>
      </c>
      <c r="M25" s="121">
        <v>93346.803279999993</v>
      </c>
      <c r="N25" s="121">
        <v>161315.62</v>
      </c>
      <c r="O25" s="121">
        <v>287096.36239999998</v>
      </c>
      <c r="P25" s="121">
        <v>4152.4061869999996</v>
      </c>
      <c r="Q25" s="121">
        <v>6303.4780819999996</v>
      </c>
      <c r="R25" s="121">
        <v>3029.8730350000001</v>
      </c>
      <c r="S25" s="121">
        <v>254314.4883</v>
      </c>
      <c r="T25" s="121">
        <v>59276.940139999999</v>
      </c>
      <c r="U25" s="151">
        <v>3959.2059180000001</v>
      </c>
      <c r="V25" s="121">
        <v>467114.83406699903</v>
      </c>
      <c r="W25" s="121">
        <v>575585.61592200003</v>
      </c>
      <c r="X25" s="121">
        <v>743101.17215300002</v>
      </c>
      <c r="Y25" s="150">
        <v>462962.42787999997</v>
      </c>
      <c r="Z25" s="121">
        <v>569282.13783999998</v>
      </c>
      <c r="AA25" s="151">
        <v>740071.29911799997</v>
      </c>
      <c r="AB25" s="121">
        <v>212800.34576699999</v>
      </c>
      <c r="AC25" s="121">
        <v>516308.67578200001</v>
      </c>
      <c r="AD25" s="121">
        <v>739141.96623500006</v>
      </c>
      <c r="AE25" s="150">
        <v>208647.93958000001</v>
      </c>
      <c r="AF25" s="121">
        <v>510005.19770000002</v>
      </c>
      <c r="AG25" s="151">
        <v>736112.0932</v>
      </c>
      <c r="AH25" s="121">
        <v>369615.62459999998</v>
      </c>
      <c r="AI25" s="121">
        <v>407966.51783999999</v>
      </c>
      <c r="AJ25" s="121">
        <f>TEA!AJ25-TEA_woNG!L25+TEA_woNG!K25</f>
        <v>452974.93671800004</v>
      </c>
      <c r="AK25" s="150">
        <v>115301.1363</v>
      </c>
      <c r="AL25" s="121">
        <v>348689.57770000002</v>
      </c>
      <c r="AM25" s="151">
        <f>TEA!AM25-TEA_woNG!L25+TEA_woNG!K25</f>
        <v>449015.73080000002</v>
      </c>
      <c r="AP25" s="156">
        <f>V25+W25-X25+BR25</f>
        <v>1215084.7141898666</v>
      </c>
      <c r="AQ25" s="157">
        <f>Y25+Z25-AA25+BR25</f>
        <v>1207658.7029558676</v>
      </c>
      <c r="AR25" s="157">
        <f>AB25+AC25-AD25+BJ25</f>
        <v>310578.42969502864</v>
      </c>
      <c r="AS25" s="157">
        <f>AE25+AF25-AG25+BJ25</f>
        <v>303152.41846102878</v>
      </c>
      <c r="AT25" s="157">
        <f>AH25+AI25-AJ25+BR25</f>
        <v>1240092.6420758676</v>
      </c>
      <c r="AU25" s="158">
        <f>AK25+AL25-AM25+BJ25</f>
        <v>335586.35758102877</v>
      </c>
      <c r="AV25" s="147"/>
      <c r="AW25" s="197">
        <f>SUM(V25:W25,BP25)/SUM(BQ25,X25)</f>
        <v>1.7047874120998732</v>
      </c>
      <c r="AX25" s="198">
        <f>SUM(Y25:Z25,BP25,)/SUM(BQ25,AA25)</f>
        <v>1.6977194667092013</v>
      </c>
      <c r="AY25" s="198">
        <f>SUM(AB25:AC25,BH25)/SUM(BI25,AD25)</f>
        <v>1.3001299100898374</v>
      </c>
      <c r="AZ25" s="198">
        <f>SUM(AE25:AF25,BH25)/SUM(BI25,AG25)</f>
        <v>1.2913780756829141</v>
      </c>
      <c r="BA25" s="198">
        <f>SUM(AH25:AI25,BP25)/SUM(BQ25,AJ25)</f>
        <v>2.2021144810806645</v>
      </c>
      <c r="BB25" s="199">
        <f>SUM(AK25:AL25,BH25)/SUM(BI25,AM25)</f>
        <v>1.5451167586284034</v>
      </c>
      <c r="BC25" s="155"/>
      <c r="BD25" s="121">
        <v>331241.64628835768</v>
      </c>
      <c r="BE25" s="121">
        <v>1104138.8209611923</v>
      </c>
      <c r="BF25" s="121">
        <v>1324966.5851534307</v>
      </c>
      <c r="BG25" s="121">
        <v>86190.977797644169</v>
      </c>
      <c r="BH25" s="121">
        <v>242912.85248984612</v>
      </c>
      <c r="BI25" s="121">
        <v>8492.4559064615369</v>
      </c>
      <c r="BJ25" s="121">
        <v>320611.37438102876</v>
      </c>
      <c r="BL25" s="121">
        <v>2634039.5609545177</v>
      </c>
      <c r="BM25" s="121">
        <v>8780131.8698483929</v>
      </c>
      <c r="BN25" s="121">
        <v>10536158.243818071</v>
      </c>
      <c r="BO25" s="121">
        <v>685392.21399325226</v>
      </c>
      <c r="BP25" s="121">
        <v>238555.55872492306</v>
      </c>
      <c r="BQ25" s="121">
        <v>8462.3363643076918</v>
      </c>
      <c r="BR25" s="121">
        <v>915485.43635386764</v>
      </c>
    </row>
    <row r="26" spans="1:70">
      <c r="B26" s="149" t="s">
        <v>205</v>
      </c>
      <c r="C26" s="121">
        <v>13</v>
      </c>
      <c r="D26" s="121">
        <v>40</v>
      </c>
      <c r="E26" s="121">
        <v>14</v>
      </c>
      <c r="F26" s="121">
        <v>15</v>
      </c>
      <c r="G26" s="121">
        <v>850</v>
      </c>
      <c r="H26" s="121" t="s">
        <v>210</v>
      </c>
      <c r="I26" s="150">
        <v>115315.3671</v>
      </c>
      <c r="J26" s="121">
        <v>366187.66899999999</v>
      </c>
      <c r="K26" s="121">
        <v>450519.79710000003</v>
      </c>
      <c r="L26" s="121">
        <v>498742.08600000001</v>
      </c>
      <c r="M26" s="121">
        <v>92092.516350000005</v>
      </c>
      <c r="N26" s="121">
        <v>158170.85149999999</v>
      </c>
      <c r="O26" s="121">
        <v>281326.90379999997</v>
      </c>
      <c r="P26" s="121">
        <v>4089.465854</v>
      </c>
      <c r="Q26" s="121">
        <v>6180.0258640000002</v>
      </c>
      <c r="R26" s="121">
        <v>2968.9772400000002</v>
      </c>
      <c r="S26" s="121">
        <v>280286.8469</v>
      </c>
      <c r="T26" s="121">
        <v>66786.423869999999</v>
      </c>
      <c r="U26" s="151">
        <v>4655.4930100000001</v>
      </c>
      <c r="V26" s="121">
        <v>491784.19620399998</v>
      </c>
      <c r="W26" s="121">
        <v>597324.97023399896</v>
      </c>
      <c r="X26" s="121">
        <v>739471.17114999995</v>
      </c>
      <c r="Y26" s="150">
        <v>487694.73035000003</v>
      </c>
      <c r="Z26" s="121">
        <v>591144.94436999899</v>
      </c>
      <c r="AA26" s="151">
        <v>736502.19391000003</v>
      </c>
      <c r="AB26" s="121">
        <v>211497.349304</v>
      </c>
      <c r="AC26" s="121">
        <v>530538.54636399995</v>
      </c>
      <c r="AD26" s="121">
        <v>734815.67813999997</v>
      </c>
      <c r="AE26" s="150">
        <v>207407.88344999999</v>
      </c>
      <c r="AF26" s="121">
        <v>524358.52049999998</v>
      </c>
      <c r="AG26" s="151">
        <v>731846.70090000005</v>
      </c>
      <c r="AH26" s="121">
        <v>395602.21399999998</v>
      </c>
      <c r="AI26" s="121">
        <v>432974.09286999999</v>
      </c>
      <c r="AJ26" s="121">
        <f>TEA!AJ26-TEA_woNG!L26+TEA_woNG!K26</f>
        <v>455175.29011</v>
      </c>
      <c r="AK26" s="150">
        <v>115315.3671</v>
      </c>
      <c r="AL26" s="121">
        <v>366187.66899999999</v>
      </c>
      <c r="AM26" s="151">
        <f>TEA!AM26-TEA_woNG!L26+TEA_woNG!K26</f>
        <v>450519.79710000003</v>
      </c>
      <c r="AP26" s="156">
        <f>V26+W26-X26+BR26</f>
        <v>1375642.050658226</v>
      </c>
      <c r="AQ26" s="157">
        <f>Y26+Z26-AA26+BR26</f>
        <v>1368341.5361802261</v>
      </c>
      <c r="AR26" s="157">
        <f>AB26+AC26-AD26+BJ26</f>
        <v>377896.16744409455</v>
      </c>
      <c r="AS26" s="157">
        <f>AE26+AF26-AG26+BJ26</f>
        <v>370595.65296609444</v>
      </c>
      <c r="AT26" s="157">
        <f>AH26+AI26-AJ26+BR26</f>
        <v>1399405.072130227</v>
      </c>
      <c r="AU26" s="158">
        <f>AK26+AL26-AM26+BJ26</f>
        <v>401659.18891609454</v>
      </c>
      <c r="AV26" s="147"/>
      <c r="AW26" s="197">
        <f>SUM(V26:W26,BP26)/SUM(BQ26,X26)</f>
        <v>1.8276084481956567</v>
      </c>
      <c r="AX26" s="198">
        <f>SUM(Y26:Z26,BP26,)/SUM(BQ26,AA26)</f>
        <v>1.8211199516440681</v>
      </c>
      <c r="AY26" s="198">
        <f>SUM(AB26:AC26,BH26)/SUM(BI26,AD26)</f>
        <v>1.3798317107610405</v>
      </c>
      <c r="AZ26" s="198">
        <f>SUM(AE26:AF26,BH26)/SUM(BI26,AG26)</f>
        <v>1.3715107065285024</v>
      </c>
      <c r="BA26" s="198">
        <f>SUM(AH26:AI26,BP26)/SUM(BQ26,AJ26)</f>
        <v>2.3845502573523869</v>
      </c>
      <c r="BB26" s="199">
        <f>SUM(AK26:AL26,BH26)/SUM(BI26,AM26)</f>
        <v>1.6659242608076263</v>
      </c>
      <c r="BC26" s="155"/>
      <c r="BD26" s="121">
        <v>365081.98322794546</v>
      </c>
      <c r="BE26" s="121">
        <v>1216939.9440931517</v>
      </c>
      <c r="BF26" s="121">
        <v>1460327.9329117821</v>
      </c>
      <c r="BG26" s="121">
        <v>94996.427723725297</v>
      </c>
      <c r="BH26" s="121">
        <v>285666.69148589234</v>
      </c>
      <c r="BI26" s="121">
        <v>9987.1692935230767</v>
      </c>
      <c r="BJ26" s="121">
        <v>370675.94991609454</v>
      </c>
      <c r="BL26" s="121">
        <v>2903138.5322152385</v>
      </c>
      <c r="BM26" s="121">
        <v>9677128.4407174625</v>
      </c>
      <c r="BN26" s="121">
        <v>11612554.128860954</v>
      </c>
      <c r="BO26" s="121">
        <v>755413.31102979626</v>
      </c>
      <c r="BP26" s="121">
        <v>280542.49290644616</v>
      </c>
      <c r="BQ26" s="121">
        <v>9951.7485660153852</v>
      </c>
      <c r="BR26" s="121">
        <v>1026004.055370227</v>
      </c>
    </row>
    <row r="27" spans="1:70">
      <c r="B27" s="149" t="s">
        <v>205</v>
      </c>
      <c r="C27" s="121">
        <v>13</v>
      </c>
      <c r="D27" s="121">
        <v>40</v>
      </c>
      <c r="E27" s="121">
        <v>14</v>
      </c>
      <c r="F27" s="121">
        <v>15</v>
      </c>
      <c r="G27" s="121">
        <v>900</v>
      </c>
      <c r="H27" s="121" t="s">
        <v>210</v>
      </c>
      <c r="I27" s="150">
        <v>115329.9249</v>
      </c>
      <c r="J27" s="121">
        <v>384584.36</v>
      </c>
      <c r="K27" s="121">
        <v>452240.88620000001</v>
      </c>
      <c r="L27" s="121">
        <v>499442.61589999998</v>
      </c>
      <c r="M27" s="121">
        <v>90789.402849999999</v>
      </c>
      <c r="N27" s="121">
        <v>154924.01029999999</v>
      </c>
      <c r="O27" s="121">
        <v>275372.88530000002</v>
      </c>
      <c r="P27" s="121">
        <v>4024.2583319999999</v>
      </c>
      <c r="Q27" s="121">
        <v>6052.5707160000002</v>
      </c>
      <c r="R27" s="121">
        <v>2906.1371819999999</v>
      </c>
      <c r="S27" s="121">
        <v>305443.6054</v>
      </c>
      <c r="T27" s="121">
        <v>74268.798559999996</v>
      </c>
      <c r="U27" s="151">
        <v>5372.7043530000001</v>
      </c>
      <c r="V27" s="121">
        <v>515587.19148199999</v>
      </c>
      <c r="W27" s="121">
        <v>619829.73957600002</v>
      </c>
      <c r="X27" s="121">
        <v>735892.61303500005</v>
      </c>
      <c r="Y27" s="150">
        <v>511562.93315</v>
      </c>
      <c r="Z27" s="121">
        <v>613777.16885999998</v>
      </c>
      <c r="AA27" s="151">
        <v>732986.47585299995</v>
      </c>
      <c r="AB27" s="121">
        <v>210143.58608199999</v>
      </c>
      <c r="AC27" s="121">
        <v>545560.941016</v>
      </c>
      <c r="AD27" s="121">
        <v>730519.90868200001</v>
      </c>
      <c r="AE27" s="150">
        <v>206119.32775</v>
      </c>
      <c r="AF27" s="121">
        <v>539508.37029999995</v>
      </c>
      <c r="AG27" s="151">
        <v>727613.77150000003</v>
      </c>
      <c r="AH27" s="121">
        <v>420773.53029999998</v>
      </c>
      <c r="AI27" s="121">
        <v>458853.15856000001</v>
      </c>
      <c r="AJ27" s="121">
        <f>TEA!AJ27-TEA_woNG!L27+TEA_woNG!K27</f>
        <v>457613.59055299906</v>
      </c>
      <c r="AK27" s="150">
        <v>115329.9249</v>
      </c>
      <c r="AL27" s="121">
        <v>384584.36</v>
      </c>
      <c r="AM27" s="151">
        <f>TEA!AM27-TEA_woNG!L27+TEA_woNG!K27</f>
        <v>452240.88620000001</v>
      </c>
      <c r="AP27" s="156">
        <f>V27+W27-X27+BR27</f>
        <v>1535015.2931965105</v>
      </c>
      <c r="AQ27" s="157">
        <f>Y27+Z27-AA27+BR27</f>
        <v>1527844.6013305103</v>
      </c>
      <c r="AR27" s="157">
        <f>AB27+AC27-AD27+BJ27</f>
        <v>446851.66996610159</v>
      </c>
      <c r="AS27" s="157">
        <f>AE27+AF27-AG27+BJ27</f>
        <v>439680.97810010152</v>
      </c>
      <c r="AT27" s="157">
        <f>AH27+AI27-AJ27+BR27</f>
        <v>1557504.0734805113</v>
      </c>
      <c r="AU27" s="158">
        <f>AK27+AL27-AM27+BJ27</f>
        <v>469340.45025010151</v>
      </c>
      <c r="AV27" s="147"/>
      <c r="AW27" s="197">
        <f>SUM(V27:W27,BP27)/SUM(BQ27,X27)</f>
        <v>1.9523909415856568</v>
      </c>
      <c r="AX27" s="198">
        <f>SUM(Y27:Z27,BP27,)/SUM(BQ27,AA27)</f>
        <v>1.946476792700897</v>
      </c>
      <c r="AY27" s="198">
        <f>SUM(AB27:AC27,BH27)/SUM(BI27,AD27)</f>
        <v>1.4626782255319419</v>
      </c>
      <c r="AZ27" s="198">
        <f>SUM(AE27:AF27,BH27)/SUM(BI27,AG27)</f>
        <v>1.4547959692303345</v>
      </c>
      <c r="BA27" s="198">
        <f>SUM(AH27:AI27,BP27)/SUM(BQ27,AJ27)</f>
        <v>2.5653098771920937</v>
      </c>
      <c r="BB27" s="199">
        <f>SUM(AK27:AL27,BH27)/SUM(BI27,AM27)</f>
        <v>1.7887958939792159</v>
      </c>
      <c r="BC27" s="155"/>
      <c r="BD27" s="121">
        <v>397852.09891152161</v>
      </c>
      <c r="BE27" s="121">
        <v>1326173.6630384054</v>
      </c>
      <c r="BF27" s="121">
        <v>1591408.3956460864</v>
      </c>
      <c r="BG27" s="121">
        <v>103523.39993557852</v>
      </c>
      <c r="BH27" s="121">
        <v>329669.18852443073</v>
      </c>
      <c r="BI27" s="121">
        <v>11525.536909907692</v>
      </c>
      <c r="BJ27" s="121">
        <v>421667.05155010155</v>
      </c>
      <c r="BL27" s="121">
        <v>3163727.0846959041</v>
      </c>
      <c r="BM27" s="121">
        <v>10545756.948986348</v>
      </c>
      <c r="BN27" s="121">
        <v>12654908.338783618</v>
      </c>
      <c r="BO27" s="121">
        <v>823219.94824723341</v>
      </c>
      <c r="BP27" s="121">
        <v>323755.68709821533</v>
      </c>
      <c r="BQ27" s="121">
        <v>11484.66017193846</v>
      </c>
      <c r="BR27" s="121">
        <v>1135490.9751735104</v>
      </c>
    </row>
    <row r="28" spans="1:70">
      <c r="B28" s="149" t="s">
        <v>205</v>
      </c>
      <c r="C28" s="121">
        <v>13</v>
      </c>
      <c r="D28" s="121">
        <v>40</v>
      </c>
      <c r="E28" s="121">
        <v>14</v>
      </c>
      <c r="F28" s="121">
        <v>15</v>
      </c>
      <c r="G28" s="121">
        <v>950</v>
      </c>
      <c r="H28" s="121" t="s">
        <v>210</v>
      </c>
      <c r="I28" s="150">
        <v>115345.4172</v>
      </c>
      <c r="J28" s="121">
        <v>403824.98950000003</v>
      </c>
      <c r="K28" s="121">
        <v>454095.76579999999</v>
      </c>
      <c r="L28" s="121">
        <v>500280.44559999998</v>
      </c>
      <c r="M28" s="121">
        <v>89481.738100000002</v>
      </c>
      <c r="N28" s="121">
        <v>151686.87479999999</v>
      </c>
      <c r="O28" s="121">
        <v>269439.41680000001</v>
      </c>
      <c r="P28" s="121">
        <v>3959.0116680000001</v>
      </c>
      <c r="Q28" s="121">
        <v>5925.5033020000001</v>
      </c>
      <c r="R28" s="121">
        <v>2843.5169340000002</v>
      </c>
      <c r="S28" s="121">
        <v>329931.1617</v>
      </c>
      <c r="T28" s="121">
        <v>81748.068249999997</v>
      </c>
      <c r="U28" s="151">
        <v>6110.3862449999997</v>
      </c>
      <c r="V28" s="121">
        <v>538717.32866799994</v>
      </c>
      <c r="W28" s="121">
        <v>643185.43585200002</v>
      </c>
      <c r="X28" s="121">
        <v>732489.08577899903</v>
      </c>
      <c r="Y28" s="150">
        <v>534758.31700000004</v>
      </c>
      <c r="Z28" s="121">
        <v>637259.93255000003</v>
      </c>
      <c r="AA28" s="151">
        <v>729645.56884499895</v>
      </c>
      <c r="AB28" s="121">
        <v>208786.16696799899</v>
      </c>
      <c r="AC28" s="121">
        <v>561437.36760200001</v>
      </c>
      <c r="AD28" s="121">
        <v>726378.69953399897</v>
      </c>
      <c r="AE28" s="150">
        <v>204827.15529999899</v>
      </c>
      <c r="AF28" s="121">
        <v>555511.86430000002</v>
      </c>
      <c r="AG28" s="151">
        <v>723535.18259999994</v>
      </c>
      <c r="AH28" s="121">
        <v>445276.57889999897</v>
      </c>
      <c r="AI28" s="121">
        <v>485573.05774999998</v>
      </c>
      <c r="AJ28" s="121">
        <f>TEA!AJ28-TEA_woNG!L28+TEA_woNG!K28</f>
        <v>460206.152045</v>
      </c>
      <c r="AK28" s="150">
        <v>115345.4172</v>
      </c>
      <c r="AL28" s="121">
        <v>403824.98950000003</v>
      </c>
      <c r="AM28" s="151">
        <f>TEA!AM28-TEA_woNG!L28+TEA_woNG!K28</f>
        <v>454095.76579999999</v>
      </c>
      <c r="AP28" s="156">
        <f>V28+W28-X28+BR28</f>
        <v>1693817.9983439231</v>
      </c>
      <c r="AQ28" s="157">
        <f>Y28+Z28-AA28+BR28</f>
        <v>1686777.0003079234</v>
      </c>
      <c r="AR28" s="157">
        <f>AB28+AC28-AD28+BJ28</f>
        <v>517488.21354757459</v>
      </c>
      <c r="AS28" s="157">
        <f>AE28+AF28-AG28+BJ28</f>
        <v>510447.21551157371</v>
      </c>
      <c r="AT28" s="157">
        <f>AH28+AI28-AJ28+BR28</f>
        <v>1715047.8042079213</v>
      </c>
      <c r="AU28" s="158">
        <f>AK28+AL28-AM28+BJ28</f>
        <v>538718.01941157458</v>
      </c>
      <c r="AV28" s="147"/>
      <c r="AW28" s="197">
        <f>SUM(V28:W28,BP28)/SUM(BQ28,X28)</f>
        <v>2.0791345310818024</v>
      </c>
      <c r="AX28" s="198">
        <f>SUM(Y28:Z28,BP28,)/SUM(BQ28,AA28)</f>
        <v>2.0737859044922233</v>
      </c>
      <c r="AY28" s="198">
        <f>SUM(AB28:AC28,BH28)/SUM(BI28,AD28)</f>
        <v>1.5485684583252082</v>
      </c>
      <c r="AZ28" s="198">
        <f>SUM(AE28:AF28,BH28)/SUM(BI28,AG28)</f>
        <v>1.5411277632732663</v>
      </c>
      <c r="BA28" s="198">
        <f>SUM(AH28:AI28,BP28)/SUM(BQ28,AJ28)</f>
        <v>2.7448465782808769</v>
      </c>
      <c r="BB28" s="199">
        <f>SUM(AK28:AL28,BH28)/SUM(BI28,AM28)</f>
        <v>1.913710591658474</v>
      </c>
      <c r="BC28" s="155"/>
      <c r="BD28" s="121">
        <v>429772.81006697402</v>
      </c>
      <c r="BE28" s="121">
        <v>1432576.0335565801</v>
      </c>
      <c r="BF28" s="121">
        <v>1719091.2402678961</v>
      </c>
      <c r="BG28" s="121">
        <v>111829.35221335921</v>
      </c>
      <c r="BH28" s="121">
        <v>374921.63002835383</v>
      </c>
      <c r="BI28" s="121">
        <v>13107.603730138462</v>
      </c>
      <c r="BJ28" s="121">
        <v>473643.37851157458</v>
      </c>
      <c r="BL28" s="121">
        <v>3417561.1570095918</v>
      </c>
      <c r="BM28" s="121">
        <v>11391870.523365308</v>
      </c>
      <c r="BN28" s="121">
        <v>13670244.628038369</v>
      </c>
      <c r="BO28" s="121">
        <v>889269.03095233778</v>
      </c>
      <c r="BP28" s="121">
        <v>368196.40464767691</v>
      </c>
      <c r="BQ28" s="121">
        <v>13061.115997092307</v>
      </c>
      <c r="BR28" s="121">
        <v>1244404.3196029223</v>
      </c>
    </row>
    <row r="29" spans="1:70">
      <c r="B29" s="149" t="s">
        <v>205</v>
      </c>
      <c r="C29" s="121">
        <v>13</v>
      </c>
      <c r="D29" s="121">
        <v>40</v>
      </c>
      <c r="E29" s="121">
        <v>14</v>
      </c>
      <c r="F29" s="121">
        <v>15</v>
      </c>
      <c r="G29" s="121">
        <v>1000</v>
      </c>
      <c r="H29" s="121" t="s">
        <v>210</v>
      </c>
      <c r="I29" s="150">
        <v>115361.3847</v>
      </c>
      <c r="J29" s="121">
        <v>423862.64189999999</v>
      </c>
      <c r="K29" s="121">
        <v>455953.29460000002</v>
      </c>
      <c r="L29" s="121">
        <v>501142.18199999997</v>
      </c>
      <c r="M29" s="121">
        <v>88413.709870000006</v>
      </c>
      <c r="N29" s="121">
        <v>148485.18220000001</v>
      </c>
      <c r="O29" s="121">
        <v>263630.00679999997</v>
      </c>
      <c r="P29" s="121">
        <v>3989.5822109999999</v>
      </c>
      <c r="Q29" s="121">
        <v>5815.7902899999999</v>
      </c>
      <c r="R29" s="121">
        <v>2782.20759</v>
      </c>
      <c r="S29" s="121">
        <v>353901.65120000002</v>
      </c>
      <c r="T29" s="121">
        <v>89248.289629999999</v>
      </c>
      <c r="U29" s="151">
        <v>6868.3760400000001</v>
      </c>
      <c r="V29" s="121">
        <v>561666.32798099995</v>
      </c>
      <c r="W29" s="121">
        <v>667411.90402000002</v>
      </c>
      <c r="X29" s="121">
        <v>729233.88503</v>
      </c>
      <c r="Y29" s="150">
        <v>557676.74577000004</v>
      </c>
      <c r="Z29" s="121">
        <v>661596.11372999998</v>
      </c>
      <c r="AA29" s="151">
        <v>726451.67744</v>
      </c>
      <c r="AB29" s="121">
        <v>207764.67678099999</v>
      </c>
      <c r="AC29" s="121">
        <v>578163.61439</v>
      </c>
      <c r="AD29" s="121">
        <v>722365.50899</v>
      </c>
      <c r="AE29" s="150">
        <v>203775.09456999999</v>
      </c>
      <c r="AF29" s="121">
        <v>572347.82409999997</v>
      </c>
      <c r="AG29" s="151">
        <v>719583.3014</v>
      </c>
      <c r="AH29" s="121">
        <v>469263.03590000002</v>
      </c>
      <c r="AI29" s="121">
        <v>513110.93153</v>
      </c>
      <c r="AJ29" s="121">
        <f>TEA!AJ29-TEA_woNG!L29+TEA_woNG!K29</f>
        <v>462821.67064000003</v>
      </c>
      <c r="AK29" s="150">
        <v>115361.3847</v>
      </c>
      <c r="AL29" s="121">
        <v>423862.64189999999</v>
      </c>
      <c r="AM29" s="151">
        <f>TEA!AM29-TEA_woNG!L29+TEA_woNG!K29</f>
        <v>455953.29460000002</v>
      </c>
      <c r="AP29" s="156">
        <f>V29+W29-X29+BR29</f>
        <v>1852922.4190147559</v>
      </c>
      <c r="AQ29" s="157">
        <f>Y29+Z29-AA29+BR29</f>
        <v>1845899.2541037558</v>
      </c>
      <c r="AR29" s="157">
        <f>AB29+AC29-AD29+BJ29</f>
        <v>590209.6523524418</v>
      </c>
      <c r="AS29" s="157">
        <f>AE29+AF29-AG29+BJ29</f>
        <v>583186.48744144174</v>
      </c>
      <c r="AT29" s="157">
        <f>AH29+AI29-AJ29+BR29</f>
        <v>1872630.3688337556</v>
      </c>
      <c r="AU29" s="158">
        <f>AK29+AL29-AM29+BJ29</f>
        <v>609917.60217144177</v>
      </c>
      <c r="AV29" s="147"/>
      <c r="AW29" s="197">
        <f>SUM(V29:W29,BP29)/SUM(BQ29,X29)</f>
        <v>2.2085087819200728</v>
      </c>
      <c r="AX29" s="198">
        <f>SUM(Y29:Z29,BP29,)/SUM(BQ29,AA29)</f>
        <v>2.203569258733598</v>
      </c>
      <c r="AY29" s="198">
        <f>SUM(AB29:AC29,BH29)/SUM(BI29,AD29)</f>
        <v>1.6379786682762287</v>
      </c>
      <c r="AZ29" s="198">
        <f>SUM(AE29:AF29,BH29)/SUM(BI29,AG29)</f>
        <v>1.6308316484115264</v>
      </c>
      <c r="BA29" s="198">
        <f>SUM(AH29:AI29,BP29)/SUM(BQ29,AJ29)</f>
        <v>2.9240427260800321</v>
      </c>
      <c r="BB29" s="199">
        <f>SUM(AK29:AL29,BH29)/SUM(BI29,AM29)</f>
        <v>2.0409500607951654</v>
      </c>
      <c r="BC29" s="155"/>
      <c r="BD29" s="121">
        <v>461005.55948272982</v>
      </c>
      <c r="BE29" s="121">
        <v>1536685.1982757661</v>
      </c>
      <c r="BF29" s="121">
        <v>1844022.2379309193</v>
      </c>
      <c r="BG29" s="121">
        <v>119956.29289734956</v>
      </c>
      <c r="BH29" s="121">
        <v>421423.94452972308</v>
      </c>
      <c r="BI29" s="121">
        <v>14733.367255630768</v>
      </c>
      <c r="BJ29" s="121">
        <v>526646.87017144181</v>
      </c>
      <c r="BL29" s="121">
        <v>3665924.545129159</v>
      </c>
      <c r="BM29" s="121">
        <v>12219748.483763864</v>
      </c>
      <c r="BN29" s="121">
        <v>14663698.180516638</v>
      </c>
      <c r="BO29" s="121">
        <v>953894.61022664804</v>
      </c>
      <c r="BP29" s="121">
        <v>413864.57536886155</v>
      </c>
      <c r="BQ29" s="121">
        <v>14681.113551753848</v>
      </c>
      <c r="BR29" s="121">
        <v>1353078.0720437558</v>
      </c>
    </row>
    <row r="30" spans="1:70">
      <c r="B30" s="149" t="s">
        <v>205</v>
      </c>
      <c r="C30" s="121">
        <v>13</v>
      </c>
      <c r="D30" s="121">
        <v>40</v>
      </c>
      <c r="E30" s="121">
        <v>14</v>
      </c>
      <c r="F30" s="121">
        <v>15</v>
      </c>
      <c r="G30" s="121">
        <v>1050</v>
      </c>
      <c r="H30" s="121" t="s">
        <v>210</v>
      </c>
      <c r="I30" s="150">
        <v>115378.62699999999</v>
      </c>
      <c r="J30" s="121">
        <v>444661.13170000003</v>
      </c>
      <c r="K30" s="121">
        <v>457808.52860000002</v>
      </c>
      <c r="L30" s="121">
        <v>502037.45049999998</v>
      </c>
      <c r="M30" s="121">
        <v>86940.051949999994</v>
      </c>
      <c r="N30" s="121">
        <v>145460.80780000001</v>
      </c>
      <c r="O30" s="121">
        <v>258025.06090000001</v>
      </c>
      <c r="P30" s="121">
        <v>3832.946324</v>
      </c>
      <c r="Q30" s="121">
        <v>5681.6168200000002</v>
      </c>
      <c r="R30" s="121">
        <v>2722.8837979999998</v>
      </c>
      <c r="S30" s="121">
        <v>377434.14120000001</v>
      </c>
      <c r="T30" s="121">
        <v>96784.33279</v>
      </c>
      <c r="U30" s="151">
        <v>7645.5196079999996</v>
      </c>
      <c r="V30" s="121">
        <v>583585.76647399995</v>
      </c>
      <c r="W30" s="121">
        <v>692587.88910999999</v>
      </c>
      <c r="X30" s="121">
        <v>726201.992906</v>
      </c>
      <c r="Y30" s="150">
        <v>579752.82015000004</v>
      </c>
      <c r="Z30" s="121">
        <v>686906.27228999999</v>
      </c>
      <c r="AA30" s="151">
        <v>723479.10910799995</v>
      </c>
      <c r="AB30" s="121">
        <v>206151.625273999</v>
      </c>
      <c r="AC30" s="121">
        <v>595803.55631999997</v>
      </c>
      <c r="AD30" s="121">
        <v>718556.47329800006</v>
      </c>
      <c r="AE30" s="150">
        <v>202318.67894999901</v>
      </c>
      <c r="AF30" s="121">
        <v>590121.93949999998</v>
      </c>
      <c r="AG30" s="151">
        <v>715833.5895</v>
      </c>
      <c r="AH30" s="121">
        <v>492812.76819999999</v>
      </c>
      <c r="AI30" s="121">
        <v>541445.46449000004</v>
      </c>
      <c r="AJ30" s="121">
        <f>TEA!AJ30-TEA_woNG!L30+TEA_woNG!K30</f>
        <v>465454.04820800002</v>
      </c>
      <c r="AK30" s="150">
        <v>115378.62699999999</v>
      </c>
      <c r="AL30" s="121">
        <v>444661.13170000003</v>
      </c>
      <c r="AM30" s="151">
        <f>TEA!AM30-TEA_woNG!L30+TEA_woNG!K30</f>
        <v>457808.52860000002</v>
      </c>
      <c r="AP30" s="156">
        <f>V30+W30-X30+BR30</f>
        <v>2011734.584671081</v>
      </c>
      <c r="AQ30" s="157">
        <f>Y30+Z30-AA30+BR30</f>
        <v>2004942.9053250812</v>
      </c>
      <c r="AR30" s="157">
        <f>AB30+AC30-AD30+BJ30</f>
        <v>664106.74871027144</v>
      </c>
      <c r="AS30" s="157">
        <f>AE30+AF30-AG30+BJ30</f>
        <v>657315.06936427148</v>
      </c>
      <c r="AT30" s="157">
        <f>AH30+AI30-AJ30+BR30</f>
        <v>2030567.1064750808</v>
      </c>
      <c r="AU30" s="158">
        <f>AK30+AL30-AM30+BJ30</f>
        <v>682939.27051427239</v>
      </c>
      <c r="AV30" s="147"/>
      <c r="AW30" s="197">
        <f>SUM(V30:W30,BP30)/SUM(BQ30,X30)</f>
        <v>2.3391564531083509</v>
      </c>
      <c r="AX30" s="198">
        <f>SUM(Y30:Z30,BP30,)/SUM(BQ30,AA30)</f>
        <v>2.3349050188131666</v>
      </c>
      <c r="AY30" s="198">
        <f>SUM(AB30:AC30,BH30)/SUM(BI30,AD30)</f>
        <v>1.7295245994705859</v>
      </c>
      <c r="AZ30" s="198">
        <f>SUM(AE30:AF30,BH30)/SUM(BI30,AG30)</f>
        <v>1.7229621439621026</v>
      </c>
      <c r="BA30" s="198">
        <f>SUM(AH30:AI30,BP30)/SUM(BQ30,AJ30)</f>
        <v>3.1029917345198159</v>
      </c>
      <c r="BB30" s="199">
        <f>SUM(AK30:AL30,BH30)/SUM(BI30,AM30)</f>
        <v>2.1703714443773703</v>
      </c>
      <c r="BC30" s="155"/>
      <c r="BD30" s="121">
        <v>491672.04964062263</v>
      </c>
      <c r="BE30" s="121">
        <v>1638906.8321354089</v>
      </c>
      <c r="BF30" s="121">
        <v>1966688.1985624908</v>
      </c>
      <c r="BG30" s="121">
        <v>127935.88967193398</v>
      </c>
      <c r="BH30" s="121">
        <v>469174.93642948463</v>
      </c>
      <c r="BI30" s="121">
        <v>16402.785687146155</v>
      </c>
      <c r="BJ30" s="121">
        <v>580708.04041427246</v>
      </c>
      <c r="BL30" s="121">
        <v>3909785.0293908301</v>
      </c>
      <c r="BM30" s="121">
        <v>13032616.764636099</v>
      </c>
      <c r="BN30" s="121">
        <v>15639140.117563318</v>
      </c>
      <c r="BO30" s="121">
        <v>1017348.5080690194</v>
      </c>
      <c r="BP30" s="121">
        <v>460759.0251089923</v>
      </c>
      <c r="BQ30" s="121">
        <v>16344.611184930769</v>
      </c>
      <c r="BR30" s="121">
        <v>1461762.921993081</v>
      </c>
    </row>
    <row r="31" spans="1:70">
      <c r="B31" s="149" t="s">
        <v>205</v>
      </c>
      <c r="C31" s="121">
        <v>13</v>
      </c>
      <c r="D31" s="121">
        <v>40</v>
      </c>
      <c r="E31" s="121">
        <v>14</v>
      </c>
      <c r="F31" s="121">
        <v>15</v>
      </c>
      <c r="G31" s="121">
        <v>1100</v>
      </c>
      <c r="H31" s="121" t="s">
        <v>210</v>
      </c>
      <c r="I31" s="150">
        <v>115397.4114</v>
      </c>
      <c r="J31" s="121">
        <v>466189.6189</v>
      </c>
      <c r="K31" s="121">
        <v>459621.96230000001</v>
      </c>
      <c r="L31" s="121">
        <v>502933.00660000002</v>
      </c>
      <c r="M31" s="121">
        <v>85735.802460000006</v>
      </c>
      <c r="N31" s="121">
        <v>142532.36319999999</v>
      </c>
      <c r="O31" s="121">
        <v>252674.83549999999</v>
      </c>
      <c r="P31" s="121">
        <v>3773.1633310000002</v>
      </c>
      <c r="Q31" s="121">
        <v>5566.2205860000004</v>
      </c>
      <c r="R31" s="121">
        <v>2666.5957720000001</v>
      </c>
      <c r="S31" s="121">
        <v>400606.25469999999</v>
      </c>
      <c r="T31" s="121">
        <v>104392.4696</v>
      </c>
      <c r="U31" s="151">
        <v>8429.4233530000001</v>
      </c>
      <c r="V31" s="121">
        <v>605512.63189099997</v>
      </c>
      <c r="W31" s="121">
        <v>718680.67228599999</v>
      </c>
      <c r="X31" s="121">
        <v>723392.81692500005</v>
      </c>
      <c r="Y31" s="150">
        <v>601739.46855999995</v>
      </c>
      <c r="Z31" s="121">
        <v>713114.45169999998</v>
      </c>
      <c r="AA31" s="151">
        <v>720726.22115300002</v>
      </c>
      <c r="AB31" s="121">
        <v>204906.37719100001</v>
      </c>
      <c r="AC31" s="121">
        <v>614288.20268600003</v>
      </c>
      <c r="AD31" s="121">
        <v>714963.39357199997</v>
      </c>
      <c r="AE31" s="150">
        <v>201133.21385999999</v>
      </c>
      <c r="AF31" s="121">
        <v>608721.98210000002</v>
      </c>
      <c r="AG31" s="151">
        <v>712296.79779999994</v>
      </c>
      <c r="AH31" s="121">
        <v>516003.66609999997</v>
      </c>
      <c r="AI31" s="121">
        <v>570582.08849999995</v>
      </c>
      <c r="AJ31" s="121">
        <f>TEA!AJ31-TEA_woNG!L31+TEA_woNG!K31</f>
        <v>468051.38565299998</v>
      </c>
      <c r="AK31" s="150">
        <v>115397.4114</v>
      </c>
      <c r="AL31" s="121">
        <v>466189.6189</v>
      </c>
      <c r="AM31" s="151">
        <f>TEA!AM31-TEA_woNG!L31+TEA_woNG!K31</f>
        <v>459621.96230000001</v>
      </c>
      <c r="AP31" s="156">
        <f>V31+W31-X31+BR31</f>
        <v>2171452.2425259566</v>
      </c>
      <c r="AQ31" s="157">
        <f>Y31+Z31-AA31+BR31</f>
        <v>2164779.4543809569</v>
      </c>
      <c r="AR31" s="157">
        <f>AB31+AC31-AD31+BJ31</f>
        <v>740080.67928417411</v>
      </c>
      <c r="AS31" s="157">
        <f>AE31+AF31-AG31+BJ31</f>
        <v>733407.89113917411</v>
      </c>
      <c r="AT31" s="157">
        <f>AH31+AI31-AJ31+BR31</f>
        <v>2189186.1242209566</v>
      </c>
      <c r="AU31" s="158">
        <f>AK31+AL31-AM31+BJ31</f>
        <v>757814.56097917398</v>
      </c>
      <c r="AV31" s="147"/>
      <c r="AW31" s="197">
        <f>SUM(V31:W31,BP31)/SUM(BQ31,X31)</f>
        <v>2.4722976450232861</v>
      </c>
      <c r="AX31" s="198">
        <f>SUM(Y31:Z31,BP31,)/SUM(BQ31,AA31)</f>
        <v>2.4685796588968092</v>
      </c>
      <c r="AY31" s="198">
        <f>SUM(AB31:AC31,BH31)/SUM(BI31,AD31)</f>
        <v>1.8243148363583066</v>
      </c>
      <c r="AZ31" s="198">
        <f>SUM(AE31:AF31,BH31)/SUM(BI31,AG31)</f>
        <v>1.8181886088564292</v>
      </c>
      <c r="BA31" s="198">
        <f>SUM(AH31:AI31,BP31)/SUM(BQ31,AJ31)</f>
        <v>3.2821517894334096</v>
      </c>
      <c r="BB31" s="199">
        <f>SUM(AK31:AL31,BH31)/SUM(BI31,AM31)</f>
        <v>2.3020154375396515</v>
      </c>
      <c r="BC31" s="155"/>
      <c r="BD31" s="121">
        <v>521866.39415019809</v>
      </c>
      <c r="BE31" s="121">
        <v>1739554.6471673271</v>
      </c>
      <c r="BF31" s="121">
        <v>2087465.5766007926</v>
      </c>
      <c r="BG31" s="121">
        <v>135792.6314385586</v>
      </c>
      <c r="BH31" s="121">
        <v>518172.65227065387</v>
      </c>
      <c r="BI31" s="121">
        <v>18115.790730038465</v>
      </c>
      <c r="BJ31" s="121">
        <v>635849.49297917401</v>
      </c>
      <c r="BL31" s="121">
        <v>4149891.0029195189</v>
      </c>
      <c r="BM31" s="121">
        <v>13832970.00973173</v>
      </c>
      <c r="BN31" s="121">
        <v>16599564.011678077</v>
      </c>
      <c r="BO31" s="121">
        <v>1079825.4606665722</v>
      </c>
      <c r="BP31" s="121">
        <v>508877.83545157698</v>
      </c>
      <c r="BQ31" s="121">
        <v>18051.540844192306</v>
      </c>
      <c r="BR31" s="121">
        <v>1570651.7552739568</v>
      </c>
    </row>
    <row r="32" spans="1:70">
      <c r="B32" s="149" t="s">
        <v>205</v>
      </c>
      <c r="C32" s="121">
        <v>13</v>
      </c>
      <c r="D32" s="121">
        <v>40</v>
      </c>
      <c r="E32" s="121">
        <v>14</v>
      </c>
      <c r="F32" s="121">
        <v>15</v>
      </c>
      <c r="G32" s="121">
        <v>1150</v>
      </c>
      <c r="H32" s="121" t="s">
        <v>210</v>
      </c>
      <c r="I32" s="150">
        <v>115418.3912</v>
      </c>
      <c r="J32" s="121">
        <v>488422.93520000001</v>
      </c>
      <c r="K32" s="121">
        <v>461380.78759999998</v>
      </c>
      <c r="L32" s="121">
        <v>503819.46289999998</v>
      </c>
      <c r="M32" s="121">
        <v>84582.920599999998</v>
      </c>
      <c r="N32" s="121">
        <v>139750.79990000001</v>
      </c>
      <c r="O32" s="121">
        <v>247585.52919999999</v>
      </c>
      <c r="P32" s="121">
        <v>3716.2824009999999</v>
      </c>
      <c r="Q32" s="121">
        <v>5457.0749370000003</v>
      </c>
      <c r="R32" s="121">
        <v>2612.888222</v>
      </c>
      <c r="S32" s="121">
        <v>423471.15990000003</v>
      </c>
      <c r="T32" s="121">
        <v>112027.064</v>
      </c>
      <c r="U32" s="151">
        <v>9246.7197300000007</v>
      </c>
      <c r="V32" s="121">
        <v>627188.75410100003</v>
      </c>
      <c r="W32" s="121">
        <v>745657.874037</v>
      </c>
      <c r="X32" s="121">
        <v>720825.92475199897</v>
      </c>
      <c r="Y32" s="150">
        <v>623472.47169999999</v>
      </c>
      <c r="Z32" s="121">
        <v>740200.79909999995</v>
      </c>
      <c r="AA32" s="151">
        <v>718213.03652999899</v>
      </c>
      <c r="AB32" s="121">
        <v>203717.594201</v>
      </c>
      <c r="AC32" s="121">
        <v>633630.81003699999</v>
      </c>
      <c r="AD32" s="121">
        <v>711579.20502199896</v>
      </c>
      <c r="AE32" s="150">
        <v>200001.3118</v>
      </c>
      <c r="AF32" s="121">
        <v>628173.73510000005</v>
      </c>
      <c r="AG32" s="151">
        <v>708966.31679999898</v>
      </c>
      <c r="AH32" s="121">
        <v>538889.55110000004</v>
      </c>
      <c r="AI32" s="121">
        <v>600449.99919999996</v>
      </c>
      <c r="AJ32" s="121">
        <f>TEA!AJ32-TEA_woNG!L32+TEA_woNG!K32</f>
        <v>470627.50732999999</v>
      </c>
      <c r="AK32" s="150">
        <v>115418.3912</v>
      </c>
      <c r="AL32" s="121">
        <v>488422.93520000001</v>
      </c>
      <c r="AM32" s="151">
        <f>TEA!AM32-TEA_woNG!L32+TEA_woNG!K32</f>
        <v>461380.78759999998</v>
      </c>
      <c r="AP32" s="156">
        <f>V32+W32-X32+BR32</f>
        <v>2331915.6853036457</v>
      </c>
      <c r="AQ32" s="157">
        <f>Y32+Z32-AA32+BR32</f>
        <v>2325355.2161876457</v>
      </c>
      <c r="AR32" s="157">
        <f>AB32+AC32-AD32+BJ32</f>
        <v>817856.85299863957</v>
      </c>
      <c r="AS32" s="157">
        <f>AE32+AF32-AG32+BJ32</f>
        <v>811296.38388263958</v>
      </c>
      <c r="AT32" s="157">
        <f>AH32+AI32-AJ32+BR32</f>
        <v>2348607.0248876447</v>
      </c>
      <c r="AU32" s="158">
        <f>AK32+AL32-AM32+BJ32</f>
        <v>834548.19258263847</v>
      </c>
      <c r="AV32" s="147"/>
      <c r="AW32" s="197">
        <f>SUM(V32:W32,BP32)/SUM(BQ32,X32)</f>
        <v>2.6073352111752683</v>
      </c>
      <c r="AX32" s="198">
        <f>SUM(Y32:Z32,BP32,)/SUM(BQ32,AA32)</f>
        <v>2.604136519554245</v>
      </c>
      <c r="AY32" s="198">
        <f>SUM(AB32:AC32,BH32)/SUM(BI32,AD32)</f>
        <v>1.9218807862059373</v>
      </c>
      <c r="AZ32" s="198">
        <f>SUM(AE32:AF32,BH32)/SUM(BI32,AG32)</f>
        <v>1.9161844664877399</v>
      </c>
      <c r="BA32" s="198">
        <f>SUM(AH32:AI32,BP32)/SUM(BQ32,AJ32)</f>
        <v>3.4613707661389146</v>
      </c>
      <c r="BB32" s="199">
        <f>SUM(AK32:AL32,BH32)/SUM(BI32,AM32)</f>
        <v>2.4358400110720537</v>
      </c>
      <c r="BC32" s="155"/>
      <c r="BD32" s="121">
        <v>551662.6311739817</v>
      </c>
      <c r="BE32" s="121">
        <v>1838875.4372466058</v>
      </c>
      <c r="BF32" s="121">
        <v>2206650.5246959268</v>
      </c>
      <c r="BG32" s="121">
        <v>143545.78335211537</v>
      </c>
      <c r="BH32" s="121">
        <v>568414.14995643077</v>
      </c>
      <c r="BI32" s="121">
        <v>19872.279525907692</v>
      </c>
      <c r="BJ32" s="121">
        <v>692087.65378263849</v>
      </c>
      <c r="BL32" s="121">
        <v>4386831.2185224211</v>
      </c>
      <c r="BM32" s="121">
        <v>14622770.72840807</v>
      </c>
      <c r="BN32" s="121">
        <v>17547324.874089684</v>
      </c>
      <c r="BO32" s="121">
        <v>1141478.6648793677</v>
      </c>
      <c r="BP32" s="121">
        <v>558218.11707421544</v>
      </c>
      <c r="BQ32" s="121">
        <v>19801.800035938464</v>
      </c>
      <c r="BR32" s="121">
        <v>1679894.9819176446</v>
      </c>
    </row>
    <row r="33" spans="1:70" ht="18" thickBot="1">
      <c r="B33" s="171" t="s">
        <v>205</v>
      </c>
      <c r="C33" s="172">
        <v>13</v>
      </c>
      <c r="D33" s="172">
        <v>40</v>
      </c>
      <c r="E33" s="172">
        <v>14</v>
      </c>
      <c r="F33" s="172">
        <v>15</v>
      </c>
      <c r="G33" s="172">
        <v>1200</v>
      </c>
      <c r="H33" s="172" t="s">
        <v>210</v>
      </c>
      <c r="I33" s="173">
        <v>115443.27310000001</v>
      </c>
      <c r="J33" s="172">
        <v>511341.21389999997</v>
      </c>
      <c r="K33" s="172">
        <v>463137.92619999999</v>
      </c>
      <c r="L33" s="172">
        <v>504753.54389999999</v>
      </c>
      <c r="M33" s="172">
        <v>83488.175279999996</v>
      </c>
      <c r="N33" s="172">
        <v>137125.36350000001</v>
      </c>
      <c r="O33" s="172">
        <v>242783.91390000001</v>
      </c>
      <c r="P33" s="172">
        <v>3662.408371</v>
      </c>
      <c r="Q33" s="172">
        <v>5354.064805</v>
      </c>
      <c r="R33" s="172">
        <v>2562.2171109999999</v>
      </c>
      <c r="S33" s="172">
        <v>446073.78039999999</v>
      </c>
      <c r="T33" s="172">
        <v>119720.19100000001</v>
      </c>
      <c r="U33" s="174">
        <v>10084.68173</v>
      </c>
      <c r="V33" s="172">
        <v>648667.63715099997</v>
      </c>
      <c r="W33" s="172">
        <v>773540.83320499898</v>
      </c>
      <c r="X33" s="172">
        <v>718568.73894099996</v>
      </c>
      <c r="Y33" s="173">
        <v>645005.22878</v>
      </c>
      <c r="Z33" s="172">
        <v>768186.76839999994</v>
      </c>
      <c r="AA33" s="174">
        <v>716006.52182999998</v>
      </c>
      <c r="AB33" s="172">
        <v>202593.85675100001</v>
      </c>
      <c r="AC33" s="172">
        <v>653820.64220499899</v>
      </c>
      <c r="AD33" s="172">
        <v>708484.05721100001</v>
      </c>
      <c r="AE33" s="173">
        <v>198931.44837999999</v>
      </c>
      <c r="AF33" s="172">
        <v>648466.57739999995</v>
      </c>
      <c r="AG33" s="174">
        <v>705921.84010000003</v>
      </c>
      <c r="AH33" s="172">
        <v>561517.05350000004</v>
      </c>
      <c r="AI33" s="172">
        <v>631061.40489999996</v>
      </c>
      <c r="AJ33" s="172">
        <f>TEA!AJ33-TEA_woNG!L33+TEA_woNG!K33</f>
        <v>473222.60793</v>
      </c>
      <c r="AK33" s="173">
        <v>115443.27310000001</v>
      </c>
      <c r="AL33" s="172">
        <v>511341.21389999997</v>
      </c>
      <c r="AM33" s="174">
        <f>TEA!AM33-TEA_woNG!L33+TEA_woNG!K33</f>
        <v>463137.92619999999</v>
      </c>
      <c r="AP33" s="164">
        <f>V33+W33-X33+BR33</f>
        <v>2493252.5107702408</v>
      </c>
      <c r="AQ33" s="165">
        <f>Y33+Z33-AA33+BR33</f>
        <v>2486798.2547052419</v>
      </c>
      <c r="AR33" s="165">
        <f>AB33+AC33-AD33+BJ33</f>
        <v>897365.38834708964</v>
      </c>
      <c r="AS33" s="165">
        <f>AE33+AF33-AG33+BJ33</f>
        <v>890911.13228209049</v>
      </c>
      <c r="AT33" s="165">
        <f>AH33+AI33-AJ33+BR33</f>
        <v>2508968.6298252419</v>
      </c>
      <c r="AU33" s="166">
        <f>AK33+AL33-AM33+BJ33</f>
        <v>913081.50740209059</v>
      </c>
      <c r="AV33" s="147">
        <f>MIN(AP19:AU33)</f>
        <v>-60112.928193765976</v>
      </c>
      <c r="AW33" s="200">
        <f>SUM(V33:W33,BP33)/SUM(BQ33,X33)</f>
        <v>2.7439664344399635</v>
      </c>
      <c r="AX33" s="201">
        <f>SUM(Y33:Z33,BP33,)/SUM(BQ33,AA33)</f>
        <v>2.74127414786193</v>
      </c>
      <c r="AY33" s="201">
        <f>SUM(AB33:AC33,BH33)/SUM(BI33,AD33)</f>
        <v>2.0219108642060446</v>
      </c>
      <c r="AZ33" s="201">
        <f>SUM(AE33:AF33,BH33)/SUM(BI33,AG33)</f>
        <v>2.0166388324647539</v>
      </c>
      <c r="BA33" s="201">
        <f>SUM(AH33:AI33,BP33)/SUM(BQ33,AJ33)</f>
        <v>3.6404407716737843</v>
      </c>
      <c r="BB33" s="202">
        <f>SUM(AK33:AL33,BH33)/SUM(BI33,AM33)</f>
        <v>2.5714827767654329</v>
      </c>
      <c r="BC33" s="155"/>
      <c r="BD33" s="121">
        <v>581120.29620411969</v>
      </c>
      <c r="BE33" s="121">
        <v>1937067.6540137322</v>
      </c>
      <c r="BF33" s="121">
        <v>2324481.1848164788</v>
      </c>
      <c r="BG33" s="121">
        <v>151210.83688941359</v>
      </c>
      <c r="BH33" s="121">
        <v>619896.25065246923</v>
      </c>
      <c r="BI33" s="121">
        <v>21672.140939792309</v>
      </c>
      <c r="BJ33" s="121">
        <v>749434.94660209061</v>
      </c>
      <c r="BL33" s="121">
        <v>4621079.1035096329</v>
      </c>
      <c r="BM33" s="121">
        <v>15403597.011698777</v>
      </c>
      <c r="BN33" s="121">
        <v>18484316.414038531</v>
      </c>
      <c r="BO33" s="121">
        <v>1202431.3092111186</v>
      </c>
      <c r="BP33" s="121">
        <v>608776.74816348462</v>
      </c>
      <c r="BQ33" s="121">
        <v>21595.27801936154</v>
      </c>
      <c r="BR33" s="121">
        <v>1789612.7793552417</v>
      </c>
    </row>
    <row r="34" spans="1:70">
      <c r="A34" s="175" t="s">
        <v>212</v>
      </c>
      <c r="B34" s="149" t="s">
        <v>206</v>
      </c>
      <c r="C34" s="121">
        <v>6</v>
      </c>
      <c r="D34" s="121">
        <v>20</v>
      </c>
      <c r="E34" s="121">
        <v>10</v>
      </c>
      <c r="F34" s="121">
        <v>6</v>
      </c>
      <c r="G34" s="121">
        <v>500</v>
      </c>
      <c r="H34" s="121" t="s">
        <v>211</v>
      </c>
      <c r="I34" s="150">
        <v>71042.7215</v>
      </c>
      <c r="J34" s="121">
        <v>95349.104720000003</v>
      </c>
      <c r="K34" s="121">
        <v>142927.9712</v>
      </c>
      <c r="L34" s="121">
        <v>168010.14840000001</v>
      </c>
      <c r="M34" s="121">
        <v>59674.338929999998</v>
      </c>
      <c r="N34" s="121">
        <v>55964.74899</v>
      </c>
      <c r="O34" s="121">
        <v>146325.7524</v>
      </c>
      <c r="P34" s="121">
        <v>2524.7790639999998</v>
      </c>
      <c r="Q34" s="121">
        <v>2193.1174820000001</v>
      </c>
      <c r="R34" s="121">
        <v>1544.1446659999999</v>
      </c>
      <c r="S34" s="176">
        <v>28620.250749999999</v>
      </c>
      <c r="T34" s="176">
        <v>4778.7815049999999</v>
      </c>
      <c r="U34" s="177">
        <v>96.172187500000007</v>
      </c>
      <c r="V34" s="176">
        <v>161862.09024399999</v>
      </c>
      <c r="W34" s="176">
        <v>158285.75269699999</v>
      </c>
      <c r="X34" s="176">
        <v>290894.0404535</v>
      </c>
      <c r="Y34" s="178">
        <v>159337.31117999999</v>
      </c>
      <c r="Z34" s="176">
        <v>156092.63521499999</v>
      </c>
      <c r="AA34" s="177">
        <v>289349.89578750002</v>
      </c>
      <c r="AB34" s="121">
        <v>133241.839493999</v>
      </c>
      <c r="AC34" s="121">
        <v>153506.971192</v>
      </c>
      <c r="AD34" s="121">
        <v>290797.868266</v>
      </c>
      <c r="AE34" s="150">
        <v>130717.06043</v>
      </c>
      <c r="AF34" s="121">
        <v>151313.85371</v>
      </c>
      <c r="AG34" s="151">
        <v>289253.72360000003</v>
      </c>
      <c r="AH34" s="176">
        <v>99662.972249999904</v>
      </c>
      <c r="AI34" s="176">
        <v>100127.88622499999</v>
      </c>
      <c r="AJ34" s="176">
        <f>TEA!AJ34-TEA_woNG!L34+TEA_woNG!K34</f>
        <v>143024.14338749999</v>
      </c>
      <c r="AK34" s="150">
        <v>71042.7215</v>
      </c>
      <c r="AL34" s="121">
        <v>95349.104720000003</v>
      </c>
      <c r="AM34" s="151">
        <f>TEA!AM34-TEA_woNG!L34+TEA_woNG!K34</f>
        <v>142927.9712</v>
      </c>
      <c r="AP34" s="152">
        <f>V34+W34-X34+BR34</f>
        <v>112295.80276942033</v>
      </c>
      <c r="AQ34" s="153">
        <f>Y34+Z34-AA34+BR34</f>
        <v>109122.05088942028</v>
      </c>
      <c r="AR34" s="153">
        <f>AB34+AC34-AD34+BJ34</f>
        <v>11771.094655538474</v>
      </c>
      <c r="AS34" s="179">
        <f>AE34+AF34-AG34+BJ34</f>
        <v>8597.3427755394678</v>
      </c>
      <c r="AT34" s="153">
        <f>AH34+AI34-AJ34+BR34</f>
        <v>139808.71536942024</v>
      </c>
      <c r="AU34" s="180">
        <f>AK34+AL34-AM34+BJ34</f>
        <v>39284.007255539473</v>
      </c>
      <c r="AV34" s="147"/>
      <c r="AW34" s="194">
        <f>SUM(V34:W34,BP34)/SUM(BQ34,X34)</f>
        <v>1.121171943703847</v>
      </c>
      <c r="AX34" s="195">
        <f>SUM(Y34:Z34,BP34,)/SUM(BQ34,AA34)</f>
        <v>1.1108579228757856</v>
      </c>
      <c r="AY34" s="195">
        <f>SUM(AB34:AC34,BH34)/SUM(BI34,AD34)</f>
        <v>1.007165847763817</v>
      </c>
      <c r="AZ34" s="205">
        <f>SUM(AE34:AF34,BH34)/SUM(BI34,AG34)</f>
        <v>0.99624028842415657</v>
      </c>
      <c r="BA34" s="195">
        <f>SUM(AH34:AI34,BP34)/SUM(BQ34,AJ34)</f>
        <v>1.4383237321191091</v>
      </c>
      <c r="BB34" s="196">
        <f>SUM(AK34:AL34,BH34)/SUM(BI34,AM34)</f>
        <v>1.2067640622765299</v>
      </c>
      <c r="BC34" s="155"/>
      <c r="BD34" s="121">
        <v>37223.194538117721</v>
      </c>
      <c r="BE34" s="121">
        <v>124077.31512705908</v>
      </c>
      <c r="BF34" s="121">
        <v>148892.77815247088</v>
      </c>
      <c r="BG34" s="121">
        <v>9685.6888919074845</v>
      </c>
      <c r="BH34" s="121">
        <v>6356.6993786140001</v>
      </c>
      <c r="BI34" s="121">
        <v>222.23603498200004</v>
      </c>
      <c r="BJ34" s="121">
        <v>15820.152235539486</v>
      </c>
      <c r="BL34" s="121">
        <v>295999.51605467655</v>
      </c>
      <c r="BM34" s="121">
        <v>986665.05351558852</v>
      </c>
      <c r="BN34" s="121">
        <v>1183998.0642187062</v>
      </c>
      <c r="BO34" s="121">
        <v>77020.77320969633</v>
      </c>
      <c r="BP34" s="121">
        <v>6242.6749197019999</v>
      </c>
      <c r="BQ34" s="121">
        <v>221.44784747800003</v>
      </c>
      <c r="BR34" s="121">
        <v>83042.000281920322</v>
      </c>
    </row>
    <row r="35" spans="1:70">
      <c r="A35" s="181"/>
      <c r="B35" s="149" t="s">
        <v>206</v>
      </c>
      <c r="C35" s="121">
        <v>6</v>
      </c>
      <c r="D35" s="121">
        <v>20</v>
      </c>
      <c r="E35" s="121">
        <v>10</v>
      </c>
      <c r="F35" s="121">
        <v>6</v>
      </c>
      <c r="G35" s="121">
        <v>550</v>
      </c>
      <c r="H35" s="121" t="s">
        <v>211</v>
      </c>
      <c r="I35" s="150">
        <v>71054.352209999997</v>
      </c>
      <c r="J35" s="121">
        <v>95516.74927</v>
      </c>
      <c r="K35" s="121">
        <v>139239.34280000001</v>
      </c>
      <c r="L35" s="121">
        <v>165145.32829999999</v>
      </c>
      <c r="M35" s="121">
        <v>60964.112300000001</v>
      </c>
      <c r="N35" s="121">
        <v>57697.721539999999</v>
      </c>
      <c r="O35" s="121">
        <v>151133.65090000001</v>
      </c>
      <c r="P35" s="121">
        <v>2584.6026200000001</v>
      </c>
      <c r="Q35" s="121">
        <v>2261.4042340000001</v>
      </c>
      <c r="R35" s="121">
        <v>1594.9541280000001</v>
      </c>
      <c r="S35" s="176">
        <v>64480.51771</v>
      </c>
      <c r="T35" s="176">
        <v>11282.97208</v>
      </c>
      <c r="U35" s="177">
        <v>403.93986869999998</v>
      </c>
      <c r="V35" s="176">
        <v>199083.58483999901</v>
      </c>
      <c r="W35" s="176">
        <v>166758.84712399999</v>
      </c>
      <c r="X35" s="176">
        <v>292371.8876967</v>
      </c>
      <c r="Y35" s="178">
        <v>196498.98222000001</v>
      </c>
      <c r="Z35" s="176">
        <v>164497.44289000001</v>
      </c>
      <c r="AA35" s="177">
        <v>290776.93356869998</v>
      </c>
      <c r="AB35" s="121">
        <v>134603.06712999899</v>
      </c>
      <c r="AC35" s="121">
        <v>155475.87504399999</v>
      </c>
      <c r="AD35" s="121">
        <v>291967.947828</v>
      </c>
      <c r="AE35" s="150">
        <v>132018.46450999999</v>
      </c>
      <c r="AF35" s="121">
        <v>153214.47081</v>
      </c>
      <c r="AG35" s="151">
        <v>290372.99369999999</v>
      </c>
      <c r="AH35" s="176">
        <v>135534.86992</v>
      </c>
      <c r="AI35" s="176">
        <v>106799.72135000001</v>
      </c>
      <c r="AJ35" s="176">
        <f>TEA!AJ35-TEA_woNG!L35+TEA_woNG!K35</f>
        <v>139643.28266870001</v>
      </c>
      <c r="AK35" s="150">
        <v>71054.352209999997</v>
      </c>
      <c r="AL35" s="121">
        <v>95516.74927</v>
      </c>
      <c r="AM35" s="151">
        <f>TEA!AM35-TEA_woNG!L35+TEA_woNG!K35</f>
        <v>139239.34280000001</v>
      </c>
      <c r="AP35" s="156">
        <f>V35+W35-X35+BR35</f>
        <v>270480.48612293223</v>
      </c>
      <c r="AQ35" s="157">
        <f>Y35+Z35-AA35+BR35</f>
        <v>267229.43339693325</v>
      </c>
      <c r="AR35" s="157">
        <f>AB35+AC35-AD35+BJ35</f>
        <v>43734.059428192646</v>
      </c>
      <c r="AS35" s="157">
        <f>AE35+AF35-AG35+BJ35</f>
        <v>40483.00670219367</v>
      </c>
      <c r="AT35" s="157">
        <f>AH35+AI35-AJ35+BR35</f>
        <v>299701.25045693322</v>
      </c>
      <c r="AU35" s="158">
        <f>AK35+AL35-AM35+BJ35</f>
        <v>72954.823762193671</v>
      </c>
      <c r="AV35" s="147"/>
      <c r="AW35" s="197">
        <f>SUM(V35:W35,BP35)/SUM(BQ35,X35)</f>
        <v>1.3301685187521888</v>
      </c>
      <c r="AX35" s="198">
        <f>SUM(Y35:Z35,BP35,)/SUM(BQ35,AA35)</f>
        <v>1.3208265525254692</v>
      </c>
      <c r="AY35" s="198">
        <f>SUM(AB35:AC35,BH35)/SUM(BI35,AD35)</f>
        <v>1.0747702702781321</v>
      </c>
      <c r="AZ35" s="198">
        <f>SUM(AE35:AF35,BH35)/SUM(BI35,AG35)</f>
        <v>1.0640167495907464</v>
      </c>
      <c r="BA35" s="198">
        <f>SUM(AH35:AI35,BP35)/SUM(BQ35,AJ35)</f>
        <v>1.897043165031661</v>
      </c>
      <c r="BB35" s="199">
        <f>SUM(AK35:AL35,BH35)/SUM(BI35,AM35)</f>
        <v>1.3648490752536298</v>
      </c>
      <c r="BC35" s="155"/>
      <c r="BD35" s="121">
        <v>83930.172160111892</v>
      </c>
      <c r="BE35" s="121">
        <v>279767.24053370632</v>
      </c>
      <c r="BF35" s="121">
        <v>335720.68864044757</v>
      </c>
      <c r="BG35" s="121">
        <v>21839.112582199825</v>
      </c>
      <c r="BH35" s="121">
        <v>24645.584724968463</v>
      </c>
      <c r="BI35" s="121">
        <v>861.63222497461538</v>
      </c>
      <c r="BJ35" s="121">
        <v>45623.065082193672</v>
      </c>
      <c r="BL35" s="121">
        <v>667414.24668262934</v>
      </c>
      <c r="BM35" s="121">
        <v>2224714.1556087644</v>
      </c>
      <c r="BN35" s="121">
        <v>2669656.9867305174</v>
      </c>
      <c r="BO35" s="121">
        <v>173665.01815890707</v>
      </c>
      <c r="BP35" s="121">
        <v>24203.500036759233</v>
      </c>
      <c r="BQ35" s="121">
        <v>858.57634003307703</v>
      </c>
      <c r="BR35" s="121">
        <v>197009.94185563322</v>
      </c>
    </row>
    <row r="36" spans="1:70">
      <c r="A36" s="181"/>
      <c r="B36" s="149" t="s">
        <v>206</v>
      </c>
      <c r="C36" s="121">
        <v>6</v>
      </c>
      <c r="D36" s="121">
        <v>20</v>
      </c>
      <c r="E36" s="121">
        <v>10</v>
      </c>
      <c r="F36" s="121">
        <v>6</v>
      </c>
      <c r="G36" s="121">
        <v>600</v>
      </c>
      <c r="H36" s="121" t="s">
        <v>211</v>
      </c>
      <c r="I36" s="150">
        <v>71062.317410000003</v>
      </c>
      <c r="J36" s="121">
        <v>99327.948629999999</v>
      </c>
      <c r="K36" s="121">
        <v>136743.7267</v>
      </c>
      <c r="L36" s="121">
        <v>162974.37760000001</v>
      </c>
      <c r="M36" s="121">
        <v>61470.964440000003</v>
      </c>
      <c r="N36" s="121">
        <v>58375.387479999998</v>
      </c>
      <c r="O36" s="121">
        <v>153040.2971</v>
      </c>
      <c r="P36" s="121">
        <v>2607.5359490000001</v>
      </c>
      <c r="Q36" s="121">
        <v>2287.2999249999998</v>
      </c>
      <c r="R36" s="121">
        <v>1615.5515130000001</v>
      </c>
      <c r="S36" s="176">
        <v>90716.927840000004</v>
      </c>
      <c r="T36" s="176">
        <v>16321.16475</v>
      </c>
      <c r="U36" s="177">
        <v>714.63692200000003</v>
      </c>
      <c r="V36" s="176">
        <v>225857.745639</v>
      </c>
      <c r="W36" s="176">
        <v>176311.800785</v>
      </c>
      <c r="X36" s="176">
        <v>292114.21223499899</v>
      </c>
      <c r="Y36" s="178">
        <v>223250.20968999999</v>
      </c>
      <c r="Z36" s="176">
        <v>174024.50086</v>
      </c>
      <c r="AA36" s="177">
        <v>290498.66072199901</v>
      </c>
      <c r="AB36" s="121">
        <v>135140.81779900001</v>
      </c>
      <c r="AC36" s="121">
        <v>159990.636035</v>
      </c>
      <c r="AD36" s="121">
        <v>291399.57531299902</v>
      </c>
      <c r="AE36" s="150">
        <v>132533.28185</v>
      </c>
      <c r="AF36" s="121">
        <v>157703.33611</v>
      </c>
      <c r="AG36" s="151">
        <v>289784.02379999898</v>
      </c>
      <c r="AH36" s="176">
        <v>161779.24525000001</v>
      </c>
      <c r="AI36" s="176">
        <v>115649.11338</v>
      </c>
      <c r="AJ36" s="176">
        <f>TEA!AJ36-TEA_woNG!L36+TEA_woNG!K36</f>
        <v>137458.363622</v>
      </c>
      <c r="AK36" s="150">
        <v>71062.317410000003</v>
      </c>
      <c r="AL36" s="121">
        <v>99327.948629999999</v>
      </c>
      <c r="AM36" s="151">
        <f>TEA!AM36-TEA_woNG!L36+TEA_woNG!K36</f>
        <v>136743.7267</v>
      </c>
      <c r="AP36" s="156">
        <f>V36+W36-X36+BR36</f>
        <v>395673.1990606722</v>
      </c>
      <c r="AQ36" s="157">
        <f>Y36+Z36-AA36+BR36</f>
        <v>392393.91469967214</v>
      </c>
      <c r="AR36" s="157">
        <f>AB36+AC36-AD36+BJ36</f>
        <v>76487.140129484294</v>
      </c>
      <c r="AS36" s="157">
        <f>AE36+AF36-AG36+BJ36</f>
        <v>73207.855768484296</v>
      </c>
      <c r="AT36" s="157">
        <f>AH36+AI36-AJ36+BR36</f>
        <v>425587.85987967125</v>
      </c>
      <c r="AU36" s="158">
        <f>AK36+AL36-AM36+BJ36</f>
        <v>106401.80094848329</v>
      </c>
      <c r="AV36" s="147"/>
      <c r="AW36" s="197">
        <f>SUM(V36:W36,BP36)/SUM(BQ36,X36)</f>
        <v>1.5152872610313863</v>
      </c>
      <c r="AX36" s="198">
        <f>SUM(Y36:Z36,BP36,)/SUM(BQ36,AA36)</f>
        <v>1.5069082214067022</v>
      </c>
      <c r="AY36" s="198">
        <f>SUM(AB36:AC36,BH36)/SUM(BI36,AD36)</f>
        <v>1.1562078952745767</v>
      </c>
      <c r="AZ36" s="198">
        <f>SUM(AE36:AF36,BH36)/SUM(BI36,AG36)</f>
        <v>1.14581704339879</v>
      </c>
      <c r="BA36" s="198">
        <f>SUM(AH36:AI36,BP36)/SUM(BQ36,AJ36)</f>
        <v>2.3039652238591266</v>
      </c>
      <c r="BB36" s="199">
        <f>SUM(AK36:AL36,BH36)/SUM(BI36,AM36)</f>
        <v>1.5472878051836469</v>
      </c>
      <c r="BC36" s="155"/>
      <c r="BD36" s="121">
        <v>118100.41715657712</v>
      </c>
      <c r="BE36" s="121">
        <v>393668.05718859041</v>
      </c>
      <c r="BF36" s="121">
        <v>472401.6686263085</v>
      </c>
      <c r="BG36" s="121">
        <v>30730.406478458644</v>
      </c>
      <c r="BH36" s="121">
        <v>43547.308953876156</v>
      </c>
      <c r="BI36" s="121">
        <v>1522.4538238515386</v>
      </c>
      <c r="BJ36" s="121">
        <v>72755.26160848327</v>
      </c>
      <c r="BL36" s="121">
        <v>939136.65277719498</v>
      </c>
      <c r="BM36" s="121">
        <v>3130455.5092573166</v>
      </c>
      <c r="BN36" s="121">
        <v>3756546.6111087799</v>
      </c>
      <c r="BO36" s="121">
        <v>244368.74799857583</v>
      </c>
      <c r="BP36" s="121">
        <v>42766.171126713081</v>
      </c>
      <c r="BQ36" s="121">
        <v>1517.0542536176924</v>
      </c>
      <c r="BR36" s="121">
        <v>285617.86487167119</v>
      </c>
    </row>
    <row r="37" spans="1:70">
      <c r="A37" s="181"/>
      <c r="B37" s="149" t="s">
        <v>206</v>
      </c>
      <c r="C37" s="121">
        <v>6</v>
      </c>
      <c r="D37" s="121">
        <v>20</v>
      </c>
      <c r="E37" s="121">
        <v>10</v>
      </c>
      <c r="F37" s="121">
        <v>6</v>
      </c>
      <c r="G37" s="121">
        <v>650</v>
      </c>
      <c r="H37" s="121" t="s">
        <v>211</v>
      </c>
      <c r="I37" s="150">
        <v>71072.267989999993</v>
      </c>
      <c r="J37" s="121">
        <v>103567.2821</v>
      </c>
      <c r="K37" s="121">
        <v>135304.32980000001</v>
      </c>
      <c r="L37" s="121">
        <v>161525.9681</v>
      </c>
      <c r="M37" s="121">
        <v>61456.988510000003</v>
      </c>
      <c r="N37" s="121">
        <v>58356.442419999999</v>
      </c>
      <c r="O37" s="121">
        <v>152987.71609999999</v>
      </c>
      <c r="P37" s="121">
        <v>2606.8848379999999</v>
      </c>
      <c r="Q37" s="121">
        <v>2286.5521090000002</v>
      </c>
      <c r="R37" s="121">
        <v>1614.9965119999999</v>
      </c>
      <c r="S37" s="176">
        <v>113281.4774</v>
      </c>
      <c r="T37" s="176">
        <v>20822.861099999998</v>
      </c>
      <c r="U37" s="177">
        <v>1031.0406929999999</v>
      </c>
      <c r="V37" s="176">
        <v>248417.61873799999</v>
      </c>
      <c r="W37" s="176">
        <v>185033.13772900001</v>
      </c>
      <c r="X37" s="176">
        <v>290938.08310500003</v>
      </c>
      <c r="Y37" s="178">
        <v>245810.73389999999</v>
      </c>
      <c r="Z37" s="176">
        <v>182746.58562</v>
      </c>
      <c r="AA37" s="177">
        <v>289323.08659299999</v>
      </c>
      <c r="AB37" s="121">
        <v>135136.14133799999</v>
      </c>
      <c r="AC37" s="121">
        <v>164210.276629</v>
      </c>
      <c r="AD37" s="121">
        <v>289907.04241200001</v>
      </c>
      <c r="AE37" s="150">
        <v>132529.25649999999</v>
      </c>
      <c r="AF37" s="121">
        <v>161923.72451999999</v>
      </c>
      <c r="AG37" s="151">
        <v>288292.04590000003</v>
      </c>
      <c r="AH37" s="176">
        <v>184353.74539</v>
      </c>
      <c r="AI37" s="176">
        <v>124390.143199999</v>
      </c>
      <c r="AJ37" s="176">
        <f>TEA!AJ37-TEA_woNG!L37+TEA_woNG!K37</f>
        <v>136335.37049299999</v>
      </c>
      <c r="AK37" s="150">
        <v>71072.267989999993</v>
      </c>
      <c r="AL37" s="121">
        <v>103567.2821</v>
      </c>
      <c r="AM37" s="151">
        <f>TEA!AM37-TEA_woNG!L37+TEA_woNG!K37</f>
        <v>135304.32980000001</v>
      </c>
      <c r="AP37" s="156">
        <f>V37+W37-X37+BR37</f>
        <v>507436.1928823581</v>
      </c>
      <c r="AQ37" s="157">
        <f>Y37+Z37-AA37+BR37</f>
        <v>504157.75244735816</v>
      </c>
      <c r="AR37" s="157">
        <f>AB37+AC37-AD37+BJ37</f>
        <v>108681.76211602219</v>
      </c>
      <c r="AS37" s="157">
        <f>AE37+AF37-AG37+BJ37</f>
        <v>105403.32168102213</v>
      </c>
      <c r="AT37" s="157">
        <f>AH37+AI37-AJ37+BR37</f>
        <v>537332.0376173571</v>
      </c>
      <c r="AU37" s="158">
        <f>AK37+AL37-AM37+BJ37</f>
        <v>138577.60685102217</v>
      </c>
      <c r="AV37" s="147"/>
      <c r="AW37" s="197">
        <f>SUM(V37:W37,BP37)/SUM(BQ37,X37)</f>
        <v>1.689966724068569</v>
      </c>
      <c r="AX37" s="198">
        <f>SUM(Y37:Z37,BP37,)/SUM(BQ37,AA37)</f>
        <v>1.6825430656988465</v>
      </c>
      <c r="AY37" s="198">
        <f>SUM(AB37:AC37,BH37)/SUM(BI37,AD37)</f>
        <v>1.2406739521414938</v>
      </c>
      <c r="AZ37" s="198">
        <f>SUM(AE37:AF37,BH37)/SUM(BI37,AG37)</f>
        <v>1.2307263355908244</v>
      </c>
      <c r="BA37" s="198">
        <f>SUM(AH37:AI37,BP37)/SUM(BQ37,AJ37)</f>
        <v>2.6757755409994513</v>
      </c>
      <c r="BB37" s="199">
        <f>SUM(AK37:AL37,BH37)/SUM(BI37,AM37)</f>
        <v>1.7286750887052367</v>
      </c>
      <c r="BC37" s="155"/>
      <c r="BD37" s="121">
        <v>147491.02593154664</v>
      </c>
      <c r="BE37" s="121">
        <v>491636.75310515543</v>
      </c>
      <c r="BF37" s="121">
        <v>589964.10372618656</v>
      </c>
      <c r="BG37" s="121">
        <v>38378.011593237592</v>
      </c>
      <c r="BH37" s="121">
        <v>63069.336772396156</v>
      </c>
      <c r="BI37" s="121">
        <v>2204.9618046115388</v>
      </c>
      <c r="BJ37" s="121">
        <v>99242.386561022213</v>
      </c>
      <c r="BL37" s="121">
        <v>1172851.3052107641</v>
      </c>
      <c r="BM37" s="121">
        <v>3909504.350702547</v>
      </c>
      <c r="BN37" s="121">
        <v>4691405.2208430562</v>
      </c>
      <c r="BO37" s="121">
        <v>305182.64215894276</v>
      </c>
      <c r="BP37" s="121">
        <v>61938.018997073079</v>
      </c>
      <c r="BQ37" s="121">
        <v>2197.1416356576924</v>
      </c>
      <c r="BR37" s="121">
        <v>364923.51952035812</v>
      </c>
    </row>
    <row r="38" spans="1:70">
      <c r="A38" s="181"/>
      <c r="B38" s="149" t="s">
        <v>206</v>
      </c>
      <c r="C38" s="121">
        <v>6</v>
      </c>
      <c r="D38" s="121">
        <v>20</v>
      </c>
      <c r="E38" s="121">
        <v>10</v>
      </c>
      <c r="F38" s="121">
        <v>6</v>
      </c>
      <c r="G38" s="121">
        <v>700</v>
      </c>
      <c r="H38" s="121" t="s">
        <v>211</v>
      </c>
      <c r="I38" s="150">
        <v>71080.618780000004</v>
      </c>
      <c r="J38" s="121">
        <v>108198.58590000001</v>
      </c>
      <c r="K38" s="121">
        <v>134475.30129999999</v>
      </c>
      <c r="L38" s="121">
        <v>160454.9252</v>
      </c>
      <c r="M38" s="121">
        <v>61081.092230000002</v>
      </c>
      <c r="N38" s="121">
        <v>57847.622040000002</v>
      </c>
      <c r="O38" s="121">
        <v>151575.70259999999</v>
      </c>
      <c r="P38" s="121">
        <v>2589.3818500000002</v>
      </c>
      <c r="Q38" s="121">
        <v>2266.4690730000002</v>
      </c>
      <c r="R38" s="121">
        <v>1600.0906689999999</v>
      </c>
      <c r="S38" s="176">
        <v>133771.39730000001</v>
      </c>
      <c r="T38" s="176">
        <v>25035.942159999999</v>
      </c>
      <c r="U38" s="177">
        <v>1353.411008</v>
      </c>
      <c r="V38" s="176">
        <v>268522.49015999999</v>
      </c>
      <c r="W38" s="176">
        <v>193348.61917300001</v>
      </c>
      <c r="X38" s="176">
        <v>289004.50557699997</v>
      </c>
      <c r="Y38" s="178">
        <v>265933.10830999998</v>
      </c>
      <c r="Z38" s="176">
        <v>191082.1501</v>
      </c>
      <c r="AA38" s="177">
        <v>287404.41490799998</v>
      </c>
      <c r="AB38" s="121">
        <v>134751.09286</v>
      </c>
      <c r="AC38" s="121">
        <v>168312.67701300001</v>
      </c>
      <c r="AD38" s="121">
        <v>287651.09456900001</v>
      </c>
      <c r="AE38" s="150">
        <v>132161.71101</v>
      </c>
      <c r="AF38" s="121">
        <v>166046.20793999999</v>
      </c>
      <c r="AG38" s="151">
        <v>286051.00390000001</v>
      </c>
      <c r="AH38" s="176">
        <v>204852.01608</v>
      </c>
      <c r="AI38" s="176">
        <v>133234.52806000001</v>
      </c>
      <c r="AJ38" s="176">
        <f>TEA!AJ38-TEA_woNG!L38+TEA_woNG!K38</f>
        <v>135828.71230799999</v>
      </c>
      <c r="AK38" s="150">
        <v>71080.618780000004</v>
      </c>
      <c r="AL38" s="121">
        <v>108198.58590000001</v>
      </c>
      <c r="AM38" s="151">
        <f>TEA!AM38-TEA_woNG!L38+TEA_woNG!K38</f>
        <v>134475.30129999999</v>
      </c>
      <c r="AP38" s="156">
        <f>V38+W38-X38+BR38</f>
        <v>612104.42189425824</v>
      </c>
      <c r="AQ38" s="157">
        <f>Y38+Z38-AA38+BR38</f>
        <v>608848.66164025827</v>
      </c>
      <c r="AR38" s="157">
        <f>AB38+AC38-AD38+BJ38</f>
        <v>141044.49674606702</v>
      </c>
      <c r="AS38" s="157">
        <f>AE38+AF38-AG38+BJ38</f>
        <v>137788.73649206699</v>
      </c>
      <c r="AT38" s="157">
        <f>AH38+AI38-AJ38+BR38</f>
        <v>641495.64997025824</v>
      </c>
      <c r="AU38" s="158">
        <f>AK38+AL38-AM38+BJ38</f>
        <v>170435.72482206707</v>
      </c>
      <c r="AV38" s="147"/>
      <c r="AW38" s="197">
        <f>SUM(V38:W38,BP38)/SUM(BQ38,X38)</f>
        <v>1.8622460950537183</v>
      </c>
      <c r="AX38" s="198">
        <f>SUM(Y38:Z38,BP38,)/SUM(BQ38,AA38)</f>
        <v>1.8557835876601738</v>
      </c>
      <c r="AY38" s="198">
        <f>SUM(AB38:AC38,BH38)/SUM(BI38,AD38)</f>
        <v>1.3294364005235544</v>
      </c>
      <c r="AZ38" s="198">
        <f>SUM(AE38:AF38,BH38)/SUM(BI38,AG38)</f>
        <v>1.319993472170641</v>
      </c>
      <c r="BA38" s="198">
        <f>SUM(AH38:AI38,BP38)/SUM(BQ38,AJ38)</f>
        <v>3.0261548092440167</v>
      </c>
      <c r="BB38" s="199">
        <f>SUM(AK38:AL38,BH38)/SUM(BI38,AM38)</f>
        <v>1.9106723352972614</v>
      </c>
      <c r="BC38" s="155"/>
      <c r="BD38" s="121">
        <v>174182.5597497187</v>
      </c>
      <c r="BE38" s="121">
        <v>580608.53249906225</v>
      </c>
      <c r="BF38" s="121">
        <v>696730.23899887467</v>
      </c>
      <c r="BG38" s="121">
        <v>45323.301910700888</v>
      </c>
      <c r="BH38" s="121">
        <v>83217.893335751534</v>
      </c>
      <c r="BI38" s="121">
        <v>2909.3738043853846</v>
      </c>
      <c r="BJ38" s="121">
        <v>125631.82144206704</v>
      </c>
      <c r="BL38" s="121">
        <v>1385102.8647819182</v>
      </c>
      <c r="BM38" s="121">
        <v>4617009.5492730606</v>
      </c>
      <c r="BN38" s="121">
        <v>5540411.4591276729</v>
      </c>
      <c r="BO38" s="121">
        <v>360411.71635146433</v>
      </c>
      <c r="BP38" s="121">
        <v>81725.157138200768</v>
      </c>
      <c r="BQ38" s="121">
        <v>2899.0553514069229</v>
      </c>
      <c r="BR38" s="121">
        <v>439237.81813825818</v>
      </c>
    </row>
    <row r="39" spans="1:70">
      <c r="A39" s="181"/>
      <c r="B39" s="149" t="s">
        <v>206</v>
      </c>
      <c r="C39" s="121">
        <v>6</v>
      </c>
      <c r="D39" s="121">
        <v>20</v>
      </c>
      <c r="E39" s="121">
        <v>10</v>
      </c>
      <c r="F39" s="121">
        <v>6</v>
      </c>
      <c r="G39" s="121">
        <v>750</v>
      </c>
      <c r="H39" s="121" t="s">
        <v>211</v>
      </c>
      <c r="I39" s="150">
        <v>71089.421180000005</v>
      </c>
      <c r="J39" s="121">
        <v>113194.3263</v>
      </c>
      <c r="K39" s="121">
        <v>134121.5987</v>
      </c>
      <c r="L39" s="121">
        <v>159719.38140000001</v>
      </c>
      <c r="M39" s="121">
        <v>60482.453099999999</v>
      </c>
      <c r="N39" s="121">
        <v>57051.139340000002</v>
      </c>
      <c r="O39" s="121">
        <v>149331.13649999999</v>
      </c>
      <c r="P39" s="121">
        <v>2562.441444</v>
      </c>
      <c r="Q39" s="121">
        <v>2236.1835940000001</v>
      </c>
      <c r="R39" s="121">
        <v>1575.762035</v>
      </c>
      <c r="S39" s="176">
        <v>152902.21739999999</v>
      </c>
      <c r="T39" s="176">
        <v>29060.191500000001</v>
      </c>
      <c r="U39" s="177">
        <v>1697.868289</v>
      </c>
      <c r="V39" s="176">
        <v>287036.53312399902</v>
      </c>
      <c r="W39" s="176">
        <v>201541.840734</v>
      </c>
      <c r="X39" s="176">
        <v>286726.36552400002</v>
      </c>
      <c r="Y39" s="178">
        <v>284474.09167999902</v>
      </c>
      <c r="Z39" s="176">
        <v>199305.65714</v>
      </c>
      <c r="AA39" s="177">
        <v>285150.603489</v>
      </c>
      <c r="AB39" s="121">
        <v>134134.31572399999</v>
      </c>
      <c r="AC39" s="121">
        <v>172481.64923400001</v>
      </c>
      <c r="AD39" s="121">
        <v>285028.49723500002</v>
      </c>
      <c r="AE39" s="150">
        <v>131571.87427999999</v>
      </c>
      <c r="AF39" s="121">
        <v>170245.46564000001</v>
      </c>
      <c r="AG39" s="151">
        <v>283452.7352</v>
      </c>
      <c r="AH39" s="176">
        <v>223991.63858</v>
      </c>
      <c r="AI39" s="176">
        <v>142254.5178</v>
      </c>
      <c r="AJ39" s="176">
        <f>TEA!AJ39-TEA_woNG!L39+TEA_woNG!K39</f>
        <v>135819.46698899998</v>
      </c>
      <c r="AK39" s="150">
        <v>71089.421180000005</v>
      </c>
      <c r="AL39" s="121">
        <v>113194.3263</v>
      </c>
      <c r="AM39" s="151">
        <f>TEA!AM39-TEA_woNG!L39+TEA_woNG!K39</f>
        <v>134121.5987</v>
      </c>
      <c r="AP39" s="156">
        <f>V39+W39-X39+BR39</f>
        <v>712348.14530496602</v>
      </c>
      <c r="AQ39" s="157">
        <f>Y39+Z39-AA39+BR39</f>
        <v>709125.2823019661</v>
      </c>
      <c r="AR39" s="157">
        <f>AB39+AC39-AD39+BJ39</f>
        <v>173758.47462823574</v>
      </c>
      <c r="AS39" s="157">
        <f>AE39+AF39-AG39+BJ39</f>
        <v>170535.61162523576</v>
      </c>
      <c r="AT39" s="157">
        <f>AH39+AI39-AJ39+BR39</f>
        <v>740922.82636196702</v>
      </c>
      <c r="AU39" s="158">
        <f>AK39+AL39-AM39+BJ39</f>
        <v>202333.15568523578</v>
      </c>
      <c r="AV39" s="147"/>
      <c r="AW39" s="197">
        <f>SUM(V39:W39,BP39)/SUM(BQ39,X39)</f>
        <v>2.0344826538003744</v>
      </c>
      <c r="AX39" s="198">
        <f>SUM(Y39:Z39,BP39,)/SUM(BQ39,AA39)</f>
        <v>2.0289670363804806</v>
      </c>
      <c r="AY39" s="198">
        <f>SUM(AB39:AC39,BH39)/SUM(BI39,AD39)</f>
        <v>1.4224608440323061</v>
      </c>
      <c r="AZ39" s="198">
        <f>SUM(AE39:AF39,BH39)/SUM(BI39,AG39)</f>
        <v>1.4135536101397648</v>
      </c>
      <c r="BA39" s="198">
        <f>SUM(AH39:AI39,BP39)/SUM(BQ39,AJ39)</f>
        <v>3.35893784677635</v>
      </c>
      <c r="BB39" s="199">
        <f>SUM(AK39:AL39,BH39)/SUM(BI39,AM39)</f>
        <v>2.092674560814098</v>
      </c>
      <c r="BC39" s="155"/>
      <c r="BD39" s="121">
        <v>199108.16567896539</v>
      </c>
      <c r="BE39" s="121">
        <v>663693.88559655123</v>
      </c>
      <c r="BF39" s="121">
        <v>796432.66271586146</v>
      </c>
      <c r="BG39" s="121">
        <v>51809.087654472685</v>
      </c>
      <c r="BH39" s="121">
        <v>103997.77682266076</v>
      </c>
      <c r="BI39" s="121">
        <v>3635.8575718976927</v>
      </c>
      <c r="BJ39" s="121">
        <v>152171.00690523576</v>
      </c>
      <c r="BL39" s="121">
        <v>1583311.7338479874</v>
      </c>
      <c r="BM39" s="121">
        <v>5277705.7794932909</v>
      </c>
      <c r="BN39" s="121">
        <v>6333246.9353919495</v>
      </c>
      <c r="BO39" s="121">
        <v>411986.80186501006</v>
      </c>
      <c r="BP39" s="121">
        <v>102132.29766060539</v>
      </c>
      <c r="BQ39" s="121">
        <v>3622.9625546484617</v>
      </c>
      <c r="BR39" s="121">
        <v>510496.136970967</v>
      </c>
    </row>
    <row r="40" spans="1:70">
      <c r="A40" s="181"/>
      <c r="B40" s="149" t="s">
        <v>206</v>
      </c>
      <c r="C40" s="121">
        <v>6</v>
      </c>
      <c r="D40" s="121">
        <v>20</v>
      </c>
      <c r="E40" s="121">
        <v>10</v>
      </c>
      <c r="F40" s="121">
        <v>6</v>
      </c>
      <c r="G40" s="121">
        <v>800</v>
      </c>
      <c r="H40" s="121" t="s">
        <v>211</v>
      </c>
      <c r="I40" s="150">
        <v>71098.529720000006</v>
      </c>
      <c r="J40" s="121">
        <v>118524.4433</v>
      </c>
      <c r="K40" s="121">
        <v>134077.40479999999</v>
      </c>
      <c r="L40" s="121">
        <v>159211.92050000001</v>
      </c>
      <c r="M40" s="121">
        <v>59757.205199999997</v>
      </c>
      <c r="N40" s="121">
        <v>56073.852890000002</v>
      </c>
      <c r="O40" s="121">
        <v>146633.86790000001</v>
      </c>
      <c r="P40" s="121">
        <v>2528.4730730000001</v>
      </c>
      <c r="Q40" s="121">
        <v>2197.2336500000001</v>
      </c>
      <c r="R40" s="121">
        <v>1547.5014289999999</v>
      </c>
      <c r="S40" s="176">
        <v>171074.0024</v>
      </c>
      <c r="T40" s="176">
        <v>32972.695330000002</v>
      </c>
      <c r="U40" s="177">
        <v>2045.2280310000001</v>
      </c>
      <c r="V40" s="176">
        <v>304458.21039299999</v>
      </c>
      <c r="W40" s="176">
        <v>209768.22516999999</v>
      </c>
      <c r="X40" s="176">
        <v>284304.00215999997</v>
      </c>
      <c r="Y40" s="178">
        <v>301929.73732000001</v>
      </c>
      <c r="Z40" s="176">
        <v>207570.99151999899</v>
      </c>
      <c r="AA40" s="177">
        <v>282756.50073099998</v>
      </c>
      <c r="AB40" s="121">
        <v>133384.20799299999</v>
      </c>
      <c r="AC40" s="121">
        <v>176795.52984</v>
      </c>
      <c r="AD40" s="121">
        <v>282258.77412899898</v>
      </c>
      <c r="AE40" s="150">
        <v>130855.73492</v>
      </c>
      <c r="AF40" s="121">
        <v>174598.29618999999</v>
      </c>
      <c r="AG40" s="151">
        <v>280711.27269999997</v>
      </c>
      <c r="AH40" s="176">
        <v>242172.53211999999</v>
      </c>
      <c r="AI40" s="176">
        <v>151497.13863</v>
      </c>
      <c r="AJ40" s="176">
        <f>TEA!AJ40-TEA_woNG!L40+TEA_woNG!K40</f>
        <v>136122.632831</v>
      </c>
      <c r="AK40" s="150">
        <v>71098.529720000006</v>
      </c>
      <c r="AL40" s="121">
        <v>118524.4433</v>
      </c>
      <c r="AM40" s="151">
        <f>TEA!AM40-TEA_woNG!L40+TEA_woNG!K40</f>
        <v>134077.40479999999</v>
      </c>
      <c r="AP40" s="156">
        <f>V40+W40-X40+BR40</f>
        <v>809688.03870270471</v>
      </c>
      <c r="AQ40" s="157">
        <f>Y40+Z40-AA40+BR40</f>
        <v>806509.83340870379</v>
      </c>
      <c r="AR40" s="157">
        <f>AB40+AC40-AD40+BJ40</f>
        <v>206918.33029633798</v>
      </c>
      <c r="AS40" s="157">
        <f>AE40+AF40-AG40+BJ40</f>
        <v>203740.12500233695</v>
      </c>
      <c r="AT40" s="157">
        <f>AH40+AI40-AJ40+BR40</f>
        <v>837312.64321870473</v>
      </c>
      <c r="AU40" s="158">
        <f>AK40+AL40-AM40+BJ40</f>
        <v>234542.93481233696</v>
      </c>
      <c r="AV40" s="147"/>
      <c r="AW40" s="197">
        <f>SUM(V40:W40,BP40)/SUM(BQ40,X40)</f>
        <v>2.2079987628842068</v>
      </c>
      <c r="AX40" s="198">
        <f>SUM(Y40:Z40,BP40,)/SUM(BQ40,AA40)</f>
        <v>2.2034403885971634</v>
      </c>
      <c r="AY40" s="198">
        <f>SUM(AB40:AC40,BH40)/SUM(BI40,AD40)</f>
        <v>1.519632620792742</v>
      </c>
      <c r="AZ40" s="198">
        <f>SUM(AE40:AF40,BH40)/SUM(BI40,AG40)</f>
        <v>1.5113053395389207</v>
      </c>
      <c r="BA40" s="198">
        <f>SUM(AH40:AI40,BP40)/SUM(BQ40,AJ40)</f>
        <v>3.6787448623055963</v>
      </c>
      <c r="BB40" s="199">
        <f>SUM(AK40:AL40,BH40)/SUM(BI40,AM40)</f>
        <v>2.2752515964790336</v>
      </c>
      <c r="BC40" s="155"/>
      <c r="BD40" s="121">
        <v>222781.82753941714</v>
      </c>
      <c r="BE40" s="121">
        <v>742606.0917980572</v>
      </c>
      <c r="BF40" s="121">
        <v>891127.31015766866</v>
      </c>
      <c r="BG40" s="121">
        <v>57969.110364983084</v>
      </c>
      <c r="BH40" s="121">
        <v>125412.80272768847</v>
      </c>
      <c r="BI40" s="121">
        <v>4384.5465003346153</v>
      </c>
      <c r="BJ40" s="121">
        <v>178997.36659233694</v>
      </c>
      <c r="BL40" s="121">
        <v>1771565.1210407491</v>
      </c>
      <c r="BM40" s="121">
        <v>5905217.0701358309</v>
      </c>
      <c r="BN40" s="121">
        <v>7086260.4841629975</v>
      </c>
      <c r="BO40" s="121">
        <v>460971.41384745861</v>
      </c>
      <c r="BP40" s="121">
        <v>123163.18761771922</v>
      </c>
      <c r="BQ40" s="121">
        <v>4368.9961654730769</v>
      </c>
      <c r="BR40" s="121">
        <v>579765.60529970471</v>
      </c>
    </row>
    <row r="41" spans="1:70">
      <c r="A41" s="181"/>
      <c r="B41" s="149" t="s">
        <v>206</v>
      </c>
      <c r="C41" s="121">
        <v>6</v>
      </c>
      <c r="D41" s="121">
        <v>20</v>
      </c>
      <c r="E41" s="121">
        <v>10</v>
      </c>
      <c r="F41" s="121">
        <v>6</v>
      </c>
      <c r="G41" s="121">
        <v>850</v>
      </c>
      <c r="H41" s="121" t="s">
        <v>211</v>
      </c>
      <c r="I41" s="150">
        <v>71107.526450000005</v>
      </c>
      <c r="J41" s="121">
        <v>124162.51949999999</v>
      </c>
      <c r="K41" s="121">
        <v>134214.74950000001</v>
      </c>
      <c r="L41" s="121">
        <v>158842.68479999999</v>
      </c>
      <c r="M41" s="121">
        <v>58957.942430000003</v>
      </c>
      <c r="N41" s="121">
        <v>55006.812740000001</v>
      </c>
      <c r="O41" s="121">
        <v>143678.38519999999</v>
      </c>
      <c r="P41" s="121">
        <v>2491.437484</v>
      </c>
      <c r="Q41" s="121">
        <v>2155.12527</v>
      </c>
      <c r="R41" s="121">
        <v>1516.306527</v>
      </c>
      <c r="S41" s="176">
        <v>188530.30720000001</v>
      </c>
      <c r="T41" s="176">
        <v>36811.137770000001</v>
      </c>
      <c r="U41" s="177">
        <v>2400.2659130000002</v>
      </c>
      <c r="V41" s="176">
        <v>321087.21356399998</v>
      </c>
      <c r="W41" s="176">
        <v>218135.59527999899</v>
      </c>
      <c r="X41" s="176">
        <v>281809.70713999902</v>
      </c>
      <c r="Y41" s="178">
        <v>318595.77607999998</v>
      </c>
      <c r="Z41" s="176">
        <v>215980.47000999999</v>
      </c>
      <c r="AA41" s="177">
        <v>280293.40061299998</v>
      </c>
      <c r="AB41" s="121">
        <v>132556.90636399999</v>
      </c>
      <c r="AC41" s="121">
        <v>181324.45750999899</v>
      </c>
      <c r="AD41" s="121">
        <v>279409.44122699997</v>
      </c>
      <c r="AE41" s="150">
        <v>130065.46888</v>
      </c>
      <c r="AF41" s="121">
        <v>179169.33223999999</v>
      </c>
      <c r="AG41" s="151">
        <v>277893.1347</v>
      </c>
      <c r="AH41" s="176">
        <v>259637.83364999999</v>
      </c>
      <c r="AI41" s="176">
        <v>160973.65727</v>
      </c>
      <c r="AJ41" s="176">
        <f>TEA!AJ41-TEA_woNG!L41+TEA_woNG!K41</f>
        <v>136615.01541300002</v>
      </c>
      <c r="AK41" s="150">
        <v>71107.526450000005</v>
      </c>
      <c r="AL41" s="121">
        <v>124162.51949999999</v>
      </c>
      <c r="AM41" s="151">
        <f>TEA!AM41-TEA_woNG!L41+TEA_woNG!K41</f>
        <v>134214.74950000001</v>
      </c>
      <c r="AP41" s="156">
        <f>V41+W41-X41+BR41</f>
        <v>905118.62928708957</v>
      </c>
      <c r="AQ41" s="157">
        <f>Y41+Z41-AA41+BR41</f>
        <v>901988.37306008977</v>
      </c>
      <c r="AR41" s="157">
        <f>AB41+AC41-AD41+BJ41</f>
        <v>240667.80297576476</v>
      </c>
      <c r="AS41" s="157">
        <f>AE41+AF41-AG41+BJ41</f>
        <v>237537.54674876572</v>
      </c>
      <c r="AT41" s="157">
        <f>AH41+AI41-AJ41+BR41</f>
        <v>931702.00309008965</v>
      </c>
      <c r="AU41" s="158">
        <f>AK41+AL41-AM41+BJ41</f>
        <v>267251.17677876574</v>
      </c>
      <c r="AV41" s="147"/>
      <c r="AW41" s="197">
        <f>SUM(V41:W41,BP41)/SUM(BQ41,X41)</f>
        <v>2.3838658743823502</v>
      </c>
      <c r="AX41" s="198">
        <f>SUM(Y41:Z41,BP41,)/SUM(BQ41,AA41)</f>
        <v>2.3802506655811215</v>
      </c>
      <c r="AY41" s="198">
        <f>SUM(AB41:AC41,BH41)/SUM(BI41,AD41)</f>
        <v>1.6212353392051717</v>
      </c>
      <c r="AZ41" s="198">
        <f>SUM(AE41:AF41,BH41)/SUM(BI41,AG41)</f>
        <v>1.6135042550127061</v>
      </c>
      <c r="BA41" s="198">
        <f>SUM(AH41:AI41,BP41)/SUM(BQ41,AJ41)</f>
        <v>3.9888727922559921</v>
      </c>
      <c r="BB41" s="199">
        <f>SUM(AK41:AL41,BH41)/SUM(BI41,AM41)</f>
        <v>2.4591718852141455</v>
      </c>
      <c r="BC41" s="155"/>
      <c r="BD41" s="121">
        <v>245521.05914956023</v>
      </c>
      <c r="BE41" s="121">
        <v>818403.53049853409</v>
      </c>
      <c r="BF41" s="121">
        <v>982084.23659824091</v>
      </c>
      <c r="BG41" s="121">
        <v>63885.988960433468</v>
      </c>
      <c r="BH41" s="121">
        <v>147465.41748770306</v>
      </c>
      <c r="BI41" s="121">
        <v>5155.5261193707693</v>
      </c>
      <c r="BJ41" s="121">
        <v>206195.88032876575</v>
      </c>
      <c r="BL41" s="121">
        <v>1952387.901986243</v>
      </c>
      <c r="BM41" s="121">
        <v>6507959.6732874764</v>
      </c>
      <c r="BN41" s="121">
        <v>7809551.6079449719</v>
      </c>
      <c r="BO41" s="121">
        <v>508022.53943030199</v>
      </c>
      <c r="BP41" s="121">
        <v>144820.22956300154</v>
      </c>
      <c r="BQ41" s="121">
        <v>5137.2414102138455</v>
      </c>
      <c r="BR41" s="121">
        <v>647705.52758308966</v>
      </c>
    </row>
    <row r="42" spans="1:70">
      <c r="A42" s="181"/>
      <c r="B42" s="149" t="s">
        <v>206</v>
      </c>
      <c r="C42" s="121">
        <v>6</v>
      </c>
      <c r="D42" s="121">
        <v>20</v>
      </c>
      <c r="E42" s="121">
        <v>10</v>
      </c>
      <c r="F42" s="121">
        <v>6</v>
      </c>
      <c r="G42" s="121">
        <v>900</v>
      </c>
      <c r="H42" s="121" t="s">
        <v>211</v>
      </c>
      <c r="I42" s="150">
        <v>71117.381829999998</v>
      </c>
      <c r="J42" s="121">
        <v>130088.2159</v>
      </c>
      <c r="K42" s="121">
        <v>134499.37400000001</v>
      </c>
      <c r="L42" s="121">
        <v>158607.23180000001</v>
      </c>
      <c r="M42" s="121">
        <v>58131.760549999999</v>
      </c>
      <c r="N42" s="121">
        <v>53910.440770000001</v>
      </c>
      <c r="O42" s="121">
        <v>140644.22080000001</v>
      </c>
      <c r="P42" s="121">
        <v>2453.2319269999998</v>
      </c>
      <c r="Q42" s="121">
        <v>2111.861652</v>
      </c>
      <c r="R42" s="121">
        <v>1484.283492</v>
      </c>
      <c r="S42" s="176">
        <v>205426.5099</v>
      </c>
      <c r="T42" s="176">
        <v>40589.577839999998</v>
      </c>
      <c r="U42" s="177">
        <v>2767.8872999999999</v>
      </c>
      <c r="V42" s="176">
        <v>337128.88420700002</v>
      </c>
      <c r="W42" s="176">
        <v>226700.09616199901</v>
      </c>
      <c r="X42" s="176">
        <v>279395.76559199998</v>
      </c>
      <c r="Y42" s="178">
        <v>334675.65227999998</v>
      </c>
      <c r="Z42" s="176">
        <v>224588.23450999899</v>
      </c>
      <c r="AA42" s="177">
        <v>277911.48210000002</v>
      </c>
      <c r="AB42" s="121">
        <v>131702.37430699999</v>
      </c>
      <c r="AC42" s="121">
        <v>186110.51832199999</v>
      </c>
      <c r="AD42" s="121">
        <v>276627.87829199998</v>
      </c>
      <c r="AE42" s="150">
        <v>129249.14238</v>
      </c>
      <c r="AF42" s="121">
        <v>183998.65667</v>
      </c>
      <c r="AG42" s="151">
        <v>275143.59480000002</v>
      </c>
      <c r="AH42" s="176">
        <v>276543.89172999997</v>
      </c>
      <c r="AI42" s="176">
        <v>170677.79373999999</v>
      </c>
      <c r="AJ42" s="176">
        <f>TEA!AJ42-TEA_woNG!L42+TEA_woNG!K42</f>
        <v>137267.26130000001</v>
      </c>
      <c r="AK42" s="150">
        <v>71117.381829999998</v>
      </c>
      <c r="AL42" s="121">
        <v>130088.2159</v>
      </c>
      <c r="AM42" s="151">
        <f>TEA!AM42-TEA_woNG!L42+TEA_woNG!K42</f>
        <v>134499.37400000001</v>
      </c>
      <c r="AP42" s="156">
        <f>V42+W42-X42+BR42</f>
        <v>999188.94006615051</v>
      </c>
      <c r="AQ42" s="157">
        <f>Y42+Z42-AA42+BR42</f>
        <v>996108.12997915037</v>
      </c>
      <c r="AR42" s="157">
        <f>AB42+AC42-AD42+BJ42</f>
        <v>275008.26311626972</v>
      </c>
      <c r="AS42" s="157">
        <f>AE42+AF42-AG42+BJ42</f>
        <v>271927.4530292697</v>
      </c>
      <c r="AT42" s="157">
        <f>AH42+AI42-AJ42+BR42</f>
        <v>1024710.1494591513</v>
      </c>
      <c r="AU42" s="158">
        <f>AK42+AL42-AM42+BJ42</f>
        <v>300529.4725092696</v>
      </c>
      <c r="AV42" s="147"/>
      <c r="AW42" s="197">
        <f>SUM(V42:W42,BP42)/SUM(BQ42,X42)</f>
        <v>2.5617727413722822</v>
      </c>
      <c r="AX42" s="198">
        <f>SUM(Y42:Z42,BP42,)/SUM(BQ42,AA42)</f>
        <v>2.5590856689472359</v>
      </c>
      <c r="AY42" s="198">
        <f>SUM(AB42:AC42,BH42)/SUM(BI42,AD42)</f>
        <v>1.7268589474956284</v>
      </c>
      <c r="AZ42" s="198">
        <f>SUM(AE42:AF42,BH42)/SUM(BI42,AG42)</f>
        <v>1.7197369299555583</v>
      </c>
      <c r="BA42" s="198">
        <f>SUM(AH42:AI42,BP42)/SUM(BQ42,AJ42)</f>
        <v>4.2901403798174238</v>
      </c>
      <c r="BB42" s="199">
        <f>SUM(AK42:AL42,BH42)/SUM(BI42,AM42)</f>
        <v>2.644126372885597</v>
      </c>
      <c r="BC42" s="155"/>
      <c r="BD42" s="121">
        <v>267537.66793310462</v>
      </c>
      <c r="BE42" s="121">
        <v>891792.2264436821</v>
      </c>
      <c r="BF42" s="121">
        <v>1070150.6717324185</v>
      </c>
      <c r="BG42" s="121">
        <v>69614.836948315802</v>
      </c>
      <c r="BH42" s="121">
        <v>170157.26575863847</v>
      </c>
      <c r="BI42" s="121">
        <v>5948.853927684615</v>
      </c>
      <c r="BJ42" s="121">
        <v>233823.24877926966</v>
      </c>
      <c r="BL42" s="121">
        <v>2127464.3731478131</v>
      </c>
      <c r="BM42" s="121">
        <v>7091547.9104927098</v>
      </c>
      <c r="BN42" s="121">
        <v>8509857.4925912526</v>
      </c>
      <c r="BO42" s="121">
        <v>553578.44222170522</v>
      </c>
      <c r="BP42" s="121">
        <v>167105.03865106922</v>
      </c>
      <c r="BQ42" s="121">
        <v>5927.7555836230767</v>
      </c>
      <c r="BR42" s="121">
        <v>714755.72528915142</v>
      </c>
    </row>
    <row r="43" spans="1:70">
      <c r="A43" s="181"/>
      <c r="B43" s="149" t="s">
        <v>206</v>
      </c>
      <c r="C43" s="121">
        <v>6</v>
      </c>
      <c r="D43" s="121">
        <v>20</v>
      </c>
      <c r="E43" s="121">
        <v>10</v>
      </c>
      <c r="F43" s="121">
        <v>6</v>
      </c>
      <c r="G43" s="121">
        <v>950</v>
      </c>
      <c r="H43" s="121" t="s">
        <v>211</v>
      </c>
      <c r="I43" s="150">
        <v>71127.126550000001</v>
      </c>
      <c r="J43" s="121">
        <v>136282.4264</v>
      </c>
      <c r="K43" s="121">
        <v>134838.5116</v>
      </c>
      <c r="L43" s="121">
        <v>158425.59539999999</v>
      </c>
      <c r="M43" s="121">
        <v>57298.589249999997</v>
      </c>
      <c r="N43" s="121">
        <v>52811.672599999998</v>
      </c>
      <c r="O43" s="121">
        <v>137606.01920000001</v>
      </c>
      <c r="P43" s="121">
        <v>2414.7851879999998</v>
      </c>
      <c r="Q43" s="121">
        <v>2068.508362</v>
      </c>
      <c r="R43" s="121">
        <v>1452.2189040000001</v>
      </c>
      <c r="S43" s="176">
        <v>221884.93950000001</v>
      </c>
      <c r="T43" s="176">
        <v>44332.257369999999</v>
      </c>
      <c r="U43" s="177">
        <v>3147.4621360000001</v>
      </c>
      <c r="V43" s="176">
        <v>352725.44048799999</v>
      </c>
      <c r="W43" s="176">
        <v>235494.86473199999</v>
      </c>
      <c r="X43" s="176">
        <v>277044.21184</v>
      </c>
      <c r="Y43" s="178">
        <v>350310.65529999998</v>
      </c>
      <c r="Z43" s="176">
        <v>233426.35636999999</v>
      </c>
      <c r="AA43" s="177">
        <v>275591.992936</v>
      </c>
      <c r="AB43" s="121">
        <v>130840.500988</v>
      </c>
      <c r="AC43" s="121">
        <v>191162.60736199899</v>
      </c>
      <c r="AD43" s="121">
        <v>273896.74970400002</v>
      </c>
      <c r="AE43" s="150">
        <v>128425.71580000001</v>
      </c>
      <c r="AF43" s="121">
        <v>189094.09899999999</v>
      </c>
      <c r="AG43" s="151">
        <v>272444.53080000001</v>
      </c>
      <c r="AH43" s="176">
        <v>293012.06605000002</v>
      </c>
      <c r="AI43" s="176">
        <v>180614.68377</v>
      </c>
      <c r="AJ43" s="176">
        <f>TEA!AJ43-TEA_woNG!L43+TEA_woNG!K43</f>
        <v>137985.973735999</v>
      </c>
      <c r="AK43" s="150">
        <v>71127.126550000001</v>
      </c>
      <c r="AL43" s="121">
        <v>136282.4264</v>
      </c>
      <c r="AM43" s="151">
        <f>TEA!AM43-TEA_woNG!L43+TEA_woNG!K43</f>
        <v>134838.5116</v>
      </c>
      <c r="AP43" s="156">
        <f>V43+W43-X43+BR43</f>
        <v>1092400.3646084769</v>
      </c>
      <c r="AQ43" s="157">
        <f>Y43+Z43-AA43+BR43</f>
        <v>1089369.2899624766</v>
      </c>
      <c r="AR43" s="157">
        <f>AB43+AC43-AD43+BJ43</f>
        <v>310025.0182951754</v>
      </c>
      <c r="AS43" s="157">
        <f>AE43+AF43-AG43+BJ43</f>
        <v>306993.94364917639</v>
      </c>
      <c r="AT43" s="157">
        <f>AH43+AI43-AJ43+BR43</f>
        <v>1116865.0473124778</v>
      </c>
      <c r="AU43" s="158">
        <f>AK43+AL43-AM43+BJ43</f>
        <v>334489.70099917636</v>
      </c>
      <c r="AV43" s="147"/>
      <c r="AW43" s="197">
        <f>SUM(V43:W43,BP43)/SUM(BQ43,X43)</f>
        <v>2.7423545004566487</v>
      </c>
      <c r="AX43" s="198">
        <f>SUM(Y43:Z43,BP43,)/SUM(BQ43,AA43)</f>
        <v>2.7405807251587979</v>
      </c>
      <c r="AY43" s="198">
        <f>SUM(AB43:AC43,BH43)/SUM(BI43,AD43)</f>
        <v>1.8367049071406216</v>
      </c>
      <c r="AZ43" s="198">
        <f>SUM(AE43:AF43,BH43)/SUM(BI43,AG43)</f>
        <v>1.8302008351090404</v>
      </c>
      <c r="BA43" s="198">
        <f>SUM(AH43:AI43,BP43)/SUM(BQ43,AJ43)</f>
        <v>4.5855095060900819</v>
      </c>
      <c r="BB43" s="199">
        <f>SUM(AK43:AL43,BH43)/SUM(BI43,AM43)</f>
        <v>2.8311424068374125</v>
      </c>
      <c r="BC43" s="155"/>
      <c r="BD43" s="121">
        <v>288980.30020829471</v>
      </c>
      <c r="BE43" s="121">
        <v>963267.66736098228</v>
      </c>
      <c r="BF43" s="121">
        <v>1155921.2008331788</v>
      </c>
      <c r="BG43" s="121">
        <v>75194.332953914898</v>
      </c>
      <c r="BH43" s="121">
        <v>193488.87506321538</v>
      </c>
      <c r="BI43" s="121">
        <v>6764.5483679538456</v>
      </c>
      <c r="BJ43" s="121">
        <v>261918.65964917641</v>
      </c>
      <c r="BL43" s="121">
        <v>2297976.5727360328</v>
      </c>
      <c r="BM43" s="121">
        <v>7659921.9091201099</v>
      </c>
      <c r="BN43" s="121">
        <v>9191906.290944133</v>
      </c>
      <c r="BO43" s="121">
        <v>597946.69534933823</v>
      </c>
      <c r="BP43" s="121">
        <v>190018.13294210768</v>
      </c>
      <c r="BQ43" s="121">
        <v>6740.5570629692311</v>
      </c>
      <c r="BR43" s="121">
        <v>781224.27122847678</v>
      </c>
    </row>
    <row r="44" spans="1:70">
      <c r="A44" s="181"/>
      <c r="B44" s="149" t="s">
        <v>206</v>
      </c>
      <c r="C44" s="121">
        <v>6</v>
      </c>
      <c r="D44" s="121">
        <v>20</v>
      </c>
      <c r="E44" s="121">
        <v>10</v>
      </c>
      <c r="F44" s="121">
        <v>6</v>
      </c>
      <c r="G44" s="121">
        <v>1000</v>
      </c>
      <c r="H44" s="121" t="s">
        <v>211</v>
      </c>
      <c r="I44" s="150">
        <v>71137.431809999995</v>
      </c>
      <c r="J44" s="121">
        <v>142731.35769999999</v>
      </c>
      <c r="K44" s="121">
        <v>135223.51639999999</v>
      </c>
      <c r="L44" s="121">
        <v>158301.77189999999</v>
      </c>
      <c r="M44" s="121">
        <v>56478.674789999997</v>
      </c>
      <c r="N44" s="121">
        <v>51737.184509999999</v>
      </c>
      <c r="O44" s="121">
        <v>134637.5398</v>
      </c>
      <c r="P44" s="121">
        <v>2377.03062</v>
      </c>
      <c r="Q44" s="121">
        <v>2026.1177299999999</v>
      </c>
      <c r="R44" s="121">
        <v>1420.891247</v>
      </c>
      <c r="S44" s="176">
        <v>237983.98370000001</v>
      </c>
      <c r="T44" s="176">
        <v>48051.161419999997</v>
      </c>
      <c r="U44" s="177">
        <v>3537.5703840000001</v>
      </c>
      <c r="V44" s="176">
        <v>367977.12092000002</v>
      </c>
      <c r="W44" s="176">
        <v>244545.82135999901</v>
      </c>
      <c r="X44" s="176">
        <v>274819.51783099998</v>
      </c>
      <c r="Y44" s="178">
        <v>365600.09029999998</v>
      </c>
      <c r="Z44" s="176">
        <v>242519.70362999901</v>
      </c>
      <c r="AA44" s="177">
        <v>273398.62658400001</v>
      </c>
      <c r="AB44" s="121">
        <v>129993.13722</v>
      </c>
      <c r="AC44" s="121">
        <v>196494.65993999899</v>
      </c>
      <c r="AD44" s="121">
        <v>271281.94744700001</v>
      </c>
      <c r="AE44" s="150">
        <v>127616.1066</v>
      </c>
      <c r="AF44" s="121">
        <v>194468.542209999</v>
      </c>
      <c r="AG44" s="151">
        <v>269861.05619999999</v>
      </c>
      <c r="AH44" s="176">
        <v>309121.41551000002</v>
      </c>
      <c r="AI44" s="176">
        <v>190782.51911999899</v>
      </c>
      <c r="AJ44" s="176">
        <f>TEA!AJ44-TEA_woNG!L44+TEA_woNG!K44</f>
        <v>138761.086783999</v>
      </c>
      <c r="AK44" s="150">
        <v>71137.431809999995</v>
      </c>
      <c r="AL44" s="121">
        <v>142731.35769999999</v>
      </c>
      <c r="AM44" s="151">
        <f>TEA!AM44-TEA_woNG!L44+TEA_woNG!K44</f>
        <v>135223.51639999999</v>
      </c>
      <c r="AP44" s="156">
        <f>V44+W44-X44+BR44</f>
        <v>1185039.8570978271</v>
      </c>
      <c r="AQ44" s="157">
        <f>Y44+Z44-AA44+BR44</f>
        <v>1182057.5999948271</v>
      </c>
      <c r="AR44" s="157">
        <f>AB44+AC44-AD44+BJ44</f>
        <v>345716.31035968009</v>
      </c>
      <c r="AS44" s="157">
        <f>AE44+AF44-AG44+BJ44</f>
        <v>342734.05325668008</v>
      </c>
      <c r="AT44" s="157">
        <f>AH44+AI44-AJ44+BR44</f>
        <v>1208479.280494828</v>
      </c>
      <c r="AU44" s="158">
        <f>AK44+AL44-AM44+BJ44</f>
        <v>369155.73375668109</v>
      </c>
      <c r="AV44" s="147"/>
      <c r="AW44" s="197">
        <f>SUM(V44:W44,BP44)/SUM(BQ44,X44)</f>
        <v>2.9252713259484935</v>
      </c>
      <c r="AX44" s="198">
        <f>SUM(Y44:Z44,BP44,)/SUM(BQ44,AA44)</f>
        <v>2.9243934664739464</v>
      </c>
      <c r="AY44" s="198">
        <f>SUM(AB44:AC44,BH44)/SUM(BI44,AD44)</f>
        <v>1.9504416809542109</v>
      </c>
      <c r="AZ44" s="198">
        <f>SUM(AE44:AF44,BH44)/SUM(BI44,AG44)</f>
        <v>1.9445606124212598</v>
      </c>
      <c r="BA44" s="198">
        <f>SUM(AH44:AI44,BP44)/SUM(BQ44,AJ44)</f>
        <v>4.8754912922826765</v>
      </c>
      <c r="BB44" s="199">
        <f>SUM(AK44:AL44,BH44)/SUM(BI44,AM44)</f>
        <v>3.0199590787927542</v>
      </c>
      <c r="BC44" s="155"/>
      <c r="BD44" s="121">
        <v>309957.8143749967</v>
      </c>
      <c r="BE44" s="121">
        <v>1033192.7145833223</v>
      </c>
      <c r="BF44" s="121">
        <v>1239831.2574999868</v>
      </c>
      <c r="BG44" s="121">
        <v>80652.802557758085</v>
      </c>
      <c r="BH44" s="121">
        <v>217460.26833073073</v>
      </c>
      <c r="BI44" s="121">
        <v>7602.6102418076916</v>
      </c>
      <c r="BJ44" s="121">
        <v>290510.46064668108</v>
      </c>
      <c r="BL44" s="121">
        <v>2464790.1447150675</v>
      </c>
      <c r="BM44" s="121">
        <v>8215967.1490502246</v>
      </c>
      <c r="BN44" s="121">
        <v>9859160.5788602699</v>
      </c>
      <c r="BO44" s="121">
        <v>641352.54434175103</v>
      </c>
      <c r="BP44" s="121">
        <v>213559.53495411537</v>
      </c>
      <c r="BQ44" s="121">
        <v>7575.6466470384603</v>
      </c>
      <c r="BR44" s="121">
        <v>847336.43264882802</v>
      </c>
    </row>
    <row r="45" spans="1:70">
      <c r="A45" s="181"/>
      <c r="B45" s="149" t="s">
        <v>206</v>
      </c>
      <c r="C45" s="121">
        <v>6</v>
      </c>
      <c r="D45" s="121">
        <v>20</v>
      </c>
      <c r="E45" s="121">
        <v>10</v>
      </c>
      <c r="F45" s="121">
        <v>6</v>
      </c>
      <c r="G45" s="121">
        <v>1050</v>
      </c>
      <c r="H45" s="121" t="s">
        <v>211</v>
      </c>
      <c r="I45" s="150">
        <v>71148.768079999994</v>
      </c>
      <c r="J45" s="121">
        <v>149423.43580000001</v>
      </c>
      <c r="K45" s="121">
        <v>135645.91099999999</v>
      </c>
      <c r="L45" s="121">
        <v>158234.60550000001</v>
      </c>
      <c r="M45" s="121">
        <v>55684.179759999999</v>
      </c>
      <c r="N45" s="121">
        <v>50702.499020000003</v>
      </c>
      <c r="O45" s="121">
        <v>131781.48060000001</v>
      </c>
      <c r="P45" s="121">
        <v>2340.5235290000001</v>
      </c>
      <c r="Q45" s="121">
        <v>1985.302508</v>
      </c>
      <c r="R45" s="121">
        <v>1390.750704</v>
      </c>
      <c r="S45" s="176">
        <v>253788.9902</v>
      </c>
      <c r="T45" s="176">
        <v>51756.285279999996</v>
      </c>
      <c r="U45" s="177">
        <v>3938.2928489999999</v>
      </c>
      <c r="V45" s="176">
        <v>382962.46156899998</v>
      </c>
      <c r="W45" s="176">
        <v>253867.522608</v>
      </c>
      <c r="X45" s="176">
        <v>272756.435153</v>
      </c>
      <c r="Y45" s="178">
        <v>380621.93803999998</v>
      </c>
      <c r="Z45" s="176">
        <v>251882.22010000001</v>
      </c>
      <c r="AA45" s="177">
        <v>271365.68444899999</v>
      </c>
      <c r="AB45" s="121">
        <v>129173.471368999</v>
      </c>
      <c r="AC45" s="121">
        <v>202111.23732799999</v>
      </c>
      <c r="AD45" s="121">
        <v>268818.14230399998</v>
      </c>
      <c r="AE45" s="150">
        <v>126832.94783999999</v>
      </c>
      <c r="AF45" s="121">
        <v>200125.93481999999</v>
      </c>
      <c r="AG45" s="151">
        <v>267427.39159999997</v>
      </c>
      <c r="AH45" s="176">
        <v>324937.75828000001</v>
      </c>
      <c r="AI45" s="176">
        <v>201179.72107999999</v>
      </c>
      <c r="AJ45" s="176">
        <f>TEA!AJ45-TEA_woNG!L45+TEA_woNG!K45</f>
        <v>139584.20384899998</v>
      </c>
      <c r="AK45" s="150">
        <v>71148.768079999994</v>
      </c>
      <c r="AL45" s="121">
        <v>149423.43580000001</v>
      </c>
      <c r="AM45" s="151">
        <f>TEA!AM45-TEA_woNG!L45+TEA_woNG!K45</f>
        <v>135645.91099999999</v>
      </c>
      <c r="AP45" s="156">
        <f>V45+W45-X45+BR45</f>
        <v>1277334.9279048231</v>
      </c>
      <c r="AQ45" s="157">
        <f>Y45+Z45-AA45+BR45</f>
        <v>1274399.8525718232</v>
      </c>
      <c r="AR45" s="157">
        <f>AB45+AC45-AD45+BJ45</f>
        <v>382085.97300932551</v>
      </c>
      <c r="AS45" s="157">
        <f>AE45+AF45-AG45+BJ45</f>
        <v>379150.89767632651</v>
      </c>
      <c r="AT45" s="157">
        <f>AH45+AI45-AJ45+BR45</f>
        <v>1299794.6543918231</v>
      </c>
      <c r="AU45" s="158">
        <f>AK45+AL45-AM45+BJ45</f>
        <v>404545.6994963265</v>
      </c>
      <c r="AV45" s="147"/>
      <c r="AW45" s="197">
        <f>SUM(V45:W45,BP45)/SUM(BQ45,X45)</f>
        <v>3.1102115082477497</v>
      </c>
      <c r="AX45" s="198">
        <f>SUM(Y45:Z45,BP45,)/SUM(BQ45,AA45)</f>
        <v>3.110210446082954</v>
      </c>
      <c r="AY45" s="198">
        <f>SUM(AB45:AC45,BH45)/SUM(BI45,AD45)</f>
        <v>2.0677767648668697</v>
      </c>
      <c r="AZ45" s="198">
        <f>SUM(AE45:AF45,BH45)/SUM(BI45,AG45)</f>
        <v>2.062520822671901</v>
      </c>
      <c r="BA45" s="198">
        <f>SUM(AH45:AI45,BP45)/SUM(BQ45,AJ45)</f>
        <v>5.1605224693486367</v>
      </c>
      <c r="BB45" s="199">
        <f>SUM(AK45:AL45,BH45)/SUM(BI45,AM45)</f>
        <v>3.2103703697442678</v>
      </c>
      <c r="BC45" s="155"/>
      <c r="BD45" s="121">
        <v>330552.24871365051</v>
      </c>
      <c r="BE45" s="121">
        <v>1101840.8290455018</v>
      </c>
      <c r="BF45" s="121">
        <v>1322208.994854602</v>
      </c>
      <c r="BG45" s="121">
        <v>86011.592591341905</v>
      </c>
      <c r="BH45" s="121">
        <v>242070.83212804614</v>
      </c>
      <c r="BI45" s="121">
        <v>8463.0181030615386</v>
      </c>
      <c r="BJ45" s="121">
        <v>319619.40661632648</v>
      </c>
      <c r="BL45" s="121">
        <v>2628557.4589744303</v>
      </c>
      <c r="BM45" s="121">
        <v>8761858.1965814345</v>
      </c>
      <c r="BN45" s="121">
        <v>10514229.835897721</v>
      </c>
      <c r="BO45" s="121">
        <v>683965.7395890078</v>
      </c>
      <c r="BP45" s="121">
        <v>237728.64225752308</v>
      </c>
      <c r="BQ45" s="121">
        <v>8433.0029657076921</v>
      </c>
      <c r="BR45" s="121">
        <v>913261.37888082315</v>
      </c>
    </row>
    <row r="46" spans="1:70">
      <c r="A46" s="181"/>
      <c r="B46" s="149" t="s">
        <v>206</v>
      </c>
      <c r="C46" s="121">
        <v>6</v>
      </c>
      <c r="D46" s="121">
        <v>20</v>
      </c>
      <c r="E46" s="121">
        <v>10</v>
      </c>
      <c r="F46" s="121">
        <v>6</v>
      </c>
      <c r="G46" s="121">
        <v>1100</v>
      </c>
      <c r="H46" s="121" t="s">
        <v>211</v>
      </c>
      <c r="I46" s="150">
        <v>71160.834109999996</v>
      </c>
      <c r="J46" s="121">
        <v>156348.3499</v>
      </c>
      <c r="K46" s="121">
        <v>136068.72099999999</v>
      </c>
      <c r="L46" s="121">
        <v>158188.61189999999</v>
      </c>
      <c r="M46" s="121">
        <v>54918.044410000002</v>
      </c>
      <c r="N46" s="121">
        <v>49710.853170000002</v>
      </c>
      <c r="O46" s="121">
        <v>129046.52499999999</v>
      </c>
      <c r="P46" s="121">
        <v>2305.3921789999999</v>
      </c>
      <c r="Q46" s="121">
        <v>1946.1906879999999</v>
      </c>
      <c r="R46" s="121">
        <v>1361.888367</v>
      </c>
      <c r="S46" s="176">
        <v>269352.2524</v>
      </c>
      <c r="T46" s="176">
        <v>55458.053460000003</v>
      </c>
      <c r="U46" s="177">
        <v>4348.1592330000003</v>
      </c>
      <c r="V46" s="176">
        <v>397736.52309899998</v>
      </c>
      <c r="W46" s="176">
        <v>263463.44721800002</v>
      </c>
      <c r="X46" s="176">
        <v>270825.29359999998</v>
      </c>
      <c r="Y46" s="178">
        <v>395431.13092000003</v>
      </c>
      <c r="Z46" s="176">
        <v>261517.25652999899</v>
      </c>
      <c r="AA46" s="177">
        <v>269463.405233</v>
      </c>
      <c r="AB46" s="121">
        <v>128384.270699</v>
      </c>
      <c r="AC46" s="121">
        <v>208005.39375799999</v>
      </c>
      <c r="AD46" s="121">
        <v>266477.13436699897</v>
      </c>
      <c r="AE46" s="150">
        <v>126078.87852</v>
      </c>
      <c r="AF46" s="121">
        <v>206059.20306999999</v>
      </c>
      <c r="AG46" s="151">
        <v>265115.24599999998</v>
      </c>
      <c r="AH46" s="176">
        <v>340513.08650999999</v>
      </c>
      <c r="AI46" s="176">
        <v>211806.40336</v>
      </c>
      <c r="AJ46" s="176">
        <f>TEA!AJ46-TEA_woNG!L46+TEA_woNG!K46</f>
        <v>140416.880233</v>
      </c>
      <c r="AK46" s="150">
        <v>71160.834109999996</v>
      </c>
      <c r="AL46" s="121">
        <v>156348.3499</v>
      </c>
      <c r="AM46" s="151">
        <f>TEA!AM46-TEA_woNG!L46+TEA_woNG!K46</f>
        <v>136068.72099999999</v>
      </c>
      <c r="AP46" s="156">
        <f>V46+W46-X46+BR46</f>
        <v>1369503.8958864319</v>
      </c>
      <c r="AQ46" s="157">
        <f>Y46+Z46-AA46+BR46</f>
        <v>1366614.201386431</v>
      </c>
      <c r="AR46" s="157">
        <f>AB46+AC46-AD46+BJ46</f>
        <v>419173.46118193807</v>
      </c>
      <c r="AS46" s="157">
        <f>AE46+AF46-AG46+BJ46</f>
        <v>416283.76668193704</v>
      </c>
      <c r="AT46" s="157">
        <f>AH46+AI46-AJ46+BR46</f>
        <v>1391031.828806432</v>
      </c>
      <c r="AU46" s="158">
        <f>AK46+AL46-AM46+BJ46</f>
        <v>440701.39410193707</v>
      </c>
      <c r="AV46" s="147"/>
      <c r="AW46" s="197">
        <f>SUM(V46:W46,BP46)/SUM(BQ46,X46)</f>
        <v>3.2973917805561417</v>
      </c>
      <c r="AX46" s="198">
        <f>SUM(Y46:Z46,BP46,)/SUM(BQ46,AA46)</f>
        <v>3.2982494463751602</v>
      </c>
      <c r="AY46" s="198">
        <f>SUM(AB46:AC46,BH46)/SUM(BI46,AD46)</f>
        <v>2.1887566395689571</v>
      </c>
      <c r="AZ46" s="198">
        <f>SUM(AE46:AF46,BH46)/SUM(BI46,AG46)</f>
        <v>2.1841266893906597</v>
      </c>
      <c r="BA46" s="198">
        <f>SUM(AH46:AI46,BP46)/SUM(BQ46,AJ46)</f>
        <v>5.4421075412004081</v>
      </c>
      <c r="BB46" s="199">
        <f>SUM(AK46:AL46,BH46)/SUM(BI46,AM46)</f>
        <v>3.4028849094569518</v>
      </c>
      <c r="BC46" s="155"/>
      <c r="BD46" s="121">
        <v>350826.98576438794</v>
      </c>
      <c r="BE46" s="121">
        <v>1169423.285881293</v>
      </c>
      <c r="BF46" s="121">
        <v>1403307.9430575515</v>
      </c>
      <c r="BG46" s="121">
        <v>91287.195555444792</v>
      </c>
      <c r="BH46" s="121">
        <v>267319.46912452305</v>
      </c>
      <c r="BI46" s="121">
        <v>9345.7335880307692</v>
      </c>
      <c r="BJ46" s="121">
        <v>349260.93109193706</v>
      </c>
      <c r="BL46" s="121">
        <v>2789782.534619364</v>
      </c>
      <c r="BM46" s="121">
        <v>9299275.1153978799</v>
      </c>
      <c r="BN46" s="121">
        <v>11159130.138477456</v>
      </c>
      <c r="BO46" s="121">
        <v>725917.42975552415</v>
      </c>
      <c r="BP46" s="121">
        <v>262524.37720526155</v>
      </c>
      <c r="BQ46" s="121">
        <v>9312.5877913538461</v>
      </c>
      <c r="BR46" s="121">
        <v>979129.21916943195</v>
      </c>
    </row>
    <row r="47" spans="1:70">
      <c r="A47" s="181"/>
      <c r="B47" s="149" t="s">
        <v>206</v>
      </c>
      <c r="C47" s="121">
        <v>6</v>
      </c>
      <c r="D47" s="121">
        <v>20</v>
      </c>
      <c r="E47" s="121">
        <v>10</v>
      </c>
      <c r="F47" s="121">
        <v>6</v>
      </c>
      <c r="G47" s="121">
        <v>1150</v>
      </c>
      <c r="H47" s="121" t="s">
        <v>211</v>
      </c>
      <c r="I47" s="150">
        <v>71174.308839999998</v>
      </c>
      <c r="J47" s="121">
        <v>163498.3928</v>
      </c>
      <c r="K47" s="121">
        <v>136496.0324</v>
      </c>
      <c r="L47" s="121">
        <v>158170.6287</v>
      </c>
      <c r="M47" s="121">
        <v>54185.363440000001</v>
      </c>
      <c r="N47" s="121">
        <v>48768.158719999999</v>
      </c>
      <c r="O47" s="121">
        <v>126448.7258</v>
      </c>
      <c r="P47" s="121">
        <v>2271.8616229999998</v>
      </c>
      <c r="Q47" s="121">
        <v>1909.0145319999999</v>
      </c>
      <c r="R47" s="121">
        <v>1334.4737580000001</v>
      </c>
      <c r="S47" s="176">
        <v>284701.87160000001</v>
      </c>
      <c r="T47" s="176">
        <v>59155.840519999998</v>
      </c>
      <c r="U47" s="177">
        <v>4770.2073950000004</v>
      </c>
      <c r="V47" s="176">
        <v>412333.40550300002</v>
      </c>
      <c r="W47" s="176">
        <v>273331.40657200001</v>
      </c>
      <c r="X47" s="176">
        <v>269049.43935299898</v>
      </c>
      <c r="Y47" s="178">
        <v>410061.54388000001</v>
      </c>
      <c r="Z47" s="176">
        <v>271422.39204000001</v>
      </c>
      <c r="AA47" s="177">
        <v>267714.96559499903</v>
      </c>
      <c r="AB47" s="121">
        <v>127631.533903</v>
      </c>
      <c r="AC47" s="121">
        <v>214175.56605200001</v>
      </c>
      <c r="AD47" s="121">
        <v>264279.23195799999</v>
      </c>
      <c r="AE47" s="150">
        <v>125359.67228</v>
      </c>
      <c r="AF47" s="121">
        <v>212266.55152000001</v>
      </c>
      <c r="AG47" s="151">
        <v>262944.75819999998</v>
      </c>
      <c r="AH47" s="176">
        <v>355876.18044000003</v>
      </c>
      <c r="AI47" s="176">
        <v>222654.23332</v>
      </c>
      <c r="AJ47" s="176">
        <f>TEA!AJ47-TEA_woNG!L47+TEA_woNG!K47</f>
        <v>141266.239795</v>
      </c>
      <c r="AK47" s="150">
        <v>71174.308839999998</v>
      </c>
      <c r="AL47" s="121">
        <v>163498.3928</v>
      </c>
      <c r="AM47" s="151">
        <f>TEA!AM47-TEA_woNG!L47+TEA_woNG!K47</f>
        <v>136496.0324</v>
      </c>
      <c r="AP47" s="156">
        <f>V47+W47-X47+BR47</f>
        <v>1461657.504302599</v>
      </c>
      <c r="AQ47" s="157">
        <f>Y47+Z47-AA47+BR47</f>
        <v>1458811.1019055992</v>
      </c>
      <c r="AR47" s="157">
        <f>AB47+AC47-AD47+BJ47</f>
        <v>456974.56368198129</v>
      </c>
      <c r="AS47" s="157">
        <f>AE47+AF47-AG47+BJ47</f>
        <v>454128.16128498135</v>
      </c>
      <c r="AT47" s="157">
        <f>AH47+AI47-AJ47+BR47</f>
        <v>1482306.305545598</v>
      </c>
      <c r="AU47" s="158">
        <f>AK47+AL47-AM47+BJ47</f>
        <v>477623.36492498126</v>
      </c>
      <c r="AV47" s="147"/>
      <c r="AW47" s="197">
        <f>SUM(V47:W47,BP47)/SUM(BQ47,X47)</f>
        <v>3.4863458938117842</v>
      </c>
      <c r="AX47" s="198">
        <f>SUM(Y47:Z47,BP47,)/SUM(BQ47,AA47)</f>
        <v>3.4880425876162549</v>
      </c>
      <c r="AY47" s="198">
        <f>SUM(AB47:AC47,BH47)/SUM(BI47,AD47)</f>
        <v>2.3130878775092802</v>
      </c>
      <c r="AZ47" s="198">
        <f>SUM(AE47:AF47,BH47)/SUM(BI47,AG47)</f>
        <v>2.3090829754539985</v>
      </c>
      <c r="BA47" s="198">
        <f>SUM(AH47:AI47,BP47)/SUM(BQ47,AJ47)</f>
        <v>5.7200448137903015</v>
      </c>
      <c r="BB47" s="199">
        <f>SUM(AK47:AL47,BH47)/SUM(BI47,AM47)</f>
        <v>3.5972007069949443</v>
      </c>
      <c r="BC47" s="155"/>
      <c r="BD47" s="121">
        <v>370832.04968072328</v>
      </c>
      <c r="BE47" s="121">
        <v>1236106.8322690774</v>
      </c>
      <c r="BF47" s="121">
        <v>1483328.1987228929</v>
      </c>
      <c r="BG47" s="121">
        <v>96492.62802196588</v>
      </c>
      <c r="BH47" s="121">
        <v>293204.77527295385</v>
      </c>
      <c r="BI47" s="121">
        <v>10250.707609938461</v>
      </c>
      <c r="BJ47" s="121">
        <v>379446.6956849813</v>
      </c>
      <c r="BL47" s="121">
        <v>2948863.1646231734</v>
      </c>
      <c r="BM47" s="121">
        <v>9829543.882077245</v>
      </c>
      <c r="BN47" s="121">
        <v>11795452.658492694</v>
      </c>
      <c r="BO47" s="121">
        <v>767311.12285641336</v>
      </c>
      <c r="BP47" s="121">
        <v>287945.3609354769</v>
      </c>
      <c r="BQ47" s="121">
        <v>10214.352211292307</v>
      </c>
      <c r="BR47" s="121">
        <v>1045042.1315805981</v>
      </c>
    </row>
    <row r="48" spans="1:70" ht="18" thickBot="1">
      <c r="A48" s="181"/>
      <c r="B48" s="149" t="s">
        <v>206</v>
      </c>
      <c r="C48" s="121">
        <v>6</v>
      </c>
      <c r="D48" s="121">
        <v>20</v>
      </c>
      <c r="E48" s="121">
        <v>10</v>
      </c>
      <c r="F48" s="121">
        <v>6</v>
      </c>
      <c r="G48" s="121">
        <v>1200</v>
      </c>
      <c r="H48" s="121" t="s">
        <v>211</v>
      </c>
      <c r="I48" s="150">
        <v>71189.467680000002</v>
      </c>
      <c r="J48" s="121">
        <v>170866.6336</v>
      </c>
      <c r="K48" s="121">
        <v>136908.3971</v>
      </c>
      <c r="L48" s="121">
        <v>158160.57560000001</v>
      </c>
      <c r="M48" s="121">
        <v>53485.72681</v>
      </c>
      <c r="N48" s="121">
        <v>47873.179109999997</v>
      </c>
      <c r="O48" s="121">
        <v>123984.38740000001</v>
      </c>
      <c r="P48" s="121">
        <v>2239.904837</v>
      </c>
      <c r="Q48" s="121">
        <v>1873.7251000000001</v>
      </c>
      <c r="R48" s="121">
        <v>1308.4675689999999</v>
      </c>
      <c r="S48" s="176">
        <v>299878.22529999999</v>
      </c>
      <c r="T48" s="176">
        <v>62860.193440000003</v>
      </c>
      <c r="U48" s="177">
        <v>5201.707813</v>
      </c>
      <c r="V48" s="176">
        <v>426793.32462699898</v>
      </c>
      <c r="W48" s="176">
        <v>283473.73125000001</v>
      </c>
      <c r="X48" s="176">
        <v>267402.959882</v>
      </c>
      <c r="Y48" s="178">
        <v>424553.41978999902</v>
      </c>
      <c r="Z48" s="176">
        <v>281600.00614999997</v>
      </c>
      <c r="AA48" s="177">
        <v>266094.49231300002</v>
      </c>
      <c r="AB48" s="121">
        <v>126915.099326999</v>
      </c>
      <c r="AC48" s="121">
        <v>220613.53781000001</v>
      </c>
      <c r="AD48" s="121">
        <v>262201.25206899998</v>
      </c>
      <c r="AE48" s="150">
        <v>124675.19448999999</v>
      </c>
      <c r="AF48" s="121">
        <v>218739.81271</v>
      </c>
      <c r="AG48" s="151">
        <v>260892.78450000001</v>
      </c>
      <c r="AH48" s="176">
        <v>371067.69297999999</v>
      </c>
      <c r="AI48" s="176">
        <v>233726.82704</v>
      </c>
      <c r="AJ48" s="176">
        <f>TEA!AJ48-TEA_woNG!L48+TEA_woNG!K48</f>
        <v>142110.10491299999</v>
      </c>
      <c r="AK48" s="150">
        <v>71189.467680000002</v>
      </c>
      <c r="AL48" s="121">
        <v>170866.6336</v>
      </c>
      <c r="AM48" s="151">
        <f>TEA!AM48-TEA_woNG!L48+TEA_woNG!K48</f>
        <v>136908.3971</v>
      </c>
      <c r="AP48" s="164">
        <f>V48+W48-X48+BR48</f>
        <v>1553945.5125351835</v>
      </c>
      <c r="AQ48" s="165">
        <f>Y48+Z48-AA48+BR48</f>
        <v>1551140.3501671837</v>
      </c>
      <c r="AR48" s="165">
        <f>AB48+AC48-AD48+BJ48</f>
        <v>495512.84075341432</v>
      </c>
      <c r="AS48" s="165">
        <f>AE48+AF48-AG48+BJ48</f>
        <v>492707.67838541529</v>
      </c>
      <c r="AT48" s="165">
        <f>AH48+AI48-AJ48+BR48</f>
        <v>1573765.8316471844</v>
      </c>
      <c r="AU48" s="166">
        <f>AK48+AL48-AM48+BJ48</f>
        <v>515333.15986541531</v>
      </c>
      <c r="AV48" s="147">
        <f>MIN(AP34:AU48)</f>
        <v>8597.3427755394678</v>
      </c>
      <c r="AW48" s="200">
        <f>SUM(V48:W48,BP48)/SUM(BQ48,X48)</f>
        <v>3.6772188834822277</v>
      </c>
      <c r="AX48" s="201">
        <f>SUM(Y48:Z48,BP48,)/SUM(BQ48,AA48)</f>
        <v>3.6797362331509951</v>
      </c>
      <c r="AY48" s="201">
        <f>SUM(AB48:AC48,BH48)/SUM(BI48,AD48)</f>
        <v>2.4407629355938836</v>
      </c>
      <c r="AZ48" s="201">
        <f>SUM(AE48:AF48,BH48)/SUM(BI48,AG48)</f>
        <v>2.4373815684934406</v>
      </c>
      <c r="BA48" s="201">
        <f>SUM(AH48:AI48,BP48)/SUM(BQ48,AJ48)</f>
        <v>5.9953954775825595</v>
      </c>
      <c r="BB48" s="202">
        <f>SUM(AK48:AL48,BH48)/SUM(BI48,AM48)</f>
        <v>3.7936068673944483</v>
      </c>
      <c r="BC48" s="155"/>
      <c r="BD48" s="121">
        <v>390607.52670555504</v>
      </c>
      <c r="BE48" s="121">
        <v>1302025.0890185167</v>
      </c>
      <c r="BF48" s="121">
        <v>1562430.1068222201</v>
      </c>
      <c r="BG48" s="121">
        <v>101638.32066141527</v>
      </c>
      <c r="BH48" s="121">
        <v>319725.01449800003</v>
      </c>
      <c r="BI48" s="121">
        <v>11177.879474000001</v>
      </c>
      <c r="BJ48" s="121">
        <v>410185.45568541531</v>
      </c>
      <c r="BL48" s="121">
        <v>3106118.1155142467</v>
      </c>
      <c r="BM48" s="121">
        <v>10353727.051714156</v>
      </c>
      <c r="BN48" s="121">
        <v>12424472.462056987</v>
      </c>
      <c r="BO48" s="121">
        <v>808229.76377218438</v>
      </c>
      <c r="BP48" s="121">
        <v>313989.88851399999</v>
      </c>
      <c r="BQ48" s="121">
        <v>11138.235746</v>
      </c>
      <c r="BR48" s="121">
        <v>1111081.4165401845</v>
      </c>
    </row>
    <row r="49" spans="1:70">
      <c r="B49" s="167" t="s">
        <v>207</v>
      </c>
      <c r="C49" s="168">
        <v>7</v>
      </c>
      <c r="D49" s="168">
        <v>26</v>
      </c>
      <c r="E49" s="168">
        <v>13</v>
      </c>
      <c r="F49" s="168">
        <v>8</v>
      </c>
      <c r="G49" s="168">
        <v>500</v>
      </c>
      <c r="H49" s="168" t="s">
        <v>210</v>
      </c>
      <c r="I49" s="169">
        <v>85156.638680000004</v>
      </c>
      <c r="J49" s="168">
        <v>791785.44680000003</v>
      </c>
      <c r="K49" s="168">
        <v>257171.6453</v>
      </c>
      <c r="L49" s="168">
        <v>289398.31410000002</v>
      </c>
      <c r="M49" s="168">
        <v>70449.124419999993</v>
      </c>
      <c r="N49" s="168">
        <v>442810.00469999999</v>
      </c>
      <c r="O49" s="168">
        <v>188005.67170000001</v>
      </c>
      <c r="P49" s="168">
        <v>3031.4538320000001</v>
      </c>
      <c r="Q49" s="168">
        <v>17125.714820000001</v>
      </c>
      <c r="R49" s="168">
        <v>1983.9840280000001</v>
      </c>
      <c r="S49" s="168">
        <v>32419.37975</v>
      </c>
      <c r="T49" s="168">
        <v>8037.8254299999999</v>
      </c>
      <c r="U49" s="170">
        <v>122.92193399999999</v>
      </c>
      <c r="V49" s="168">
        <v>191056.59668199901</v>
      </c>
      <c r="W49" s="168">
        <v>1259758.99175</v>
      </c>
      <c r="X49" s="168">
        <v>447284.222962</v>
      </c>
      <c r="Y49" s="169">
        <v>188025.14284999901</v>
      </c>
      <c r="Z49" s="168">
        <v>1242633.2769299999</v>
      </c>
      <c r="AA49" s="170">
        <v>445300.23893400002</v>
      </c>
      <c r="AB49" s="168">
        <v>158637.21693199899</v>
      </c>
      <c r="AC49" s="168">
        <v>1251721.1663200001</v>
      </c>
      <c r="AD49" s="168">
        <v>447161.30102800002</v>
      </c>
      <c r="AE49" s="169">
        <v>155605.76309999899</v>
      </c>
      <c r="AF49" s="168">
        <v>1234595.4515</v>
      </c>
      <c r="AG49" s="170">
        <v>445177.31699999998</v>
      </c>
      <c r="AH49" s="168">
        <v>117576.01843</v>
      </c>
      <c r="AI49" s="168">
        <v>799823.27223</v>
      </c>
      <c r="AJ49" s="168">
        <f>TEA!AJ49-TEA_woNG!L49+TEA_woNG!K49</f>
        <v>257294.56723399999</v>
      </c>
      <c r="AK49" s="169">
        <v>85156.638680000004</v>
      </c>
      <c r="AL49" s="168">
        <v>791785.44680000003</v>
      </c>
      <c r="AM49" s="170">
        <f>TEA!AM49-TEA_woNG!L49+TEA_woNG!K49</f>
        <v>257171.6453</v>
      </c>
      <c r="AP49" s="152">
        <f>V49+W49-X49+BR49</f>
        <v>1100753.6651233276</v>
      </c>
      <c r="AQ49" s="153">
        <f>Y49+Z49-AA49+BR49</f>
        <v>1082580.4804993274</v>
      </c>
      <c r="AR49" s="153">
        <f>AB49+AC49-AD49+BJ49</f>
        <v>982328.36861515359</v>
      </c>
      <c r="AS49" s="153">
        <f>AE49+AF49-AG49+BJ49</f>
        <v>964155.18399115338</v>
      </c>
      <c r="AT49" s="153">
        <f>AH49+AI49-AJ49+BR49</f>
        <v>757327.02307932859</v>
      </c>
      <c r="AU49" s="154">
        <f>AK49+AL49-AM49+BJ49</f>
        <v>638901.72657115455</v>
      </c>
      <c r="AV49" s="147"/>
      <c r="AW49" s="194">
        <f>SUM(V49:W49,BP49)/SUM(BQ49,X49)</f>
        <v>3.2594603022363078</v>
      </c>
      <c r="AX49" s="195">
        <f>SUM(Y49:Z49,BP49,)/SUM(BQ49,AA49)</f>
        <v>3.2287356066536077</v>
      </c>
      <c r="AY49" s="195">
        <f>SUM(AB49:AC49,BH49)/SUM(BI49,AD49)</f>
        <v>3.1702576707714201</v>
      </c>
      <c r="AZ49" s="205">
        <f>SUM(AE49:AF49,BH49)/SUM(BI49,AG49)</f>
        <v>3.1391272796332084</v>
      </c>
      <c r="BA49" s="195">
        <f>SUM(AH49:AI49,BP49)/SUM(BQ49,AJ49)</f>
        <v>3.5927462601601707</v>
      </c>
      <c r="BB49" s="196">
        <f>SUM(AK49:AL49,BH49)/SUM(BI49,AM49)</f>
        <v>3.4378746253104731</v>
      </c>
      <c r="BC49" s="155"/>
      <c r="BD49" s="121">
        <v>43249.513705174875</v>
      </c>
      <c r="BE49" s="121">
        <v>144165.04568391625</v>
      </c>
      <c r="BF49" s="121">
        <v>172998.0548206995</v>
      </c>
      <c r="BG49" s="121">
        <v>11253.771732182864</v>
      </c>
      <c r="BH49" s="121">
        <v>8162.8970184799218</v>
      </c>
      <c r="BI49" s="121">
        <v>285.38235950823076</v>
      </c>
      <c r="BJ49" s="121">
        <v>19131.286391154554</v>
      </c>
      <c r="BL49" s="121">
        <v>343920.9150418936</v>
      </c>
      <c r="BM49" s="121">
        <v>1146403.0501396453</v>
      </c>
      <c r="BN49" s="121">
        <v>1375683.6601675744</v>
      </c>
      <c r="BO49" s="121">
        <v>89490.196310388259</v>
      </c>
      <c r="BP49" s="121">
        <v>8016.4735587174609</v>
      </c>
      <c r="BQ49" s="121">
        <v>284.37021577715382</v>
      </c>
      <c r="BR49" s="121">
        <v>97222.299653328577</v>
      </c>
    </row>
    <row r="50" spans="1:70">
      <c r="A50" s="182"/>
      <c r="B50" s="149" t="s">
        <v>207</v>
      </c>
      <c r="C50" s="121">
        <v>7</v>
      </c>
      <c r="D50" s="121">
        <v>26</v>
      </c>
      <c r="E50" s="121">
        <v>13</v>
      </c>
      <c r="F50" s="121">
        <v>8</v>
      </c>
      <c r="G50" s="121">
        <v>550</v>
      </c>
      <c r="H50" s="121" t="s">
        <v>210</v>
      </c>
      <c r="I50" s="150">
        <v>85170.806249999994</v>
      </c>
      <c r="J50" s="121">
        <v>793423.90179999999</v>
      </c>
      <c r="K50" s="121">
        <v>243972.77970000001</v>
      </c>
      <c r="L50" s="121">
        <v>277283.69309999997</v>
      </c>
      <c r="M50" s="121">
        <v>72012.908490000002</v>
      </c>
      <c r="N50" s="121">
        <v>457575.15370000002</v>
      </c>
      <c r="O50" s="121">
        <v>194333.37940000001</v>
      </c>
      <c r="P50" s="121">
        <v>3106.001354</v>
      </c>
      <c r="Q50" s="121">
        <v>17696.298419999999</v>
      </c>
      <c r="R50" s="121">
        <v>2050.8492099999999</v>
      </c>
      <c r="S50" s="121">
        <v>74915.678669999994</v>
      </c>
      <c r="T50" s="121">
        <v>23179.771110000001</v>
      </c>
      <c r="U50" s="151">
        <v>518.13199680000002</v>
      </c>
      <c r="V50" s="121">
        <v>235205.394764</v>
      </c>
      <c r="W50" s="121">
        <v>1291875.12503</v>
      </c>
      <c r="X50" s="121">
        <v>440875.14030680002</v>
      </c>
      <c r="Y50" s="150">
        <v>232099.39340999999</v>
      </c>
      <c r="Z50" s="121">
        <v>1274178.8266100001</v>
      </c>
      <c r="AA50" s="151">
        <v>438824.29109680001</v>
      </c>
      <c r="AB50" s="121">
        <v>160289.716094</v>
      </c>
      <c r="AC50" s="121">
        <v>1268695.3539199999</v>
      </c>
      <c r="AD50" s="121">
        <v>440357.00831</v>
      </c>
      <c r="AE50" s="150">
        <v>157183.71474</v>
      </c>
      <c r="AF50" s="121">
        <v>1250999.0555</v>
      </c>
      <c r="AG50" s="151">
        <v>438306.15909999999</v>
      </c>
      <c r="AH50" s="121">
        <v>160086.48491999999</v>
      </c>
      <c r="AI50" s="121">
        <v>816603.67290999996</v>
      </c>
      <c r="AJ50" s="121">
        <f>TEA!AJ50-TEA_woNG!L50+TEA_woNG!K50</f>
        <v>244490.91169680003</v>
      </c>
      <c r="AK50" s="150">
        <v>85170.806249999994</v>
      </c>
      <c r="AL50" s="121">
        <v>793423.90179999999</v>
      </c>
      <c r="AM50" s="151">
        <f>TEA!AM50-TEA_woNG!L50+TEA_woNG!K50</f>
        <v>243972.77970000001</v>
      </c>
      <c r="AP50" s="156">
        <f>V50+W50-X50+BR50</f>
        <v>1317968.0238173641</v>
      </c>
      <c r="AQ50" s="157">
        <f>Y50+Z50-AA50+BR50</f>
        <v>1299216.5732533638</v>
      </c>
      <c r="AR50" s="157">
        <f>AB50+AC50-AD50+BJ50</f>
        <v>1044545.9028232361</v>
      </c>
      <c r="AS50" s="157">
        <f>AE50+AF50-AG50+BJ50</f>
        <v>1025794.452259236</v>
      </c>
      <c r="AT50" s="157">
        <f>AH50+AI50-AJ50+BR50</f>
        <v>963961.89046336373</v>
      </c>
      <c r="AU50" s="158">
        <f>AK50+AL50-AM50+BJ50</f>
        <v>690539.76946923602</v>
      </c>
      <c r="AV50" s="147"/>
      <c r="AW50" s="197">
        <f>SUM(V50:W50,BP50)/SUM(BQ50,X50)</f>
        <v>3.5254311925908364</v>
      </c>
      <c r="AX50" s="198">
        <f>SUM(Y50:Z50,BP50,)/SUM(BQ50,AA50)</f>
        <v>3.4945802182030454</v>
      </c>
      <c r="AY50" s="198">
        <f>SUM(AB50:AC50,BH50)/SUM(BI50,AD50)</f>
        <v>3.3086183984289987</v>
      </c>
      <c r="AZ50" s="198">
        <f>SUM(AE50:AF50,BH50)/SUM(BI50,AG50)</f>
        <v>3.2767194019502552</v>
      </c>
      <c r="BA50" s="198">
        <f>SUM(AH50:AI50,BP50)/SUM(BQ50,AJ50)</f>
        <v>4.1034136717896965</v>
      </c>
      <c r="BB50" s="199">
        <f>SUM(AK50:AL50,BH50)/SUM(BI50,AM50)</f>
        <v>3.7140795076138171</v>
      </c>
      <c r="BC50" s="155"/>
      <c r="BD50" s="121">
        <v>97519.612377079466</v>
      </c>
      <c r="BE50" s="121">
        <v>325065.37459026487</v>
      </c>
      <c r="BF50" s="121">
        <v>390078.44950831786</v>
      </c>
      <c r="BG50" s="121">
        <v>25375.162934405289</v>
      </c>
      <c r="BH50" s="121">
        <v>31649.161884757697</v>
      </c>
      <c r="BI50" s="121">
        <v>1106.483699926923</v>
      </c>
      <c r="BJ50" s="121">
        <v>55917.841119236058</v>
      </c>
      <c r="BL50" s="121">
        <v>775477.7210186976</v>
      </c>
      <c r="BM50" s="121">
        <v>2584925.7367289918</v>
      </c>
      <c r="BN50" s="121">
        <v>3101910.8840747904</v>
      </c>
      <c r="BO50" s="121">
        <v>201783.7545001946</v>
      </c>
      <c r="BP50" s="121">
        <v>31081.449249003846</v>
      </c>
      <c r="BQ50" s="121">
        <v>1102.5594190346155</v>
      </c>
      <c r="BR50" s="121">
        <v>231762.64433016384</v>
      </c>
    </row>
    <row r="51" spans="1:70">
      <c r="B51" s="149" t="s">
        <v>207</v>
      </c>
      <c r="C51" s="121">
        <v>7</v>
      </c>
      <c r="D51" s="121">
        <v>26</v>
      </c>
      <c r="E51" s="121">
        <v>13</v>
      </c>
      <c r="F51" s="121">
        <v>8</v>
      </c>
      <c r="G51" s="121">
        <v>600</v>
      </c>
      <c r="H51" s="121" t="s">
        <v>210</v>
      </c>
      <c r="I51" s="150">
        <v>85182.467220000006</v>
      </c>
      <c r="J51" s="121">
        <v>828678.33530000004</v>
      </c>
      <c r="K51" s="121">
        <v>233831.17319999999</v>
      </c>
      <c r="L51" s="121">
        <v>267570.7218</v>
      </c>
      <c r="M51" s="121">
        <v>72629.070819999994</v>
      </c>
      <c r="N51" s="121">
        <v>463366.84659999999</v>
      </c>
      <c r="O51" s="121">
        <v>196849.52050000001</v>
      </c>
      <c r="P51" s="121">
        <v>3134.7347880000002</v>
      </c>
      <c r="Q51" s="121">
        <v>17913.61464</v>
      </c>
      <c r="R51" s="121">
        <v>2077.9901650000002</v>
      </c>
      <c r="S51" s="121">
        <v>105399.295</v>
      </c>
      <c r="T51" s="121">
        <v>36789.4954</v>
      </c>
      <c r="U51" s="151">
        <v>906.45047199999999</v>
      </c>
      <c r="V51" s="121">
        <v>266345.567828</v>
      </c>
      <c r="W51" s="121">
        <v>1346748.2919399999</v>
      </c>
      <c r="X51" s="121">
        <v>433665.13433700002</v>
      </c>
      <c r="Y51" s="150">
        <v>263210.83304</v>
      </c>
      <c r="Z51" s="121">
        <v>1328834.6772999901</v>
      </c>
      <c r="AA51" s="151">
        <v>431587.144172</v>
      </c>
      <c r="AB51" s="121">
        <v>160946.27282799999</v>
      </c>
      <c r="AC51" s="121">
        <v>1309958.79654</v>
      </c>
      <c r="AD51" s="121">
        <v>432758.68386500003</v>
      </c>
      <c r="AE51" s="150">
        <v>157811.53804000001</v>
      </c>
      <c r="AF51" s="121">
        <v>1292045.1819</v>
      </c>
      <c r="AG51" s="151">
        <v>430680.6937</v>
      </c>
      <c r="AH51" s="121">
        <v>190581.76222</v>
      </c>
      <c r="AI51" s="121">
        <v>865467.83070000005</v>
      </c>
      <c r="AJ51" s="121">
        <f>TEA!AJ51-TEA_woNG!L51+TEA_woNG!K51</f>
        <v>234737.62367199999</v>
      </c>
      <c r="AK51" s="150">
        <v>85182.467220000006</v>
      </c>
      <c r="AL51" s="121">
        <v>828678.33530000004</v>
      </c>
      <c r="AM51" s="151">
        <f>TEA!AM51-TEA_woNG!L51+TEA_woNG!K51</f>
        <v>233831.17319999999</v>
      </c>
      <c r="AP51" s="156">
        <f>V51+W51-X51+BR51</f>
        <v>1516340.6291226705</v>
      </c>
      <c r="AQ51" s="157">
        <f>Y51+Z51-AA51+BR51</f>
        <v>1497370.2698596606</v>
      </c>
      <c r="AR51" s="157">
        <f>AB51+AC51-AD51+BJ51</f>
        <v>1127821.4741702338</v>
      </c>
      <c r="AS51" s="157">
        <f>AE51+AF51-AG51+BJ51</f>
        <v>1108851.114907234</v>
      </c>
      <c r="AT51" s="157">
        <f>AH51+AI51-AJ51+BR51</f>
        <v>1158223.8729396705</v>
      </c>
      <c r="AU51" s="158">
        <f>AK51+AL51-AM51+BJ51</f>
        <v>769704.71798723401</v>
      </c>
      <c r="AV51" s="147"/>
      <c r="AW51" s="197">
        <f>SUM(V51:W51,BP51)/SUM(BQ51,X51)</f>
        <v>3.8291167389369987</v>
      </c>
      <c r="AX51" s="198">
        <f>SUM(Y51:Z51,BP51,)/SUM(BQ51,AA51)</f>
        <v>3.7989197031545388</v>
      </c>
      <c r="AY51" s="198">
        <f>SUM(AB51:AC51,BH51)/SUM(BI51,AD51)</f>
        <v>3.5122616277241483</v>
      </c>
      <c r="AZ51" s="198">
        <f>SUM(AE51:AF51,BH51)/SUM(BI51,AG51)</f>
        <v>3.4804799230893719</v>
      </c>
      <c r="BA51" s="198">
        <f>SUM(AH51:AI51,BP51)/SUM(BQ51,AJ51)</f>
        <v>4.6938596503948311</v>
      </c>
      <c r="BB51" s="199">
        <f>SUM(AK51:AL51,BH51)/SUM(BI51,AM51)</f>
        <v>4.1129801050404451</v>
      </c>
      <c r="BC51" s="155"/>
      <c r="BD51" s="121">
        <v>137224.54088260289</v>
      </c>
      <c r="BE51" s="121">
        <v>457415.13627534296</v>
      </c>
      <c r="BF51" s="121">
        <v>548898.16353041155</v>
      </c>
      <c r="BG51" s="121">
        <v>35706.613250581613</v>
      </c>
      <c r="BH51" s="121">
        <v>55923.61628534308</v>
      </c>
      <c r="BI51" s="121">
        <v>1955.1408686907694</v>
      </c>
      <c r="BJ51" s="121">
        <v>89675.088667233926</v>
      </c>
      <c r="BL51" s="121">
        <v>1091212.030458082</v>
      </c>
      <c r="BM51" s="121">
        <v>3637373.4348602733</v>
      </c>
      <c r="BN51" s="121">
        <v>4364848.1218323279</v>
      </c>
      <c r="BO51" s="121">
        <v>283939.63423264289</v>
      </c>
      <c r="BP51" s="121">
        <v>54920.476179521545</v>
      </c>
      <c r="BQ51" s="121">
        <v>1948.2067204938462</v>
      </c>
      <c r="BR51" s="121">
        <v>336911.90369167057</v>
      </c>
    </row>
    <row r="52" spans="1:70">
      <c r="A52" s="159" t="s">
        <v>163</v>
      </c>
      <c r="B52" s="160" t="s">
        <v>207</v>
      </c>
      <c r="C52" s="161">
        <v>7</v>
      </c>
      <c r="D52" s="161">
        <v>26</v>
      </c>
      <c r="E52" s="161">
        <v>13</v>
      </c>
      <c r="F52" s="161">
        <v>8</v>
      </c>
      <c r="G52" s="161">
        <v>650</v>
      </c>
      <c r="H52" s="161" t="s">
        <v>211</v>
      </c>
      <c r="I52" s="162">
        <v>85193.732680000001</v>
      </c>
      <c r="J52" s="161">
        <v>867847.46059999999</v>
      </c>
      <c r="K52" s="161">
        <v>226384.4406</v>
      </c>
      <c r="L52" s="161">
        <v>260110.99400000001</v>
      </c>
      <c r="M52" s="161">
        <v>72610.509030000001</v>
      </c>
      <c r="N52" s="161">
        <v>463189.8383</v>
      </c>
      <c r="O52" s="161">
        <v>196773.70389999999</v>
      </c>
      <c r="P52" s="161">
        <v>3133.8457149999999</v>
      </c>
      <c r="Q52" s="161">
        <v>17906.764230000001</v>
      </c>
      <c r="R52" s="161">
        <v>2077.189934</v>
      </c>
      <c r="S52" s="161">
        <v>131614.2029</v>
      </c>
      <c r="T52" s="161">
        <v>49969.761989999999</v>
      </c>
      <c r="U52" s="163">
        <v>1323.897984</v>
      </c>
      <c r="V52" s="161">
        <v>292552.29032500001</v>
      </c>
      <c r="W52" s="161">
        <v>1398913.8251199999</v>
      </c>
      <c r="X52" s="161">
        <v>426559.232418</v>
      </c>
      <c r="Y52" s="162">
        <v>289418.44461000001</v>
      </c>
      <c r="Z52" s="161">
        <v>1381007.0608900001</v>
      </c>
      <c r="AA52" s="163">
        <v>424482.04248399998</v>
      </c>
      <c r="AB52" s="161">
        <v>160938.08742500001</v>
      </c>
      <c r="AC52" s="161">
        <v>1348944.0631299999</v>
      </c>
      <c r="AD52" s="161">
        <v>425235.33443400002</v>
      </c>
      <c r="AE52" s="162">
        <v>157804.24171</v>
      </c>
      <c r="AF52" s="161">
        <v>1331037.2989000001</v>
      </c>
      <c r="AG52" s="163">
        <v>423158.14449999999</v>
      </c>
      <c r="AH52" s="161">
        <v>216807.93557999999</v>
      </c>
      <c r="AI52" s="161">
        <v>917817.22259000002</v>
      </c>
      <c r="AJ52" s="161">
        <f>TEA!AJ52-TEA_woNG!L52+TEA_woNG!K52</f>
        <v>227708.33858399998</v>
      </c>
      <c r="AK52" s="162">
        <v>85193.732680000001</v>
      </c>
      <c r="AL52" s="161">
        <v>867847.46059999999</v>
      </c>
      <c r="AM52" s="163">
        <f>TEA!AM52-TEA_woNG!L52+TEA_woNG!K52</f>
        <v>226384.4406</v>
      </c>
      <c r="AP52" s="156">
        <f>V52+W52-X52+BJ52</f>
        <v>1387663.9254707361</v>
      </c>
      <c r="AQ52" s="157">
        <f>Y52+Z52-AA52+BJ52</f>
        <v>1368700.5054597363</v>
      </c>
      <c r="AR52" s="157">
        <f>AB52+AC52-AD52+BJ52</f>
        <v>1207403.8585647361</v>
      </c>
      <c r="AS52" s="157">
        <f>AE52+AF52-AG52+BJ52</f>
        <v>1188440.4385537363</v>
      </c>
      <c r="AT52" s="157">
        <f>AH52+AI52-AJ52+BJ52</f>
        <v>1029673.8620297362</v>
      </c>
      <c r="AU52" s="158">
        <f>AK52+AL52-AM52+BJ52</f>
        <v>849413.79512373626</v>
      </c>
      <c r="AV52" s="147"/>
      <c r="AW52" s="197">
        <f>SUM(V52:W52,BP52)/SUM(BQ52,X52)</f>
        <v>4.1245638411568821</v>
      </c>
      <c r="AX52" s="198">
        <f>SUM(Y52:Z52,BP52,)/SUM(BQ52,AA52)</f>
        <v>4.095373576538698</v>
      </c>
      <c r="AY52" s="198">
        <f>SUM(AB52:AC52,BH52)/SUM(BI52,AD52)</f>
        <v>3.7164221075376069</v>
      </c>
      <c r="AZ52" s="198">
        <f>SUM(AE52:AF52,BH52)/SUM(BI52,AG52)</f>
        <v>3.6851516531371589</v>
      </c>
      <c r="BA52" s="198">
        <f>SUM(AH52:AI52,BP52)/SUM(BQ52,AJ52)</f>
        <v>5.2668545541292966</v>
      </c>
      <c r="BB52" s="199">
        <f>SUM(AK52:AL52,BH52)/SUM(BI52,AM52)</f>
        <v>4.5111868952083007</v>
      </c>
      <c r="BC52" s="155"/>
      <c r="BD52" s="121">
        <v>171376.54051578254</v>
      </c>
      <c r="BE52" s="121">
        <v>571255.13505260844</v>
      </c>
      <c r="BF52" s="121">
        <v>685506.16206313018</v>
      </c>
      <c r="BG52" s="121">
        <v>44593.159598579274</v>
      </c>
      <c r="BH52" s="121">
        <v>80995.56190642924</v>
      </c>
      <c r="BI52" s="121">
        <v>2831.6790612723075</v>
      </c>
      <c r="BJ52" s="121">
        <v>122757.04244373621</v>
      </c>
      <c r="BL52" s="121">
        <v>1362789.3490938793</v>
      </c>
      <c r="BM52" s="121">
        <v>4542631.1636462649</v>
      </c>
      <c r="BN52" s="121">
        <v>5451157.3963755183</v>
      </c>
      <c r="BO52" s="121">
        <v>354605.6114826916</v>
      </c>
      <c r="BP52" s="121">
        <v>79542.689185764611</v>
      </c>
      <c r="BQ52" s="121">
        <v>2821.6361622815384</v>
      </c>
      <c r="BR52" s="121">
        <v>431326.66450617468</v>
      </c>
    </row>
    <row r="53" spans="1:70">
      <c r="A53" s="159"/>
      <c r="B53" s="160" t="s">
        <v>207</v>
      </c>
      <c r="C53" s="161">
        <v>7</v>
      </c>
      <c r="D53" s="161">
        <v>26</v>
      </c>
      <c r="E53" s="161">
        <v>13</v>
      </c>
      <c r="F53" s="161">
        <v>8</v>
      </c>
      <c r="G53" s="161">
        <v>700</v>
      </c>
      <c r="H53" s="161" t="s">
        <v>211</v>
      </c>
      <c r="I53" s="162">
        <v>85203.221160000001</v>
      </c>
      <c r="J53" s="161">
        <v>910651.35400000005</v>
      </c>
      <c r="K53" s="161">
        <v>220899.61480000001</v>
      </c>
      <c r="L53" s="161">
        <v>254314.0595</v>
      </c>
      <c r="M53" s="161">
        <v>72163.996710000007</v>
      </c>
      <c r="N53" s="161">
        <v>458938.53149999998</v>
      </c>
      <c r="O53" s="161">
        <v>194952.7377</v>
      </c>
      <c r="P53" s="161">
        <v>3112.472272</v>
      </c>
      <c r="Q53" s="161">
        <v>17742.241099999999</v>
      </c>
      <c r="R53" s="161">
        <v>2057.9672390000001</v>
      </c>
      <c r="S53" s="161">
        <v>155424.13339999999</v>
      </c>
      <c r="T53" s="161">
        <v>63137.520069999999</v>
      </c>
      <c r="U53" s="163">
        <v>1738.4655049999999</v>
      </c>
      <c r="V53" s="161">
        <v>315903.82354200003</v>
      </c>
      <c r="W53" s="161">
        <v>1450469.6466699999</v>
      </c>
      <c r="X53" s="161">
        <v>419648.78524400003</v>
      </c>
      <c r="Y53" s="162">
        <v>312791.35126999998</v>
      </c>
      <c r="Z53" s="161">
        <v>1432727.4055699999</v>
      </c>
      <c r="AA53" s="163">
        <v>417590.81800500001</v>
      </c>
      <c r="AB53" s="161">
        <v>160479.69014200001</v>
      </c>
      <c r="AC53" s="161">
        <v>1387332.1266000001</v>
      </c>
      <c r="AD53" s="161">
        <v>417910.319739</v>
      </c>
      <c r="AE53" s="162">
        <v>157367.21786999999</v>
      </c>
      <c r="AF53" s="161">
        <v>1369589.8855000001</v>
      </c>
      <c r="AG53" s="163">
        <v>415852.35249999998</v>
      </c>
      <c r="AH53" s="161">
        <v>240627.35456000001</v>
      </c>
      <c r="AI53" s="161">
        <v>973788.87407000002</v>
      </c>
      <c r="AJ53" s="161">
        <f>TEA!AJ53-TEA_woNG!L53+TEA_woNG!K53</f>
        <v>222638.08030500001</v>
      </c>
      <c r="AK53" s="162">
        <v>85203.221160000001</v>
      </c>
      <c r="AL53" s="161">
        <v>910651.35400000005</v>
      </c>
      <c r="AM53" s="163">
        <f>TEA!AM53-TEA_woNG!L53+TEA_woNG!K53</f>
        <v>220899.61480000001</v>
      </c>
      <c r="AP53" s="156">
        <f>V53+W53-X53+BJ53</f>
        <v>1502525.4279319928</v>
      </c>
      <c r="AQ53" s="157">
        <f>Y53+Z53-AA53+BJ53</f>
        <v>1483728.6817989927</v>
      </c>
      <c r="AR53" s="157">
        <f>AB53+AC53-AD53+BJ53</f>
        <v>1285702.2399669932</v>
      </c>
      <c r="AS53" s="157">
        <f>AE53+AF53-AG53+BJ53</f>
        <v>1266905.4938339931</v>
      </c>
      <c r="AT53" s="157">
        <f>AH53+AI53-AJ53+BJ53</f>
        <v>1147578.8912889929</v>
      </c>
      <c r="AU53" s="158">
        <f>AK53+AL53-AM53+BJ53</f>
        <v>930755.7033239929</v>
      </c>
      <c r="AV53" s="147"/>
      <c r="AW53" s="197">
        <f>SUM(V53:W53,BP53)/SUM(BQ53,X53)</f>
        <v>4.4200608631245322</v>
      </c>
      <c r="AX53" s="198">
        <f>SUM(Y53:Z53,BP53,)/SUM(BQ53,AA53)</f>
        <v>4.3921520487149888</v>
      </c>
      <c r="AY53" s="198">
        <f>SUM(AB53:AC53,BH53)/SUM(BI53,AD53)</f>
        <v>3.9243400586040074</v>
      </c>
      <c r="AZ53" s="198">
        <f>SUM(AE53:AF53,BH53)/SUM(BI53,AG53)</f>
        <v>3.8938851180666592</v>
      </c>
      <c r="BA53" s="198">
        <f>SUM(AH53:AI53,BP53)/SUM(BQ53,AJ53)</f>
        <v>5.8286151712008705</v>
      </c>
      <c r="BB53" s="199">
        <f>SUM(AK53:AL53,BH53)/SUM(BI53,AM53)</f>
        <v>4.9089540941720493</v>
      </c>
      <c r="BC53" s="155"/>
      <c r="BD53" s="121">
        <v>202393.2532731512</v>
      </c>
      <c r="BE53" s="121">
        <v>674644.17757717078</v>
      </c>
      <c r="BF53" s="121">
        <v>809573.01309260493</v>
      </c>
      <c r="BG53" s="121">
        <v>52663.886303937499</v>
      </c>
      <c r="BH53" s="121">
        <v>106873.24317028384</v>
      </c>
      <c r="BI53" s="121">
        <v>3736.3865102284612</v>
      </c>
      <c r="BJ53" s="121">
        <v>155800.74296399287</v>
      </c>
      <c r="BL53" s="121">
        <v>1609434.8097994744</v>
      </c>
      <c r="BM53" s="121">
        <v>5364782.6993315816</v>
      </c>
      <c r="BN53" s="121">
        <v>6437739.2391978977</v>
      </c>
      <c r="BO53" s="121">
        <v>418784.17618243129</v>
      </c>
      <c r="BP53" s="121">
        <v>104956.18480416691</v>
      </c>
      <c r="BQ53" s="121">
        <v>3723.1349547023078</v>
      </c>
      <c r="BR53" s="121">
        <v>520017.2260318959</v>
      </c>
    </row>
    <row r="54" spans="1:70">
      <c r="A54" s="159"/>
      <c r="B54" s="160" t="s">
        <v>207</v>
      </c>
      <c r="C54" s="161">
        <v>7</v>
      </c>
      <c r="D54" s="161">
        <v>26</v>
      </c>
      <c r="E54" s="161">
        <v>13</v>
      </c>
      <c r="F54" s="161">
        <v>8</v>
      </c>
      <c r="G54" s="161">
        <v>750</v>
      </c>
      <c r="H54" s="161" t="s">
        <v>211</v>
      </c>
      <c r="I54" s="162">
        <v>85213.494070000001</v>
      </c>
      <c r="J54" s="161">
        <v>956832.66579999996</v>
      </c>
      <c r="K54" s="161">
        <v>216971.84169999999</v>
      </c>
      <c r="L54" s="161">
        <v>249895.2794</v>
      </c>
      <c r="M54" s="161">
        <v>71455.139089999997</v>
      </c>
      <c r="N54" s="161">
        <v>452313.7058</v>
      </c>
      <c r="O54" s="161">
        <v>192067.1893</v>
      </c>
      <c r="P54" s="161">
        <v>3079.6196359999999</v>
      </c>
      <c r="Q54" s="161">
        <v>17495.13507</v>
      </c>
      <c r="R54" s="161">
        <v>2026.718247</v>
      </c>
      <c r="S54" s="161">
        <v>177655.4283</v>
      </c>
      <c r="T54" s="161">
        <v>76284.999200000006</v>
      </c>
      <c r="U54" s="163">
        <v>2178.1988740000002</v>
      </c>
      <c r="V54" s="161">
        <v>337403.68109600001</v>
      </c>
      <c r="W54" s="161">
        <v>1502926.50587</v>
      </c>
      <c r="X54" s="161">
        <v>413243.94812099898</v>
      </c>
      <c r="Y54" s="162">
        <v>334324.06146</v>
      </c>
      <c r="Z54" s="161">
        <v>1485431.3707999999</v>
      </c>
      <c r="AA54" s="163">
        <v>411217.22987399902</v>
      </c>
      <c r="AB54" s="161">
        <v>159748.25279599999</v>
      </c>
      <c r="AC54" s="161">
        <v>1426641.50667</v>
      </c>
      <c r="AD54" s="161">
        <v>411065.74924699898</v>
      </c>
      <c r="AE54" s="162">
        <v>156668.63316</v>
      </c>
      <c r="AF54" s="161">
        <v>1409146.3716</v>
      </c>
      <c r="AG54" s="163">
        <v>409039.03099999903</v>
      </c>
      <c r="AH54" s="161">
        <v>262868.92236999999</v>
      </c>
      <c r="AI54" s="161">
        <v>1033117.66499999</v>
      </c>
      <c r="AJ54" s="161">
        <f>TEA!AJ54-TEA_woNG!L54+TEA_woNG!K54</f>
        <v>219150.04057399998</v>
      </c>
      <c r="AK54" s="162">
        <v>85213.494070000001</v>
      </c>
      <c r="AL54" s="161">
        <v>956832.66579999996</v>
      </c>
      <c r="AM54" s="163">
        <f>TEA!AM54-TEA_woNG!L54+TEA_woNG!K54</f>
        <v>216971.84169999999</v>
      </c>
      <c r="AP54" s="156">
        <f>V54+W54-X54+BJ54</f>
        <v>1616180.373242616</v>
      </c>
      <c r="AQ54" s="157">
        <f>Y54+Z54-AA54+BJ54</f>
        <v>1597632.3367836156</v>
      </c>
      <c r="AR54" s="157">
        <f>AB54+AC54-AD54+BJ54</f>
        <v>1364418.1446166157</v>
      </c>
      <c r="AS54" s="157">
        <f>AE54+AF54-AG54+BJ54</f>
        <v>1345870.1081576156</v>
      </c>
      <c r="AT54" s="157">
        <f>AH54+AI54-AJ54+BJ54</f>
        <v>1265930.6811936048</v>
      </c>
      <c r="AU54" s="158">
        <f>AK54+AL54-AM54+BJ54</f>
        <v>1014168.4525676148</v>
      </c>
      <c r="AV54" s="147"/>
      <c r="AW54" s="197">
        <f>SUM(V54:W54,BP54)/SUM(BQ54,X54)</f>
        <v>4.7176643361531525</v>
      </c>
      <c r="AX54" s="198">
        <f>SUM(Y54:Z54,BP54,)/SUM(BQ54,AA54)</f>
        <v>4.6911816024339537</v>
      </c>
      <c r="AY54" s="198">
        <f>SUM(AB54:AC54,BH54)/SUM(BI54,AD54)</f>
        <v>4.1371344120966045</v>
      </c>
      <c r="AZ54" s="198">
        <f>SUM(AE54:AF54,BH54)/SUM(BI54,AG54)</f>
        <v>4.1076693450373121</v>
      </c>
      <c r="BA54" s="198">
        <f>SUM(AH54:AI54,BP54)/SUM(BQ54,AJ54)</f>
        <v>6.3768305642549228</v>
      </c>
      <c r="BB54" s="199">
        <f>SUM(AK54:AL54,BH54)/SUM(BI54,AM54)</f>
        <v>5.3041053863765288</v>
      </c>
      <c r="BC54" s="155"/>
      <c r="BD54" s="121">
        <v>231358.70483588305</v>
      </c>
      <c r="BE54" s="121">
        <v>771195.6827862768</v>
      </c>
      <c r="BF54" s="121">
        <v>925434.8193435322</v>
      </c>
      <c r="BG54" s="121">
        <v>60200.863071553278</v>
      </c>
      <c r="BH54" s="121">
        <v>133562.74735856539</v>
      </c>
      <c r="BI54" s="121">
        <v>4669.476032503846</v>
      </c>
      <c r="BJ54" s="121">
        <v>189094.13439761483</v>
      </c>
      <c r="BL54" s="121">
        <v>1839768.6043934338</v>
      </c>
      <c r="BM54" s="121">
        <v>6132562.0146447802</v>
      </c>
      <c r="BN54" s="121">
        <v>7359074.417573736</v>
      </c>
      <c r="BO54" s="121">
        <v>478718.35172572214</v>
      </c>
      <c r="BP54" s="121">
        <v>131166.94112465769</v>
      </c>
      <c r="BQ54" s="121">
        <v>4652.915159919231</v>
      </c>
      <c r="BR54" s="121">
        <v>605232.37769046065</v>
      </c>
    </row>
    <row r="55" spans="1:70">
      <c r="A55" s="159"/>
      <c r="B55" s="160" t="s">
        <v>207</v>
      </c>
      <c r="C55" s="161">
        <v>7</v>
      </c>
      <c r="D55" s="161">
        <v>26</v>
      </c>
      <c r="E55" s="161">
        <v>13</v>
      </c>
      <c r="F55" s="161">
        <v>8</v>
      </c>
      <c r="G55" s="161">
        <v>800</v>
      </c>
      <c r="H55" s="161" t="s">
        <v>211</v>
      </c>
      <c r="I55" s="162">
        <v>85224.197310000003</v>
      </c>
      <c r="J55" s="161">
        <v>1006110.3419999999</v>
      </c>
      <c r="K55" s="161">
        <v>214169.78709999999</v>
      </c>
      <c r="L55" s="161">
        <v>246497.6845</v>
      </c>
      <c r="M55" s="161">
        <v>70596.433900000004</v>
      </c>
      <c r="N55" s="161">
        <v>444178.37579999998</v>
      </c>
      <c r="O55" s="161">
        <v>188599.80129999999</v>
      </c>
      <c r="P55" s="161">
        <v>3038.2970660000001</v>
      </c>
      <c r="Q55" s="161">
        <v>17177.099750000001</v>
      </c>
      <c r="R55" s="161">
        <v>1990.389189</v>
      </c>
      <c r="S55" s="161">
        <v>198776.36790000001</v>
      </c>
      <c r="T55" s="161">
        <v>89604.011039999998</v>
      </c>
      <c r="U55" s="163">
        <v>2623.565638</v>
      </c>
      <c r="V55" s="161">
        <v>357635.29617599997</v>
      </c>
      <c r="W55" s="161">
        <v>1557069.82859</v>
      </c>
      <c r="X55" s="161">
        <v>407383.54322699999</v>
      </c>
      <c r="Y55" s="162">
        <v>354596.99910999998</v>
      </c>
      <c r="Z55" s="161">
        <v>1539892.72884</v>
      </c>
      <c r="AA55" s="163">
        <v>405393.15403799998</v>
      </c>
      <c r="AB55" s="161">
        <v>158858.92827599999</v>
      </c>
      <c r="AC55" s="161">
        <v>1467465.81755</v>
      </c>
      <c r="AD55" s="161">
        <v>404759.97758900002</v>
      </c>
      <c r="AE55" s="162">
        <v>155820.63120999999</v>
      </c>
      <c r="AF55" s="161">
        <v>1450288.7178</v>
      </c>
      <c r="AG55" s="163">
        <v>402769.58840000001</v>
      </c>
      <c r="AH55" s="161">
        <v>284000.56520999997</v>
      </c>
      <c r="AI55" s="161">
        <v>1095714.35304</v>
      </c>
      <c r="AJ55" s="161">
        <f>TEA!AJ55-TEA_woNG!L55+TEA_woNG!K55</f>
        <v>216793.35273799999</v>
      </c>
      <c r="AK55" s="162">
        <v>85224.197310000003</v>
      </c>
      <c r="AL55" s="161">
        <v>1006110.3419999999</v>
      </c>
      <c r="AM55" s="163">
        <f>TEA!AM55-TEA_woNG!L55+TEA_woNG!K55</f>
        <v>214169.78709999999</v>
      </c>
      <c r="AP55" s="156">
        <f>V55+W55-X55+BJ55</f>
        <v>1730118.8462727484</v>
      </c>
      <c r="AQ55" s="157">
        <f>Y55+Z55-AA55+BJ55</f>
        <v>1711893.8386457483</v>
      </c>
      <c r="AR55" s="157">
        <f>AB55+AC55-AD55+BJ55</f>
        <v>1444362.0329707484</v>
      </c>
      <c r="AS55" s="157">
        <f>AE55+AF55-AG55+BJ55</f>
        <v>1426137.0253437483</v>
      </c>
      <c r="AT55" s="157">
        <f>AH55+AI55-AJ55+BJ55</f>
        <v>1385718.8302457482</v>
      </c>
      <c r="AU55" s="158">
        <f>AK55+AL55-AM55+BJ55</f>
        <v>1099962.0169437481</v>
      </c>
      <c r="AV55" s="147"/>
      <c r="AW55" s="197">
        <f>SUM(V55:W55,BP55)/SUM(BQ55,X55)</f>
        <v>5.0191561846759889</v>
      </c>
      <c r="AX55" s="198">
        <f>SUM(Y55:Z55,BP55,)/SUM(BQ55,AA55)</f>
        <v>4.994277314522626</v>
      </c>
      <c r="AY55" s="198">
        <f>SUM(AB55:AC55,BH55)/SUM(BI55,AD55)</f>
        <v>4.3553422443896821</v>
      </c>
      <c r="AZ55" s="198">
        <f>SUM(AE55:AF55,BH55)/SUM(BI55,AG55)</f>
        <v>4.327069593195378</v>
      </c>
      <c r="BA55" s="198">
        <f>SUM(AH55:AI55,BP55)/SUM(BQ55,AJ55)</f>
        <v>6.9148540216749259</v>
      </c>
      <c r="BB55" s="199">
        <f>SUM(AK55:AL55,BH55)/SUM(BI55,AM55)</f>
        <v>5.697899511652337</v>
      </c>
      <c r="BC55" s="155"/>
      <c r="BD55" s="121">
        <v>258869.98361542198</v>
      </c>
      <c r="BE55" s="121">
        <v>862899.94538474001</v>
      </c>
      <c r="BF55" s="121">
        <v>1035479.934461688</v>
      </c>
      <c r="BG55" s="121">
        <v>67359.455733563562</v>
      </c>
      <c r="BH55" s="121">
        <v>161068.92625094613</v>
      </c>
      <c r="BI55" s="121">
        <v>5631.1172507615383</v>
      </c>
      <c r="BJ55" s="121">
        <v>222797.26473374816</v>
      </c>
      <c r="BL55" s="121">
        <v>2058538.7907203969</v>
      </c>
      <c r="BM55" s="121">
        <v>6861795.9690679898</v>
      </c>
      <c r="BN55" s="121">
        <v>8234155.1628815876</v>
      </c>
      <c r="BO55" s="121">
        <v>535643.61001911596</v>
      </c>
      <c r="BP55" s="121">
        <v>158179.72289722308</v>
      </c>
      <c r="BQ55" s="121">
        <v>5611.1457990076924</v>
      </c>
      <c r="BR55" s="121">
        <v>688212.18711733131</v>
      </c>
    </row>
    <row r="56" spans="1:70">
      <c r="A56" s="159"/>
      <c r="B56" s="160" t="s">
        <v>207</v>
      </c>
      <c r="C56" s="161">
        <v>7</v>
      </c>
      <c r="D56" s="161">
        <v>26</v>
      </c>
      <c r="E56" s="161">
        <v>13</v>
      </c>
      <c r="F56" s="161">
        <v>8</v>
      </c>
      <c r="G56" s="161">
        <v>850</v>
      </c>
      <c r="H56" s="161" t="s">
        <v>211</v>
      </c>
      <c r="I56" s="162">
        <v>85234.909239999994</v>
      </c>
      <c r="J56" s="161">
        <v>1058241.2080000001</v>
      </c>
      <c r="K56" s="161">
        <v>212167.25459999999</v>
      </c>
      <c r="L56" s="161">
        <v>243844.45879999999</v>
      </c>
      <c r="M56" s="161">
        <v>69650.922099999996</v>
      </c>
      <c r="N56" s="161">
        <v>435312.44130000001</v>
      </c>
      <c r="O56" s="161">
        <v>184803.5398</v>
      </c>
      <c r="P56" s="161">
        <v>2993.283273</v>
      </c>
      <c r="Q56" s="161">
        <v>16833.95189</v>
      </c>
      <c r="R56" s="161">
        <v>1950.319962</v>
      </c>
      <c r="S56" s="161">
        <v>219056.8462</v>
      </c>
      <c r="T56" s="161">
        <v>103070.3582</v>
      </c>
      <c r="U56" s="163">
        <v>3085.6039000000001</v>
      </c>
      <c r="V56" s="161">
        <v>376935.96081299998</v>
      </c>
      <c r="W56" s="161">
        <v>1613457.95939</v>
      </c>
      <c r="X56" s="161">
        <v>402006.71826200001</v>
      </c>
      <c r="Y56" s="162">
        <v>373942.67753999901</v>
      </c>
      <c r="Z56" s="161">
        <v>1596624.0075000001</v>
      </c>
      <c r="AA56" s="163">
        <v>400056.3983</v>
      </c>
      <c r="AB56" s="161">
        <v>157879.11461299899</v>
      </c>
      <c r="AC56" s="161">
        <v>1510387.6011900001</v>
      </c>
      <c r="AD56" s="161">
        <v>398921.11436200002</v>
      </c>
      <c r="AE56" s="162">
        <v>154885.83133999899</v>
      </c>
      <c r="AF56" s="161">
        <v>1493553.6492999999</v>
      </c>
      <c r="AG56" s="163">
        <v>396970.79440000001</v>
      </c>
      <c r="AH56" s="161">
        <v>304291.75543999998</v>
      </c>
      <c r="AI56" s="161">
        <v>1161311.5662</v>
      </c>
      <c r="AJ56" s="161">
        <f>TEA!AJ56-TEA_woNG!L56+TEA_woNG!K56</f>
        <v>215252.85849999898</v>
      </c>
      <c r="AK56" s="162">
        <v>85234.909239999994</v>
      </c>
      <c r="AL56" s="161">
        <v>1058241.2080000001</v>
      </c>
      <c r="AM56" s="163">
        <f>TEA!AM56-TEA_woNG!L56+TEA_woNG!K56</f>
        <v>212167.25459999999</v>
      </c>
      <c r="AP56" s="156">
        <f>V56+W56-X56+BJ56</f>
        <v>1845396.4119608128</v>
      </c>
      <c r="AQ56" s="157">
        <f>Y56+Z56-AA56+BJ56</f>
        <v>1827519.4967598119</v>
      </c>
      <c r="AR56" s="157">
        <f>AB56+AC56-AD56+BJ56</f>
        <v>1526354.8114608119</v>
      </c>
      <c r="AS56" s="157">
        <f>AE56+AF56-AG56+BJ56</f>
        <v>1508477.8962598117</v>
      </c>
      <c r="AT56" s="157">
        <f>AH56+AI56-AJ56+BJ56</f>
        <v>1507359.673159814</v>
      </c>
      <c r="AU56" s="158">
        <f>AK56+AL56-AM56+BJ56</f>
        <v>1188318.0726598129</v>
      </c>
      <c r="AV56" s="147"/>
      <c r="AW56" s="197">
        <f>SUM(V56:W56,BP56)/SUM(BQ56,X56)</f>
        <v>5.3263993711493738</v>
      </c>
      <c r="AX56" s="198">
        <f>SUM(Y56:Z56,BP56,)/SUM(BQ56,AA56)</f>
        <v>5.303187883406193</v>
      </c>
      <c r="AY56" s="198">
        <f>SUM(AB56:AC56,BH56)/SUM(BI56,AD56)</f>
        <v>4.5806827191542396</v>
      </c>
      <c r="AZ56" s="198">
        <f>SUM(AE56:AF56,BH56)/SUM(BI56,AG56)</f>
        <v>4.5536915191739578</v>
      </c>
      <c r="BA56" s="198">
        <f>SUM(AH56:AI56,BP56)/SUM(BQ56,AJ56)</f>
        <v>7.4446475358809217</v>
      </c>
      <c r="BB56" s="199">
        <f>SUM(AK56:AL56,BH56)/SUM(BI56,AM56)</f>
        <v>6.0920478643708664</v>
      </c>
      <c r="BC56" s="155"/>
      <c r="BD56" s="121">
        <v>285296.01413387863</v>
      </c>
      <c r="BE56" s="121">
        <v>950986.71377959545</v>
      </c>
      <c r="BF56" s="121">
        <v>1141184.0565355145</v>
      </c>
      <c r="BG56" s="121">
        <v>74235.660568366715</v>
      </c>
      <c r="BH56" s="121">
        <v>189394.97118866153</v>
      </c>
      <c r="BI56" s="121">
        <v>6621.4217372153844</v>
      </c>
      <c r="BJ56" s="121">
        <v>257009.21001981283</v>
      </c>
      <c r="BL56" s="121">
        <v>2268679.0632512569</v>
      </c>
      <c r="BM56" s="121">
        <v>7562263.5441708565</v>
      </c>
      <c r="BN56" s="121">
        <v>9074716.2530050278</v>
      </c>
      <c r="BO56" s="121">
        <v>590323.31520428741</v>
      </c>
      <c r="BP56" s="121">
        <v>185997.66421783075</v>
      </c>
      <c r="BQ56" s="121">
        <v>6597.9380484769226</v>
      </c>
      <c r="BR56" s="121">
        <v>769723.04137364123</v>
      </c>
    </row>
    <row r="57" spans="1:70">
      <c r="A57" s="159"/>
      <c r="B57" s="160" t="s">
        <v>207</v>
      </c>
      <c r="C57" s="161">
        <v>7</v>
      </c>
      <c r="D57" s="161">
        <v>26</v>
      </c>
      <c r="E57" s="161">
        <v>13</v>
      </c>
      <c r="F57" s="161">
        <v>8</v>
      </c>
      <c r="G57" s="161">
        <v>900</v>
      </c>
      <c r="H57" s="161" t="s">
        <v>211</v>
      </c>
      <c r="I57" s="162">
        <v>85246.068379999997</v>
      </c>
      <c r="J57" s="161">
        <v>1113029.129</v>
      </c>
      <c r="K57" s="161">
        <v>210763.3652</v>
      </c>
      <c r="L57" s="161">
        <v>241770.07370000001</v>
      </c>
      <c r="M57" s="161">
        <v>68670.001550000001</v>
      </c>
      <c r="N57" s="161">
        <v>426175.42950000003</v>
      </c>
      <c r="O57" s="161">
        <v>180891.81940000001</v>
      </c>
      <c r="P57" s="161">
        <v>2946.6899389999999</v>
      </c>
      <c r="Q57" s="161">
        <v>16480.28746</v>
      </c>
      <c r="R57" s="161">
        <v>1909.03487</v>
      </c>
      <c r="S57" s="161">
        <v>238693.1716</v>
      </c>
      <c r="T57" s="161">
        <v>116735.02280000001</v>
      </c>
      <c r="U57" s="163">
        <v>3561.0937130000002</v>
      </c>
      <c r="V57" s="161">
        <v>395555.931469</v>
      </c>
      <c r="W57" s="161">
        <v>1672419.86876</v>
      </c>
      <c r="X57" s="161">
        <v>397125.31318300002</v>
      </c>
      <c r="Y57" s="162">
        <v>392609.24153</v>
      </c>
      <c r="Z57" s="161">
        <v>1655939.5813</v>
      </c>
      <c r="AA57" s="163">
        <v>395216.27831299999</v>
      </c>
      <c r="AB57" s="161">
        <v>156862.759869</v>
      </c>
      <c r="AC57" s="161">
        <v>1555684.8459600001</v>
      </c>
      <c r="AD57" s="161">
        <v>393564.21947000001</v>
      </c>
      <c r="AE57" s="162">
        <v>153916.06993</v>
      </c>
      <c r="AF57" s="161">
        <v>1539204.5585</v>
      </c>
      <c r="AG57" s="163">
        <v>391655.18459999998</v>
      </c>
      <c r="AH57" s="161">
        <v>323939.23998000001</v>
      </c>
      <c r="AI57" s="161">
        <v>1229764.1517999901</v>
      </c>
      <c r="AJ57" s="161">
        <f>TEA!AJ57-TEA_woNG!L57+TEA_woNG!K57</f>
        <v>214324.45891299998</v>
      </c>
      <c r="AK57" s="162">
        <v>85246.068379999997</v>
      </c>
      <c r="AL57" s="161">
        <v>1113029.129</v>
      </c>
      <c r="AM57" s="163">
        <f>TEA!AM57-TEA_woNG!L57+TEA_woNG!K57</f>
        <v>210763.3652</v>
      </c>
      <c r="AP57" s="156">
        <f>V57+W57-X57+BJ57</f>
        <v>1962646.3516401008</v>
      </c>
      <c r="AQ57" s="157">
        <f>Y57+Z57-AA57+BJ57</f>
        <v>1945128.4091111009</v>
      </c>
      <c r="AR57" s="157">
        <f>AB57+AC57-AD57+BJ57</f>
        <v>1610779.2509531011</v>
      </c>
      <c r="AS57" s="157">
        <f>AE57+AF57-AG57+BJ57</f>
        <v>1593261.308424101</v>
      </c>
      <c r="AT57" s="157">
        <f>AH57+AI57-AJ57+BJ57</f>
        <v>1631174.7974610911</v>
      </c>
      <c r="AU57" s="158">
        <f>AK57+AL57-AM57+BJ57</f>
        <v>1279307.6967741009</v>
      </c>
      <c r="AV57" s="147"/>
      <c r="AW57" s="197">
        <f>SUM(V57:W57,BP57)/SUM(BQ57,X57)</f>
        <v>5.6396846841539201</v>
      </c>
      <c r="AX57" s="198">
        <f>SUM(Y57:Z57,BP57,)/SUM(BQ57,AA57)</f>
        <v>5.6181852167697688</v>
      </c>
      <c r="AY57" s="198">
        <f>SUM(AB57:AC57,BH57)/SUM(BI57,AD57)</f>
        <v>4.8132301638794548</v>
      </c>
      <c r="AZ57" s="198">
        <f>SUM(AE57:AF57,BH57)/SUM(BI57,AG57)</f>
        <v>4.7875891298235578</v>
      </c>
      <c r="BA57" s="198">
        <f>SUM(AH57:AI57,BP57)/SUM(BQ57,AJ57)</f>
        <v>7.9676645254524905</v>
      </c>
      <c r="BB57" s="199">
        <f>SUM(AK57:AL57,BH57)/SUM(BI57,AM57)</f>
        <v>6.4871485568462717</v>
      </c>
      <c r="BC57" s="155"/>
      <c r="BD57" s="121">
        <v>310882.73289068794</v>
      </c>
      <c r="BE57" s="121">
        <v>1036275.7763022932</v>
      </c>
      <c r="BF57" s="121">
        <v>1243530.9315627518</v>
      </c>
      <c r="BG57" s="121">
        <v>80893.471664870216</v>
      </c>
      <c r="BH57" s="121">
        <v>218542.8512623077</v>
      </c>
      <c r="BI57" s="121">
        <v>7640.4583330769228</v>
      </c>
      <c r="BJ57" s="121">
        <v>291795.86459410097</v>
      </c>
      <c r="BL57" s="121">
        <v>2472145.113476662</v>
      </c>
      <c r="BM57" s="121">
        <v>8240483.7115888735</v>
      </c>
      <c r="BN57" s="121">
        <v>9888580.4539066479</v>
      </c>
      <c r="BO57" s="121">
        <v>643266.34943340032</v>
      </c>
      <c r="BP57" s="121">
        <v>214622.69885615385</v>
      </c>
      <c r="BQ57" s="121">
        <v>7613.3605053846159</v>
      </c>
      <c r="BR57" s="121">
        <v>850275.68778416957</v>
      </c>
    </row>
    <row r="58" spans="1:70">
      <c r="A58" s="159"/>
      <c r="B58" s="160" t="s">
        <v>207</v>
      </c>
      <c r="C58" s="161">
        <v>7</v>
      </c>
      <c r="D58" s="161">
        <v>26</v>
      </c>
      <c r="E58" s="161">
        <v>13</v>
      </c>
      <c r="F58" s="161">
        <v>8</v>
      </c>
      <c r="G58" s="161">
        <v>950</v>
      </c>
      <c r="H58" s="161" t="s">
        <v>211</v>
      </c>
      <c r="I58" s="162">
        <v>85258.029139999999</v>
      </c>
      <c r="J58" s="161">
        <v>1170311.4180000001</v>
      </c>
      <c r="K58" s="161">
        <v>209811.95610000001</v>
      </c>
      <c r="L58" s="161">
        <v>240151.03690000001</v>
      </c>
      <c r="M58" s="161">
        <v>67686.387539999996</v>
      </c>
      <c r="N58" s="161">
        <v>417076.27730000002</v>
      </c>
      <c r="O58" s="161">
        <v>176996.8811</v>
      </c>
      <c r="P58" s="161">
        <v>2900.0788560000001</v>
      </c>
      <c r="Q58" s="161">
        <v>16128.07444</v>
      </c>
      <c r="R58" s="161">
        <v>1867.928776</v>
      </c>
      <c r="S58" s="161">
        <v>257816.42370000001</v>
      </c>
      <c r="T58" s="161">
        <v>130617.7657</v>
      </c>
      <c r="U58" s="163">
        <v>4050.1426540000002</v>
      </c>
      <c r="V58" s="161">
        <v>413660.91923599999</v>
      </c>
      <c r="W58" s="161">
        <v>1734133.53544</v>
      </c>
      <c r="X58" s="161">
        <v>392726.90863000002</v>
      </c>
      <c r="Y58" s="162">
        <v>410760.84038000001</v>
      </c>
      <c r="Z58" s="161">
        <v>1718005.4609999999</v>
      </c>
      <c r="AA58" s="163">
        <v>390858.97985399998</v>
      </c>
      <c r="AB58" s="161">
        <v>155844.495536</v>
      </c>
      <c r="AC58" s="161">
        <v>1603515.7697399999</v>
      </c>
      <c r="AD58" s="161">
        <v>388676.765976</v>
      </c>
      <c r="AE58" s="162">
        <v>152944.41667999999</v>
      </c>
      <c r="AF58" s="161">
        <v>1587387.6953</v>
      </c>
      <c r="AG58" s="163">
        <v>386808.83720000001</v>
      </c>
      <c r="AH58" s="161">
        <v>343074.45283999998</v>
      </c>
      <c r="AI58" s="161">
        <v>1300929.1836999999</v>
      </c>
      <c r="AJ58" s="161">
        <f>TEA!AJ58-TEA_woNG!L58+TEA_woNG!K58</f>
        <v>213862.09875400001</v>
      </c>
      <c r="AK58" s="162">
        <v>85258.029139999999</v>
      </c>
      <c r="AL58" s="161">
        <v>1170311.4180000001</v>
      </c>
      <c r="AM58" s="163">
        <f>TEA!AM58-TEA_woNG!L58+TEA_woNG!K58</f>
        <v>209811.95610000001</v>
      </c>
      <c r="AP58" s="156">
        <f>V58+W58-X58+BJ58</f>
        <v>2082270.5822210754</v>
      </c>
      <c r="AQ58" s="157">
        <f>Y58+Z58-AA58+BJ58</f>
        <v>2065110.3577010757</v>
      </c>
      <c r="AR58" s="157">
        <f>AB58+AC58-AD58+BJ58</f>
        <v>1697886.5354750752</v>
      </c>
      <c r="AS58" s="157">
        <f>AE58+AF58-AG58+BJ58</f>
        <v>1680726.3109550755</v>
      </c>
      <c r="AT58" s="157">
        <f>AH58+AI58-AJ58+BJ58</f>
        <v>1757344.5739610754</v>
      </c>
      <c r="AU58" s="158">
        <f>AK58+AL58-AM58+BJ58</f>
        <v>1372960.5272150757</v>
      </c>
      <c r="AV58" s="147"/>
      <c r="AW58" s="197">
        <f>SUM(V58:W58,BP58)/SUM(BQ58,X58)</f>
        <v>5.9590019321616872</v>
      </c>
      <c r="AX58" s="198">
        <f>SUM(Y58:Z58,BP58,)/SUM(BQ58,AA58)</f>
        <v>5.9392351299604966</v>
      </c>
      <c r="AY58" s="198">
        <f>SUM(AB58:AC58,BH58)/SUM(BI58,AD58)</f>
        <v>5.0529703844974412</v>
      </c>
      <c r="AZ58" s="198">
        <f>SUM(AE58:AF58,BH58)/SUM(BI58,AG58)</f>
        <v>5.0287235198634184</v>
      </c>
      <c r="BA58" s="198">
        <f>SUM(AH58:AI58,BP58)/SUM(BQ58,AJ58)</f>
        <v>8.484914598393571</v>
      </c>
      <c r="BB58" s="199">
        <f>SUM(AK58:AL58,BH58)/SUM(BI58,AM58)</f>
        <v>6.8836677691637567</v>
      </c>
      <c r="BC58" s="155"/>
      <c r="BD58" s="121">
        <v>335802.98686292587</v>
      </c>
      <c r="BE58" s="121">
        <v>1119343.2895430862</v>
      </c>
      <c r="BF58" s="121">
        <v>1343211.9474517035</v>
      </c>
      <c r="BG58" s="121">
        <v>87377.864798706389</v>
      </c>
      <c r="BH58" s="121">
        <v>248513.4285538923</v>
      </c>
      <c r="BI58" s="121">
        <v>8688.2571775230754</v>
      </c>
      <c r="BJ58" s="121">
        <v>327203.03617507557</v>
      </c>
      <c r="BL58" s="121">
        <v>2670311.4236838208</v>
      </c>
      <c r="BM58" s="121">
        <v>8901038.0789460689</v>
      </c>
      <c r="BN58" s="121">
        <v>10681245.694735283</v>
      </c>
      <c r="BO58" s="121">
        <v>694830.3608875561</v>
      </c>
      <c r="BP58" s="121">
        <v>244055.67343044616</v>
      </c>
      <c r="BQ58" s="121">
        <v>8657.4432020153836</v>
      </c>
      <c r="BR58" s="121">
        <v>930228.59111598693</v>
      </c>
    </row>
    <row r="59" spans="1:70">
      <c r="A59" s="159"/>
      <c r="B59" s="160" t="s">
        <v>207</v>
      </c>
      <c r="C59" s="161">
        <v>7</v>
      </c>
      <c r="D59" s="161">
        <v>26</v>
      </c>
      <c r="E59" s="161">
        <v>13</v>
      </c>
      <c r="F59" s="161">
        <v>8</v>
      </c>
      <c r="G59" s="161">
        <v>1000</v>
      </c>
      <c r="H59" s="161" t="s">
        <v>211</v>
      </c>
      <c r="I59" s="162">
        <v>85269.950459999993</v>
      </c>
      <c r="J59" s="161">
        <v>1229945.953</v>
      </c>
      <c r="K59" s="161">
        <v>209149.44219999999</v>
      </c>
      <c r="L59" s="161">
        <v>238833.4032</v>
      </c>
      <c r="M59" s="161">
        <v>66714.314480000001</v>
      </c>
      <c r="N59" s="161">
        <v>408146.4546</v>
      </c>
      <c r="O59" s="161">
        <v>173174.93700000001</v>
      </c>
      <c r="P59" s="161">
        <v>2854.124644</v>
      </c>
      <c r="Q59" s="161">
        <v>15782.413909999999</v>
      </c>
      <c r="R59" s="161">
        <v>1827.5938799999999</v>
      </c>
      <c r="S59" s="161">
        <v>276531.87890000001</v>
      </c>
      <c r="T59" s="161">
        <v>144760.19889999999</v>
      </c>
      <c r="U59" s="163">
        <v>4550.3516650000001</v>
      </c>
      <c r="V59" s="161">
        <v>431370.268484</v>
      </c>
      <c r="W59" s="161">
        <v>1798635.0204099901</v>
      </c>
      <c r="X59" s="161">
        <v>388702.32474499999</v>
      </c>
      <c r="Y59" s="162">
        <v>428516.14383999998</v>
      </c>
      <c r="Z59" s="161">
        <v>1782852.6065</v>
      </c>
      <c r="AA59" s="163">
        <v>386874.73086499999</v>
      </c>
      <c r="AB59" s="161">
        <v>154838.38958399999</v>
      </c>
      <c r="AC59" s="161">
        <v>1653874.8215099999</v>
      </c>
      <c r="AD59" s="161">
        <v>384151.97307999898</v>
      </c>
      <c r="AE59" s="162">
        <v>151984.26493999999</v>
      </c>
      <c r="AF59" s="161">
        <v>1638092.4076</v>
      </c>
      <c r="AG59" s="163">
        <v>382324.37919999898</v>
      </c>
      <c r="AH59" s="161">
        <v>361801.82935999997</v>
      </c>
      <c r="AI59" s="161">
        <v>1374706.1518999999</v>
      </c>
      <c r="AJ59" s="161">
        <f>TEA!AJ59-TEA_woNG!L59+TEA_woNG!K59</f>
        <v>213699.79386499999</v>
      </c>
      <c r="AK59" s="162">
        <v>85269.950459999993</v>
      </c>
      <c r="AL59" s="161">
        <v>1229945.953</v>
      </c>
      <c r="AM59" s="163">
        <f>TEA!AM59-TEA_woNG!L59+TEA_woNG!K59</f>
        <v>209149.44219999999</v>
      </c>
      <c r="AP59" s="156">
        <f>V59+W59-X59+BJ59</f>
        <v>2204566.5158961359</v>
      </c>
      <c r="AQ59" s="157">
        <f>Y59+Z59-AA59+BJ59</f>
        <v>2187757.5712221456</v>
      </c>
      <c r="AR59" s="157">
        <f>AB59+AC59-AD59+BJ59</f>
        <v>1787824.7897611465</v>
      </c>
      <c r="AS59" s="157">
        <f>AE59+AF59-AG59+BJ59</f>
        <v>1771015.8450871469</v>
      </c>
      <c r="AT59" s="157">
        <f>AH59+AI59-AJ59+BJ59</f>
        <v>1886071.7391421455</v>
      </c>
      <c r="AU59" s="158">
        <f>AK59+AL59-AM59+BJ59</f>
        <v>1469330.0130071458</v>
      </c>
      <c r="AV59" s="147"/>
      <c r="AW59" s="197">
        <f>SUM(V59:W59,BP59)/SUM(BQ59,X59)</f>
        <v>6.2853852609436878</v>
      </c>
      <c r="AX59" s="198">
        <f>SUM(Y59:Z59,BP59,)/SUM(BQ59,AA59)</f>
        <v>6.2673587397168022</v>
      </c>
      <c r="AY59" s="198">
        <f>SUM(AB59:AC59,BH59)/SUM(BI59,AD59)</f>
        <v>5.3006622502147467</v>
      </c>
      <c r="AZ59" s="198">
        <f>SUM(AE59:AF59,BH59)/SUM(BI59,AG59)</f>
        <v>5.2778381561799819</v>
      </c>
      <c r="BA59" s="198">
        <f>SUM(AH59:AI59,BP59)/SUM(BQ59,AJ59)</f>
        <v>8.9997077802826411</v>
      </c>
      <c r="BB59" s="199">
        <f>SUM(AK59:AL59,BH59)/SUM(BI59,AM59)</f>
        <v>7.2837765740127409</v>
      </c>
      <c r="BC59" s="155"/>
      <c r="BD59" s="121">
        <v>360183.15473397548</v>
      </c>
      <c r="BE59" s="121">
        <v>1200610.5157799183</v>
      </c>
      <c r="BF59" s="121">
        <v>1440732.6189359019</v>
      </c>
      <c r="BG59" s="121">
        <v>93721.7244287457</v>
      </c>
      <c r="BH59" s="121">
        <v>279306.64350680006</v>
      </c>
      <c r="BI59" s="121">
        <v>9764.8161884000001</v>
      </c>
      <c r="BJ59" s="121">
        <v>363263.55174714571</v>
      </c>
      <c r="BL59" s="121">
        <v>2864182.9594482356</v>
      </c>
      <c r="BM59" s="121">
        <v>9547276.5314941183</v>
      </c>
      <c r="BN59" s="121">
        <v>11456731.837792942</v>
      </c>
      <c r="BO59" s="121">
        <v>745276.84737832553</v>
      </c>
      <c r="BP59" s="121">
        <v>274296.52945240005</v>
      </c>
      <c r="BQ59" s="121">
        <v>9730.1840635999997</v>
      </c>
      <c r="BR59" s="121">
        <v>1009843.1927671256</v>
      </c>
    </row>
    <row r="60" spans="1:70">
      <c r="A60" s="159"/>
      <c r="B60" s="160" t="s">
        <v>207</v>
      </c>
      <c r="C60" s="161">
        <v>7</v>
      </c>
      <c r="D60" s="161">
        <v>26</v>
      </c>
      <c r="E60" s="161">
        <v>13</v>
      </c>
      <c r="F60" s="161">
        <v>8</v>
      </c>
      <c r="G60" s="161">
        <v>1050</v>
      </c>
      <c r="H60" s="161" t="s">
        <v>211</v>
      </c>
      <c r="I60" s="162">
        <v>85283.826069999996</v>
      </c>
      <c r="J60" s="161">
        <v>1291835.6540000001</v>
      </c>
      <c r="K60" s="161">
        <v>208780.9497</v>
      </c>
      <c r="L60" s="161">
        <v>237837.28880000001</v>
      </c>
      <c r="M60" s="161">
        <v>65776.456760000001</v>
      </c>
      <c r="N60" s="161">
        <v>399590.31430000003</v>
      </c>
      <c r="O60" s="161">
        <v>169513.4491</v>
      </c>
      <c r="P60" s="161">
        <v>2809.8911389999998</v>
      </c>
      <c r="Q60" s="161">
        <v>15451.209650000001</v>
      </c>
      <c r="R60" s="161">
        <v>1788.9537379999999</v>
      </c>
      <c r="S60" s="161">
        <v>294901.17550000001</v>
      </c>
      <c r="T60" s="161">
        <v>159202.71590000001</v>
      </c>
      <c r="U60" s="163">
        <v>5057.6038699999999</v>
      </c>
      <c r="V60" s="161">
        <v>448771.34946900001</v>
      </c>
      <c r="W60" s="161">
        <v>1866079.8938500001</v>
      </c>
      <c r="X60" s="161">
        <v>385140.95640799898</v>
      </c>
      <c r="Y60" s="162">
        <v>445961.45832999999</v>
      </c>
      <c r="Z60" s="161">
        <v>1850628.6842</v>
      </c>
      <c r="AA60" s="163">
        <v>383352.00266999903</v>
      </c>
      <c r="AB60" s="161">
        <v>153870.173969</v>
      </c>
      <c r="AC60" s="161">
        <v>1706877.1779499999</v>
      </c>
      <c r="AD60" s="161">
        <v>380083.35253799998</v>
      </c>
      <c r="AE60" s="162">
        <v>151060.28282999899</v>
      </c>
      <c r="AF60" s="161">
        <v>1691425.9683000001</v>
      </c>
      <c r="AG60" s="163">
        <v>378294.39879999898</v>
      </c>
      <c r="AH60" s="161">
        <v>380185.00157000002</v>
      </c>
      <c r="AI60" s="161">
        <v>1451038.3699</v>
      </c>
      <c r="AJ60" s="161">
        <f>TEA!AJ60-TEA_woNG!L60+TEA_woNG!K60</f>
        <v>213838.55356999999</v>
      </c>
      <c r="AK60" s="162">
        <v>85283.826069999996</v>
      </c>
      <c r="AL60" s="161">
        <v>1291835.6540000001</v>
      </c>
      <c r="AM60" s="163">
        <f>TEA!AM60-TEA_woNG!L60+TEA_woNG!K60</f>
        <v>208780.9497</v>
      </c>
      <c r="AP60" s="156">
        <f>V60+W60-X60+BJ60</f>
        <v>2329711.8270688457</v>
      </c>
      <c r="AQ60" s="157">
        <f>Y60+Z60-AA60+BJ60</f>
        <v>2313239.6800178452</v>
      </c>
      <c r="AR60" s="157">
        <f>AB60+AC60-AD60+BJ60</f>
        <v>1880665.5395388447</v>
      </c>
      <c r="AS60" s="157">
        <f>AE60+AF60-AG60+BJ60</f>
        <v>1864193.3924878447</v>
      </c>
      <c r="AT60" s="157">
        <f>AH60+AI60-AJ60+BJ60</f>
        <v>2017386.3580578447</v>
      </c>
      <c r="AU60" s="158">
        <f>AK60+AL60-AM60+BJ60</f>
        <v>1568340.0705278446</v>
      </c>
      <c r="AV60" s="147"/>
      <c r="AW60" s="197">
        <f>SUM(V60:W60,BP60)/SUM(BQ60,X60)</f>
        <v>6.6171153709951351</v>
      </c>
      <c r="AX60" s="198">
        <f>SUM(Y60:Z60,BP60,)/SUM(BQ60,AA60)</f>
        <v>6.6008199488982848</v>
      </c>
      <c r="AY60" s="198">
        <f>SUM(AB60:AC60,BH60)/SUM(BI60,AD60)</f>
        <v>5.5548021545878354</v>
      </c>
      <c r="AZ60" s="198">
        <f>SUM(AE60:AF60,BH60)/SUM(BI60,AG60)</f>
        <v>5.5334132136389709</v>
      </c>
      <c r="BA60" s="198">
        <f>SUM(AH60:AI60,BP60)/SUM(BQ60,AJ60)</f>
        <v>9.5098004965733498</v>
      </c>
      <c r="BB60" s="199">
        <f>SUM(AK60:AL60,BH60)/SUM(BI60,AM60)</f>
        <v>7.6851041158344815</v>
      </c>
      <c r="BC60" s="155"/>
      <c r="BD60" s="121">
        <v>384118.5948675492</v>
      </c>
      <c r="BE60" s="121">
        <v>1280395.3162251639</v>
      </c>
      <c r="BF60" s="121">
        <v>1536474.3794701966</v>
      </c>
      <c r="BG60" s="121">
        <v>99949.863348613755</v>
      </c>
      <c r="BH60" s="121">
        <v>310921.78739730769</v>
      </c>
      <c r="BI60" s="121">
        <v>10870.110588076923</v>
      </c>
      <c r="BJ60" s="121">
        <v>400001.54015784449</v>
      </c>
      <c r="BL60" s="121">
        <v>3054518.0122024626</v>
      </c>
      <c r="BM60" s="121">
        <v>10181726.707341542</v>
      </c>
      <c r="BN60" s="121">
        <v>12218072.048809851</v>
      </c>
      <c r="BO60" s="121">
        <v>794803.12068929605</v>
      </c>
      <c r="BP60" s="121">
        <v>305344.57091115386</v>
      </c>
      <c r="BQ60" s="121">
        <v>10831.558400384616</v>
      </c>
      <c r="BR60" s="121">
        <v>1089316.1332000652</v>
      </c>
    </row>
    <row r="61" spans="1:70">
      <c r="A61" s="159"/>
      <c r="B61" s="160" t="s">
        <v>207</v>
      </c>
      <c r="C61" s="161">
        <v>7</v>
      </c>
      <c r="D61" s="161">
        <v>26</v>
      </c>
      <c r="E61" s="161">
        <v>13</v>
      </c>
      <c r="F61" s="161">
        <v>8</v>
      </c>
      <c r="G61" s="161">
        <v>1100</v>
      </c>
      <c r="H61" s="161" t="s">
        <v>211</v>
      </c>
      <c r="I61" s="162">
        <v>85297.920970000006</v>
      </c>
      <c r="J61" s="161">
        <v>1355875.9380000001</v>
      </c>
      <c r="K61" s="161">
        <v>208545.1716</v>
      </c>
      <c r="L61" s="161">
        <v>236998.09640000001</v>
      </c>
      <c r="M61" s="161">
        <v>64868.509669999999</v>
      </c>
      <c r="N61" s="161">
        <v>391363.22979999997</v>
      </c>
      <c r="O61" s="161">
        <v>165993.1813</v>
      </c>
      <c r="P61" s="161">
        <v>2767.1671059999999</v>
      </c>
      <c r="Q61" s="161">
        <v>15132.752560000001</v>
      </c>
      <c r="R61" s="161">
        <v>1751.803682</v>
      </c>
      <c r="S61" s="161">
        <v>312982.16749999998</v>
      </c>
      <c r="T61" s="161">
        <v>173825.6115</v>
      </c>
      <c r="U61" s="163">
        <v>5586.1527830000005</v>
      </c>
      <c r="V61" s="161">
        <v>465915.76524600002</v>
      </c>
      <c r="W61" s="161">
        <v>1936197.53186</v>
      </c>
      <c r="X61" s="161">
        <v>381876.30936499999</v>
      </c>
      <c r="Y61" s="162">
        <v>463148.59814000002</v>
      </c>
      <c r="Z61" s="161">
        <v>1921064.7793000001</v>
      </c>
      <c r="AA61" s="163">
        <v>380124.50568300002</v>
      </c>
      <c r="AB61" s="161">
        <v>152933.59774600001</v>
      </c>
      <c r="AC61" s="161">
        <v>1762371.9203599901</v>
      </c>
      <c r="AD61" s="161">
        <v>376290.15658200003</v>
      </c>
      <c r="AE61" s="162">
        <v>150166.43064000001</v>
      </c>
      <c r="AF61" s="161">
        <v>1747239.1677999999</v>
      </c>
      <c r="AG61" s="163">
        <v>374538.3529</v>
      </c>
      <c r="AH61" s="161">
        <v>398280.08846999903</v>
      </c>
      <c r="AI61" s="161">
        <v>1529701.5495</v>
      </c>
      <c r="AJ61" s="161">
        <f>TEA!AJ61-TEA_woNG!L61+TEA_woNG!K61</f>
        <v>214131.324383</v>
      </c>
      <c r="AK61" s="162">
        <v>85297.920970000006</v>
      </c>
      <c r="AL61" s="161">
        <v>1355875.9380000001</v>
      </c>
      <c r="AM61" s="163">
        <f>TEA!AM61-TEA_woNG!L61+TEA_woNG!K61</f>
        <v>208545.1716</v>
      </c>
      <c r="AP61" s="156">
        <f>V61+W61-X61+BJ61</f>
        <v>2457671.6748151178</v>
      </c>
      <c r="AQ61" s="157">
        <f>Y61+Z61-AA61+BJ61</f>
        <v>2441523.5588311176</v>
      </c>
      <c r="AR61" s="157">
        <f>AB61+AC61-AD61+BJ61</f>
        <v>1976450.0485981076</v>
      </c>
      <c r="AS61" s="157">
        <f>AE61+AF61-AG61+BJ61</f>
        <v>1960301.9326141174</v>
      </c>
      <c r="AT61" s="157">
        <f>AH61+AI61-AJ61+BJ61</f>
        <v>2151285.000661117</v>
      </c>
      <c r="AU61" s="158">
        <f>AK61+AL61-AM61+BJ61</f>
        <v>1670063.3744441178</v>
      </c>
      <c r="AV61" s="147"/>
      <c r="AW61" s="197">
        <f>SUM(V61:W61,BP61)/SUM(BQ61,X61)</f>
        <v>6.9554305241622876</v>
      </c>
      <c r="AX61" s="198">
        <f>SUM(Y61:Z61,BP61,)/SUM(BQ61,AA61)</f>
        <v>6.9408536951495785</v>
      </c>
      <c r="AY61" s="198">
        <f>SUM(AB61:AC61,BH61)/SUM(BI61,AD61)</f>
        <v>5.8168847620261772</v>
      </c>
      <c r="AZ61" s="198">
        <f>SUM(AE61:AF61,BH61)/SUM(BI61,AG61)</f>
        <v>5.7969390103795133</v>
      </c>
      <c r="BA61" s="198">
        <f>SUM(AH61:AI61,BP61)/SUM(BQ61,AJ61)</f>
        <v>10.01880455817904</v>
      </c>
      <c r="BB61" s="199">
        <f>SUM(AK61:AL61,BH61)/SUM(BI61,AM61)</f>
        <v>8.0913044966026</v>
      </c>
      <c r="BC61" s="155"/>
      <c r="BD61" s="121">
        <v>407682.8580390343</v>
      </c>
      <c r="BE61" s="121">
        <v>1358942.8601301142</v>
      </c>
      <c r="BF61" s="121">
        <v>1630731.4321561372</v>
      </c>
      <c r="BG61" s="121">
        <v>106081.41989227143</v>
      </c>
      <c r="BH61" s="121">
        <v>343357.35493196157</v>
      </c>
      <c r="BI61" s="121">
        <v>12004.087750115385</v>
      </c>
      <c r="BJ61" s="121">
        <v>437434.68707411765</v>
      </c>
      <c r="BL61" s="121">
        <v>3241901.4590423624</v>
      </c>
      <c r="BM61" s="121">
        <v>10806338.196807874</v>
      </c>
      <c r="BN61" s="121">
        <v>12967605.83616945</v>
      </c>
      <c r="BO61" s="121">
        <v>843561.36919819284</v>
      </c>
      <c r="BP61" s="121">
        <v>337198.31951473077</v>
      </c>
      <c r="BQ61" s="121">
        <v>11961.513772576924</v>
      </c>
      <c r="BR61" s="121">
        <v>1168798.1749403467</v>
      </c>
    </row>
    <row r="62" spans="1:70">
      <c r="A62" s="159"/>
      <c r="B62" s="160" t="s">
        <v>207</v>
      </c>
      <c r="C62" s="161">
        <v>7</v>
      </c>
      <c r="D62" s="161">
        <v>26</v>
      </c>
      <c r="E62" s="161">
        <v>13</v>
      </c>
      <c r="F62" s="161">
        <v>8</v>
      </c>
      <c r="G62" s="161">
        <v>1150</v>
      </c>
      <c r="H62" s="161" t="s">
        <v>211</v>
      </c>
      <c r="I62" s="162">
        <v>85313.128060000003</v>
      </c>
      <c r="J62" s="161">
        <v>1421995.8570000001</v>
      </c>
      <c r="K62" s="161">
        <v>208419.59239999999</v>
      </c>
      <c r="L62" s="161">
        <v>236297.2781</v>
      </c>
      <c r="M62" s="161">
        <v>63997.079169999997</v>
      </c>
      <c r="N62" s="161">
        <v>383519.34279999998</v>
      </c>
      <c r="O62" s="161">
        <v>162637.29560000001</v>
      </c>
      <c r="P62" s="161">
        <v>2726.2522829999998</v>
      </c>
      <c r="Q62" s="161">
        <v>14829.130279999999</v>
      </c>
      <c r="R62" s="161">
        <v>1716.388792</v>
      </c>
      <c r="S62" s="161">
        <v>330826.19300000003</v>
      </c>
      <c r="T62" s="161">
        <v>188724.77770000001</v>
      </c>
      <c r="U62" s="163">
        <v>6126.7358679999998</v>
      </c>
      <c r="V62" s="161">
        <v>482862.65251300001</v>
      </c>
      <c r="W62" s="161">
        <v>2009069.10778</v>
      </c>
      <c r="X62" s="161">
        <v>378900.01266000001</v>
      </c>
      <c r="Y62" s="162">
        <v>480136.40023000003</v>
      </c>
      <c r="Z62" s="161">
        <v>1994239.9775</v>
      </c>
      <c r="AA62" s="163">
        <v>377183.623868</v>
      </c>
      <c r="AB62" s="161">
        <v>152036.45951300001</v>
      </c>
      <c r="AC62" s="161">
        <v>1820344.33008</v>
      </c>
      <c r="AD62" s="161">
        <v>372773.27679199999</v>
      </c>
      <c r="AE62" s="162">
        <v>149310.20723</v>
      </c>
      <c r="AF62" s="161">
        <v>1805515.1998000001</v>
      </c>
      <c r="AG62" s="163">
        <v>371056.88799999998</v>
      </c>
      <c r="AH62" s="161">
        <v>416139.32105999999</v>
      </c>
      <c r="AI62" s="161">
        <v>1610720.6347000001</v>
      </c>
      <c r="AJ62" s="161">
        <f>TEA!AJ62-TEA_woNG!L62+TEA_woNG!K62</f>
        <v>214546.32826799899</v>
      </c>
      <c r="AK62" s="162">
        <v>85313.128060000003</v>
      </c>
      <c r="AL62" s="161">
        <v>1421995.8570000001</v>
      </c>
      <c r="AM62" s="163">
        <f>TEA!AM62-TEA_woNG!L62+TEA_woNG!K62</f>
        <v>208419.59239999999</v>
      </c>
      <c r="AP62" s="156">
        <f>V62+W62-X62+BJ62</f>
        <v>2588608.1169800283</v>
      </c>
      <c r="AQ62" s="157">
        <f>Y62+Z62-AA62+BJ62</f>
        <v>2572769.1232090285</v>
      </c>
      <c r="AR62" s="157">
        <f>AB62+AC62-AD62+BJ62</f>
        <v>2075183.8821480284</v>
      </c>
      <c r="AS62" s="157">
        <f>AE62+AF62-AG62+BJ62</f>
        <v>2059344.8883770285</v>
      </c>
      <c r="AT62" s="157">
        <f>AH62+AI62-AJ62+BJ62</f>
        <v>2287889.9968390292</v>
      </c>
      <c r="AU62" s="158">
        <f>AK62+AL62-AM62+BJ62</f>
        <v>1774465.7620070283</v>
      </c>
      <c r="AV62" s="147"/>
      <c r="AW62" s="197">
        <f>SUM(V62:W62,BP62)/SUM(BQ62,X62)</f>
        <v>7.3001065314569873</v>
      </c>
      <c r="AX62" s="198">
        <f>SUM(Y62:Z62,BP62,)/SUM(BQ62,AA62)</f>
        <v>7.2872305001093887</v>
      </c>
      <c r="AY62" s="198">
        <f>SUM(AB62:AC62,BH62)/SUM(BI62,AD62)</f>
        <v>6.0864190419247528</v>
      </c>
      <c r="AZ62" s="198">
        <f>SUM(AE62:AF62,BH62)/SUM(BI62,AG62)</f>
        <v>6.0679175192587795</v>
      </c>
      <c r="BA62" s="198">
        <f>SUM(AH62:AI62,BP62)/SUM(BQ62,AJ62)</f>
        <v>10.527319123943784</v>
      </c>
      <c r="BB62" s="199">
        <f>SUM(AK62:AL62,BH62)/SUM(BI62,AM62)</f>
        <v>8.5019729163297058</v>
      </c>
      <c r="BC62" s="155"/>
      <c r="BD62" s="121">
        <v>430934.05120675906</v>
      </c>
      <c r="BE62" s="121">
        <v>1436446.8373558635</v>
      </c>
      <c r="BF62" s="121">
        <v>1723736.2048270362</v>
      </c>
      <c r="BG62" s="121">
        <v>112131.5138238283</v>
      </c>
      <c r="BH62" s="121">
        <v>376611.5400564</v>
      </c>
      <c r="BI62" s="121">
        <v>13166.684533199999</v>
      </c>
      <c r="BJ62" s="121">
        <v>475576.36934702832</v>
      </c>
      <c r="BL62" s="121">
        <v>3426795.3675512788</v>
      </c>
      <c r="BM62" s="121">
        <v>11422651.225170931</v>
      </c>
      <c r="BN62" s="121">
        <v>13707181.470205117</v>
      </c>
      <c r="BO62" s="121">
        <v>891671.8255426184</v>
      </c>
      <c r="BP62" s="121">
        <v>369856.00160520006</v>
      </c>
      <c r="BQ62" s="121">
        <v>13119.987262799999</v>
      </c>
      <c r="BR62" s="121">
        <v>1248407.8398850183</v>
      </c>
    </row>
    <row r="63" spans="1:70" ht="18" thickBot="1">
      <c r="A63" s="159"/>
      <c r="B63" s="183" t="s">
        <v>207</v>
      </c>
      <c r="C63" s="184">
        <v>7</v>
      </c>
      <c r="D63" s="184">
        <v>26</v>
      </c>
      <c r="E63" s="184">
        <v>13</v>
      </c>
      <c r="F63" s="184">
        <v>8</v>
      </c>
      <c r="G63" s="184">
        <v>1200</v>
      </c>
      <c r="H63" s="184" t="s">
        <v>211</v>
      </c>
      <c r="I63" s="185">
        <v>85331.390910000002</v>
      </c>
      <c r="J63" s="184">
        <v>1490140.415</v>
      </c>
      <c r="K63" s="184">
        <v>208431.9142</v>
      </c>
      <c r="L63" s="184">
        <v>235767.61840000001</v>
      </c>
      <c r="M63" s="184">
        <v>63170.634740000001</v>
      </c>
      <c r="N63" s="184">
        <v>376128.07270000002</v>
      </c>
      <c r="O63" s="184">
        <v>159475.44450000001</v>
      </c>
      <c r="P63" s="184">
        <v>2687.5317799999998</v>
      </c>
      <c r="Q63" s="184">
        <v>14543.027969999999</v>
      </c>
      <c r="R63" s="184">
        <v>1683.0220710000001</v>
      </c>
      <c r="S63" s="184">
        <v>348476.50650000002</v>
      </c>
      <c r="T63" s="184">
        <v>203887.10070000001</v>
      </c>
      <c r="U63" s="186">
        <v>6682.5361629999998</v>
      </c>
      <c r="V63" s="184">
        <v>499666.06393</v>
      </c>
      <c r="W63" s="184">
        <v>2084698.6163699999</v>
      </c>
      <c r="X63" s="184">
        <v>376272.91693399998</v>
      </c>
      <c r="Y63" s="185">
        <v>496978.53214999998</v>
      </c>
      <c r="Z63" s="184">
        <v>2070155.5884</v>
      </c>
      <c r="AA63" s="186">
        <v>374589.89486299898</v>
      </c>
      <c r="AB63" s="184">
        <v>151189.55742999999</v>
      </c>
      <c r="AC63" s="184">
        <v>1880811.5156699901</v>
      </c>
      <c r="AD63" s="184">
        <v>369590.380771</v>
      </c>
      <c r="AE63" s="185">
        <v>148502.02565</v>
      </c>
      <c r="AF63" s="184">
        <v>1866268.4876999999</v>
      </c>
      <c r="AG63" s="186">
        <v>367907.35869999998</v>
      </c>
      <c r="AH63" s="184">
        <v>433807.89740999998</v>
      </c>
      <c r="AI63" s="184">
        <v>1694027.5157000001</v>
      </c>
      <c r="AJ63" s="184">
        <f>TEA!AJ63-TEA_woNG!L63+TEA_woNG!K63</f>
        <v>215114.45036299998</v>
      </c>
      <c r="AK63" s="185">
        <v>85331.390910000002</v>
      </c>
      <c r="AL63" s="184">
        <v>1490140.415</v>
      </c>
      <c r="AM63" s="186">
        <f>TEA!AM63-TEA_woNG!L63+TEA_woNG!K63</f>
        <v>208431.9142</v>
      </c>
      <c r="AP63" s="164">
        <f>V63+W63-X63+BJ63</f>
        <v>2722528.2275037025</v>
      </c>
      <c r="AQ63" s="165">
        <f>Y63+Z63-AA63+BJ63</f>
        <v>2706980.6898247031</v>
      </c>
      <c r="AR63" s="165">
        <f>AB63+AC63-AD63+BJ63</f>
        <v>2176847.1564666927</v>
      </c>
      <c r="AS63" s="165">
        <f>AE63+AF63-AG63+BJ63</f>
        <v>2161299.6187877022</v>
      </c>
      <c r="AT63" s="165">
        <f>AH63+AI63-AJ63+BJ63</f>
        <v>2427157.4268847024</v>
      </c>
      <c r="AU63" s="166">
        <f>AK63+AL63-AM63+BJ63</f>
        <v>1881476.3558477024</v>
      </c>
      <c r="AV63" s="147">
        <f>MIN(AP49:AU63)</f>
        <v>638901.72657115455</v>
      </c>
      <c r="AW63" s="200">
        <f>SUM(V63:W63,BP63)/SUM(BQ63,X63)</f>
        <v>7.6493457016130995</v>
      </c>
      <c r="AX63" s="201">
        <f>SUM(Y63:Z63,BP63,)/SUM(BQ63,AA63)</f>
        <v>7.6381433924669935</v>
      </c>
      <c r="AY63" s="201">
        <f>SUM(AB63:AC63,BH63)/SUM(BI63,AD63)</f>
        <v>6.3620121221802437</v>
      </c>
      <c r="AZ63" s="201">
        <f>SUM(AE63:AF63,BH63)/SUM(BI63,AG63)</f>
        <v>6.3449476515178764</v>
      </c>
      <c r="BA63" s="201">
        <f>SUM(AH63:AI63,BP63)/SUM(BQ63,AJ63)</f>
        <v>11.032760366872946</v>
      </c>
      <c r="BB63" s="202">
        <f>SUM(AK63:AL63,BH63)/SUM(BI63,AM63)</f>
        <v>8.9149253072873904</v>
      </c>
      <c r="BC63" s="155"/>
      <c r="BD63" s="121">
        <v>453918.68702503201</v>
      </c>
      <c r="BE63" s="121">
        <v>1513062.2900834403</v>
      </c>
      <c r="BF63" s="121">
        <v>1815674.7481001283</v>
      </c>
      <c r="BG63" s="121">
        <v>118112.24800293305</v>
      </c>
      <c r="BH63" s="121">
        <v>410682.03644069232</v>
      </c>
      <c r="BI63" s="121">
        <v>14357.820305923078</v>
      </c>
      <c r="BJ63" s="121">
        <v>514436.46413770231</v>
      </c>
      <c r="BL63" s="121">
        <v>3609569.6071973369</v>
      </c>
      <c r="BM63" s="121">
        <v>12031898.690657791</v>
      </c>
      <c r="BN63" s="121">
        <v>14438278.428789349</v>
      </c>
      <c r="BO63" s="121">
        <v>939230.7318813483</v>
      </c>
      <c r="BP63" s="121">
        <v>403315.35222284618</v>
      </c>
      <c r="BQ63" s="121">
        <v>14306.898525615385</v>
      </c>
      <c r="BR63" s="121">
        <v>1328239.1855785791</v>
      </c>
    </row>
    <row r="64" spans="1:70">
      <c r="B64" s="149" t="s">
        <v>208</v>
      </c>
      <c r="C64" s="121">
        <v>86</v>
      </c>
      <c r="D64" s="121">
        <v>170</v>
      </c>
      <c r="E64" s="121">
        <v>66</v>
      </c>
      <c r="F64" s="121">
        <v>66</v>
      </c>
      <c r="G64" s="121">
        <v>500</v>
      </c>
      <c r="H64" s="121" t="s">
        <v>210</v>
      </c>
      <c r="I64" s="150">
        <v>355623.995</v>
      </c>
      <c r="J64" s="121">
        <v>2729504.997</v>
      </c>
      <c r="K64" s="121">
        <v>1169492.487</v>
      </c>
      <c r="L64" s="121">
        <v>1357059.943</v>
      </c>
      <c r="M64" s="121">
        <v>229953.06959999999</v>
      </c>
      <c r="N64" s="121">
        <v>1292515.781</v>
      </c>
      <c r="O64" s="121">
        <v>1094241.098</v>
      </c>
      <c r="P64" s="121">
        <v>12153.49272</v>
      </c>
      <c r="Q64" s="121">
        <v>50356.65681</v>
      </c>
      <c r="R64" s="121">
        <v>11547.2945</v>
      </c>
      <c r="S64" s="121">
        <v>108151.78260000001</v>
      </c>
      <c r="T64" s="121">
        <v>27461.969099999998</v>
      </c>
      <c r="U64" s="151">
        <v>951.77159229999995</v>
      </c>
      <c r="V64" s="121">
        <v>705882.33991999901</v>
      </c>
      <c r="W64" s="121">
        <v>4099839.4039099999</v>
      </c>
      <c r="X64" s="121">
        <v>2276232.6510922899</v>
      </c>
      <c r="Y64" s="150">
        <v>693728.84719999996</v>
      </c>
      <c r="Z64" s="121">
        <v>4049482.7470999998</v>
      </c>
      <c r="AA64" s="151">
        <v>2264685.3565922999</v>
      </c>
      <c r="AB64" s="121">
        <v>597730.55731999897</v>
      </c>
      <c r="AC64" s="121">
        <v>4072377.43481</v>
      </c>
      <c r="AD64" s="121">
        <v>2275280.8794999998</v>
      </c>
      <c r="AE64" s="150">
        <v>585577.06459999899</v>
      </c>
      <c r="AF64" s="121">
        <v>4022020.7779999999</v>
      </c>
      <c r="AG64" s="151">
        <v>2263733.585</v>
      </c>
      <c r="AH64" s="121">
        <v>463775.77759999997</v>
      </c>
      <c r="AI64" s="121">
        <v>2756966.9660999998</v>
      </c>
      <c r="AJ64" s="121">
        <f>TEA!AJ64-TEA_woNG!L64+TEA_woNG!K64</f>
        <v>1170444.2585922999</v>
      </c>
      <c r="AK64" s="150">
        <v>355623.995</v>
      </c>
      <c r="AL64" s="121">
        <v>2729504.997</v>
      </c>
      <c r="AM64" s="151">
        <f>TEA!AM64-TEA_woNG!L64+TEA_woNG!K64</f>
        <v>1169492.487</v>
      </c>
      <c r="AP64" s="152">
        <f>V64+W64-X64+BR64</f>
        <v>2876152.6228429973</v>
      </c>
      <c r="AQ64" s="153">
        <f>Y64+Z64-AA64+BR64</f>
        <v>2825189.7678129883</v>
      </c>
      <c r="AR64" s="153">
        <f>AB64+AC64-AD64+BJ64</f>
        <v>2487807.7605459285</v>
      </c>
      <c r="AS64" s="153">
        <f>AE64+AF64-AG64+BJ64</f>
        <v>2436844.9055159283</v>
      </c>
      <c r="AT64" s="153">
        <f>AH64+AI64-AJ64+BR64</f>
        <v>2396962.015212988</v>
      </c>
      <c r="AU64" s="154">
        <f>AK64+AL64-AM64+BJ64</f>
        <v>2008617.1529159292</v>
      </c>
      <c r="AV64" s="147"/>
      <c r="AW64" s="194">
        <f>SUM(V64:W64,BP64)/SUM(BQ64,X64)</f>
        <v>2.1345422632184929</v>
      </c>
      <c r="AX64" s="195">
        <f>SUM(Y64:Z64,BP64,)/SUM(BQ64,AA64)</f>
        <v>2.1178388437846669</v>
      </c>
      <c r="AY64" s="195">
        <f>SUM(AB64:AC64,BH64)/SUM(BI64,AD64)</f>
        <v>2.0763377672841252</v>
      </c>
      <c r="AZ64" s="206">
        <f>SUM(AE64:AF64,BH64)/SUM(BI64,AG64)</f>
        <v>2.059330751295152</v>
      </c>
      <c r="BA64" s="195">
        <f>SUM(AH64:AI64,BP64)/SUM(BQ64,AJ64)</f>
        <v>2.795853602126686</v>
      </c>
      <c r="BB64" s="196">
        <f>SUM(AK64:AL64,BH64)/SUM(BI64,AM64)</f>
        <v>2.6832441553127571</v>
      </c>
      <c r="BC64" s="155"/>
      <c r="BD64" s="121">
        <v>140812.16614928027</v>
      </c>
      <c r="BE64" s="121">
        <v>469373.88716426754</v>
      </c>
      <c r="BF64" s="121">
        <v>563248.66459712107</v>
      </c>
      <c r="BG64" s="121">
        <v>36640.133939092106</v>
      </c>
      <c r="BH64" s="121">
        <v>58381.587781289236</v>
      </c>
      <c r="BI64" s="121">
        <v>2041.073804452308</v>
      </c>
      <c r="BJ64" s="121">
        <v>92980.647915929047</v>
      </c>
      <c r="BL64" s="121">
        <v>1119740.8914518524</v>
      </c>
      <c r="BM64" s="121">
        <v>3732469.6381728412</v>
      </c>
      <c r="BN64" s="121">
        <v>4478963.5658074096</v>
      </c>
      <c r="BO64" s="121">
        <v>291363.00762804487</v>
      </c>
      <c r="BP64" s="121">
        <v>57334.357361744609</v>
      </c>
      <c r="BQ64" s="121">
        <v>2033.8348845015385</v>
      </c>
      <c r="BR64" s="121">
        <v>346663.53010528797</v>
      </c>
    </row>
    <row r="65" spans="2:70">
      <c r="B65" s="149" t="s">
        <v>208</v>
      </c>
      <c r="C65" s="121">
        <v>86</v>
      </c>
      <c r="D65" s="121">
        <v>170</v>
      </c>
      <c r="E65" s="121">
        <v>66</v>
      </c>
      <c r="F65" s="121">
        <v>66</v>
      </c>
      <c r="G65" s="121">
        <v>550</v>
      </c>
      <c r="H65" s="121" t="s">
        <v>210</v>
      </c>
      <c r="I65" s="150">
        <v>355675.56670000002</v>
      </c>
      <c r="J65" s="121">
        <v>2768545.4040000001</v>
      </c>
      <c r="K65" s="121">
        <v>1251585.696</v>
      </c>
      <c r="L65" s="121">
        <v>1459936.102</v>
      </c>
      <c r="M65" s="121">
        <v>247147.6741</v>
      </c>
      <c r="N65" s="121">
        <v>1434398.943</v>
      </c>
      <c r="O65" s="121">
        <v>1215512.5090000001</v>
      </c>
      <c r="P65" s="121">
        <v>13356.25287</v>
      </c>
      <c r="Q65" s="121">
        <v>55906.293859999998</v>
      </c>
      <c r="R65" s="121">
        <v>12828.057640000001</v>
      </c>
      <c r="S65" s="121">
        <v>243793.17730000001</v>
      </c>
      <c r="T65" s="121">
        <v>79197.372810000001</v>
      </c>
      <c r="U65" s="151">
        <v>3675.983776</v>
      </c>
      <c r="V65" s="121">
        <v>859972.67096999998</v>
      </c>
      <c r="W65" s="121">
        <v>4338048.01366999</v>
      </c>
      <c r="X65" s="121">
        <v>2483602.2464159899</v>
      </c>
      <c r="Y65" s="150">
        <v>846616.41810000001</v>
      </c>
      <c r="Z65" s="121">
        <v>4282141.7198099997</v>
      </c>
      <c r="AA65" s="151">
        <v>2470774.1887759999</v>
      </c>
      <c r="AB65" s="121">
        <v>616179.49367</v>
      </c>
      <c r="AC65" s="121">
        <v>4258850.6408599997</v>
      </c>
      <c r="AD65" s="121">
        <v>2479926.2626399999</v>
      </c>
      <c r="AE65" s="150">
        <v>602823.24080000003</v>
      </c>
      <c r="AF65" s="121">
        <v>4202944.3470000001</v>
      </c>
      <c r="AG65" s="151">
        <v>2467098.2050000001</v>
      </c>
      <c r="AH65" s="121">
        <v>599468.74399999995</v>
      </c>
      <c r="AI65" s="121">
        <v>2847742.7768100002</v>
      </c>
      <c r="AJ65" s="121">
        <f>TEA!AJ65-TEA_woNG!L65+TEA_woNG!K65</f>
        <v>1255261.6797760001</v>
      </c>
      <c r="AK65" s="150">
        <v>355675.56670000002</v>
      </c>
      <c r="AL65" s="121">
        <v>2768545.4040000001</v>
      </c>
      <c r="AM65" s="151">
        <f>TEA!AM65-TEA_woNG!L65+TEA_woNG!K65</f>
        <v>1251585.696</v>
      </c>
      <c r="AP65" s="156">
        <f>V65+W65-X65+BR65</f>
        <v>3585860.4489269252</v>
      </c>
      <c r="AQ65" s="157">
        <f>Y65+Z65-AA65+BR65</f>
        <v>3529425.9598369249</v>
      </c>
      <c r="AR65" s="157">
        <f>AB65+AC65-AD65+BJ65</f>
        <v>2696190.9602525774</v>
      </c>
      <c r="AS65" s="157">
        <f>AE65+AF65-AG65+BJ65</f>
        <v>2639756.4711625776</v>
      </c>
      <c r="AT65" s="157">
        <f>AH65+AI65-AJ65+BR65</f>
        <v>3063391.8517369246</v>
      </c>
      <c r="AU65" s="158">
        <f>AK65+AL65-AM65+BJ65</f>
        <v>2173722.3630625778</v>
      </c>
      <c r="AV65" s="147"/>
      <c r="AW65" s="197">
        <f>SUM(V65:W65,BP65)/SUM(BQ65,X65)</f>
        <v>2.175542659496466</v>
      </c>
      <c r="AX65" s="198">
        <f>SUM(Y65:Z65,BP65,)/SUM(BQ65,AA65)</f>
        <v>2.1588584225860155</v>
      </c>
      <c r="AY65" s="198">
        <f>SUM(AB65:AC65,BH65)/SUM(BI65,AD65)</f>
        <v>2.0505372174907501</v>
      </c>
      <c r="AZ65" s="198">
        <f>SUM(AE65:AF65,BH65)/SUM(BI65,AG65)</f>
        <v>2.033180483136908</v>
      </c>
      <c r="BA65" s="198">
        <f>SUM(AH65:AI65,BP65)/SUM(BQ65,AJ65)</f>
        <v>2.9050677017347852</v>
      </c>
      <c r="BB65" s="199">
        <f>SUM(AK65:AL65,BH65)/SUM(BI65,AM65)</f>
        <v>2.6602623441706355</v>
      </c>
      <c r="BC65" s="155"/>
      <c r="BD65" s="121">
        <v>317524.52585204464</v>
      </c>
      <c r="BE65" s="121">
        <v>1058415.086173482</v>
      </c>
      <c r="BF65" s="121">
        <v>1270098.1034081783</v>
      </c>
      <c r="BG65" s="121">
        <v>82621.704319439537</v>
      </c>
      <c r="BH65" s="121">
        <v>226379.83034608461</v>
      </c>
      <c r="BI65" s="121">
        <v>7914.446302946154</v>
      </c>
      <c r="BJ65" s="121">
        <v>301087.08836257801</v>
      </c>
      <c r="BL65" s="121">
        <v>2524960.7712054397</v>
      </c>
      <c r="BM65" s="121">
        <v>8416535.904018132</v>
      </c>
      <c r="BN65" s="121">
        <v>10099843.084821759</v>
      </c>
      <c r="BO65" s="121">
        <v>657009.28675326309</v>
      </c>
      <c r="BP65" s="121">
        <v>222319.1006927923</v>
      </c>
      <c r="BQ65" s="121">
        <v>7886.3767431307697</v>
      </c>
      <c r="BR65" s="121">
        <v>871442.01070292469</v>
      </c>
    </row>
    <row r="66" spans="2:70">
      <c r="B66" s="149" t="s">
        <v>208</v>
      </c>
      <c r="C66" s="121">
        <v>86</v>
      </c>
      <c r="D66" s="121">
        <v>170</v>
      </c>
      <c r="E66" s="121">
        <v>66</v>
      </c>
      <c r="F66" s="121">
        <v>66</v>
      </c>
      <c r="G66" s="121">
        <v>600</v>
      </c>
      <c r="H66" s="121" t="s">
        <v>210</v>
      </c>
      <c r="I66" s="150">
        <v>355722.73550000001</v>
      </c>
      <c r="J66" s="121">
        <v>2925004.5819999999</v>
      </c>
      <c r="K66" s="121">
        <v>1352735.4790000001</v>
      </c>
      <c r="L66" s="121">
        <v>1578009.36</v>
      </c>
      <c r="M66" s="121">
        <v>260810.07829999999</v>
      </c>
      <c r="N66" s="121">
        <v>1550017.267</v>
      </c>
      <c r="O66" s="121">
        <v>1314175.0689999999</v>
      </c>
      <c r="P66" s="121">
        <v>14358.992039999999</v>
      </c>
      <c r="Q66" s="121">
        <v>60453.685729999997</v>
      </c>
      <c r="R66" s="121">
        <v>13866.703869999999</v>
      </c>
      <c r="S66" s="121">
        <v>343012.11989999999</v>
      </c>
      <c r="T66" s="121">
        <v>126224.95879999999</v>
      </c>
      <c r="U66" s="151">
        <v>6519.8772730000001</v>
      </c>
      <c r="V66" s="121">
        <v>973903.92573999998</v>
      </c>
      <c r="W66" s="121">
        <v>4661700.4935299996</v>
      </c>
      <c r="X66" s="121">
        <v>2687297.1291429899</v>
      </c>
      <c r="Y66" s="150">
        <v>959544.933699999</v>
      </c>
      <c r="Z66" s="121">
        <v>4601246.8077999996</v>
      </c>
      <c r="AA66" s="151">
        <v>2673430.4252729998</v>
      </c>
      <c r="AB66" s="121">
        <v>630891.80584000004</v>
      </c>
      <c r="AC66" s="121">
        <v>4535475.5347299902</v>
      </c>
      <c r="AD66" s="121">
        <v>2680777.2518699998</v>
      </c>
      <c r="AE66" s="150">
        <v>616532.8138</v>
      </c>
      <c r="AF66" s="121">
        <v>4475021.8489999902</v>
      </c>
      <c r="AG66" s="151">
        <v>2666910.548</v>
      </c>
      <c r="AH66" s="121">
        <v>698734.8554</v>
      </c>
      <c r="AI66" s="121">
        <v>3051229.5408000001</v>
      </c>
      <c r="AJ66" s="121">
        <f>TEA!AJ66-TEA_woNG!L66+TEA_woNG!K66</f>
        <v>1359255.3562729999</v>
      </c>
      <c r="AK66" s="150">
        <v>355722.73550000001</v>
      </c>
      <c r="AL66" s="121">
        <v>2925004.5819999999</v>
      </c>
      <c r="AM66" s="151">
        <f>TEA!AM66-TEA_woNG!L66+TEA_woNG!K66</f>
        <v>1352735.4790000001</v>
      </c>
      <c r="AP66" s="156">
        <f>V66+W66-X66+BR66</f>
        <v>4251796.8314111661</v>
      </c>
      <c r="AQ66" s="157">
        <f>Y66+Z66-AA66+BR66</f>
        <v>4190850.8575111553</v>
      </c>
      <c r="AR66" s="157">
        <f>AB66+AC66-AD66+BJ66</f>
        <v>2987915.6191569646</v>
      </c>
      <c r="AS66" s="157">
        <f>AE66+AF66-AG66+BJ66</f>
        <v>2926969.6452569645</v>
      </c>
      <c r="AT66" s="157">
        <f>AH66+AI66-AJ66+BR66</f>
        <v>3694198.5812111567</v>
      </c>
      <c r="AU66" s="158">
        <f>AK66+AL66-AM66+BJ66</f>
        <v>2430317.3689569747</v>
      </c>
      <c r="AV66" s="147"/>
      <c r="AW66" s="197">
        <f>SUM(V66:W66,BP66)/SUM(BQ66,X66)</f>
        <v>2.2317482436140827</v>
      </c>
      <c r="AX66" s="198">
        <f>SUM(Y66:Z66,BP66,)/SUM(BQ66,AA66)</f>
        <v>2.2154253186258344</v>
      </c>
      <c r="AY66" s="198">
        <f>SUM(AB66:AC66,BH66)/SUM(BI66,AD66)</f>
        <v>2.0656404427654436</v>
      </c>
      <c r="AZ66" s="198">
        <f>SUM(AE66:AF66,BH66)/SUM(BI66,AG66)</f>
        <v>2.0484189446625489</v>
      </c>
      <c r="BA66" s="198">
        <f>SUM(AH66:AI66,BP66)/SUM(BQ66,AJ66)</f>
        <v>3.0169371515574821</v>
      </c>
      <c r="BB66" s="199">
        <f>SUM(AK66:AL66,BH66)/SUM(BI66,AM66)</f>
        <v>2.6931397801541812</v>
      </c>
      <c r="BC66" s="155"/>
      <c r="BD66" s="121">
        <v>446827.18659716798</v>
      </c>
      <c r="BE66" s="121">
        <v>1489423.9553238933</v>
      </c>
      <c r="BF66" s="121">
        <v>1787308.7463886719</v>
      </c>
      <c r="BG66" s="121">
        <v>116266.99888411323</v>
      </c>
      <c r="BH66" s="121">
        <v>400044.45218591538</v>
      </c>
      <c r="BI66" s="121">
        <v>13985.920613053846</v>
      </c>
      <c r="BJ66" s="121">
        <v>502325.53045697475</v>
      </c>
      <c r="BL66" s="121">
        <v>3553177.8675630675</v>
      </c>
      <c r="BM66" s="121">
        <v>11843926.225210225</v>
      </c>
      <c r="BN66" s="121">
        <v>14212711.47025227</v>
      </c>
      <c r="BO66" s="121">
        <v>924557.27752181806</v>
      </c>
      <c r="BP66" s="121">
        <v>392868.58158320765</v>
      </c>
      <c r="BQ66" s="121">
        <v>13936.317820869232</v>
      </c>
      <c r="BR66" s="121">
        <v>1303489.5412841565</v>
      </c>
    </row>
    <row r="67" spans="2:70">
      <c r="B67" s="149" t="s">
        <v>208</v>
      </c>
      <c r="C67" s="121">
        <v>86</v>
      </c>
      <c r="D67" s="121">
        <v>170</v>
      </c>
      <c r="E67" s="121">
        <v>66</v>
      </c>
      <c r="F67" s="121">
        <v>66</v>
      </c>
      <c r="G67" s="121">
        <v>650</v>
      </c>
      <c r="H67" s="121" t="s">
        <v>210</v>
      </c>
      <c r="I67" s="150">
        <v>355770.80089999997</v>
      </c>
      <c r="J67" s="121">
        <v>3088093.2140000002</v>
      </c>
      <c r="K67" s="121">
        <v>1460093.4650000001</v>
      </c>
      <c r="L67" s="121">
        <v>1698345.07</v>
      </c>
      <c r="M67" s="121">
        <v>271117.9656</v>
      </c>
      <c r="N67" s="121">
        <v>1638523.85</v>
      </c>
      <c r="O67" s="121">
        <v>1389917.5859999999</v>
      </c>
      <c r="P67" s="121">
        <v>15140.83484</v>
      </c>
      <c r="Q67" s="121">
        <v>63919.626490000002</v>
      </c>
      <c r="R67" s="121">
        <v>14667.224399999999</v>
      </c>
      <c r="S67" s="121">
        <v>428369.73859999998</v>
      </c>
      <c r="T67" s="121">
        <v>172172.1813</v>
      </c>
      <c r="U67" s="151">
        <v>9443.609778</v>
      </c>
      <c r="V67" s="121">
        <v>1070399.3399399901</v>
      </c>
      <c r="W67" s="121">
        <v>4962708.8717900002</v>
      </c>
      <c r="X67" s="121">
        <v>2874121.8851780002</v>
      </c>
      <c r="Y67" s="150">
        <v>1055258.5051</v>
      </c>
      <c r="Z67" s="121">
        <v>4898789.2452999996</v>
      </c>
      <c r="AA67" s="151">
        <v>2859454.660778</v>
      </c>
      <c r="AB67" s="121">
        <v>642029.601339999</v>
      </c>
      <c r="AC67" s="121">
        <v>4790536.6904899999</v>
      </c>
      <c r="AD67" s="121">
        <v>2864678.2754000002</v>
      </c>
      <c r="AE67" s="150">
        <v>626888.76649999898</v>
      </c>
      <c r="AF67" s="121">
        <v>4726617.0640000002</v>
      </c>
      <c r="AG67" s="151">
        <v>2850011.051</v>
      </c>
      <c r="AH67" s="121">
        <v>784140.53949999996</v>
      </c>
      <c r="AI67" s="121">
        <v>3260265.3953</v>
      </c>
      <c r="AJ67" s="121">
        <f>TEA!AJ67-TEA_woNG!L67+TEA_woNG!K67</f>
        <v>1469537.0747780001</v>
      </c>
      <c r="AK67" s="150">
        <v>355770.80089999997</v>
      </c>
      <c r="AL67" s="121">
        <v>3088093.2140000002</v>
      </c>
      <c r="AM67" s="151">
        <f>TEA!AM67-TEA_woNG!L67+TEA_woNG!K67</f>
        <v>1460093.4650000001</v>
      </c>
      <c r="AP67" s="156">
        <f>V67+W67-X67+BR67</f>
        <v>4862567.8098504143</v>
      </c>
      <c r="AQ67" s="157">
        <f>Y67+Z67-AA67+BR67</f>
        <v>4798174.572920423</v>
      </c>
      <c r="AR67" s="157">
        <f>AB67+AC67-AD67+BJ67</f>
        <v>3272284.6956575969</v>
      </c>
      <c r="AS67" s="157">
        <f>AE67+AF67-AG67+BJ67</f>
        <v>3207891.4587275977</v>
      </c>
      <c r="AT67" s="157">
        <f>AH67+AI67-AJ67+BR67</f>
        <v>4278450.3433204237</v>
      </c>
      <c r="AU67" s="158">
        <f>AK67+AL67-AM67+BJ67</f>
        <v>2688167.2291275985</v>
      </c>
      <c r="AV67" s="147"/>
      <c r="AW67" s="197">
        <f>SUM(V67:W67,BP67)/SUM(BQ67,X67)</f>
        <v>2.2810835762828181</v>
      </c>
      <c r="AX67" s="198">
        <f>SUM(Y67:Z67,BP67,)/SUM(BQ67,AA67)</f>
        <v>2.2652471226034452</v>
      </c>
      <c r="AY67" s="198">
        <f>SUM(AB67:AC67,BH67)/SUM(BI67,AD67)</f>
        <v>2.0839318089350853</v>
      </c>
      <c r="AZ67" s="198">
        <f>SUM(AE67:AF67,BH67)/SUM(BI67,AG67)</f>
        <v>2.0670361915470932</v>
      </c>
      <c r="BA67" s="198">
        <f>SUM(AH67:AI67,BP67)/SUM(BQ67,AJ67)</f>
        <v>3.0968546748772265</v>
      </c>
      <c r="BB67" s="199">
        <f>SUM(AK67:AL67,BH67)/SUM(BI67,AM67)</f>
        <v>2.7178061142845626</v>
      </c>
      <c r="BC67" s="155"/>
      <c r="BD67" s="121">
        <v>558060.77670823084</v>
      </c>
      <c r="BE67" s="121">
        <v>1860202.589027436</v>
      </c>
      <c r="BF67" s="121">
        <v>2232243.1068329234</v>
      </c>
      <c r="BG67" s="121">
        <v>145210.61754753685</v>
      </c>
      <c r="BH67" s="121">
        <v>579443.95323531539</v>
      </c>
      <c r="BI67" s="121">
        <v>20257.891555253846</v>
      </c>
      <c r="BJ67" s="121">
        <v>704396.67922759836</v>
      </c>
      <c r="BL67" s="121">
        <v>4437709.3875050899</v>
      </c>
      <c r="BM67" s="121">
        <v>14792364.625016965</v>
      </c>
      <c r="BN67" s="121">
        <v>17750837.550020359</v>
      </c>
      <c r="BO67" s="121">
        <v>1154717.4565056853</v>
      </c>
      <c r="BP67" s="121">
        <v>569050.07123740774</v>
      </c>
      <c r="BQ67" s="121">
        <v>20186.044444669231</v>
      </c>
      <c r="BR67" s="121">
        <v>1703581.4832984239</v>
      </c>
    </row>
    <row r="68" spans="2:70">
      <c r="B68" s="149" t="s">
        <v>208</v>
      </c>
      <c r="C68" s="121">
        <v>86</v>
      </c>
      <c r="D68" s="121">
        <v>170</v>
      </c>
      <c r="E68" s="121">
        <v>66</v>
      </c>
      <c r="F68" s="121">
        <v>66</v>
      </c>
      <c r="G68" s="121">
        <v>700</v>
      </c>
      <c r="H68" s="121" t="s">
        <v>210</v>
      </c>
      <c r="I68" s="150">
        <v>355813.7365</v>
      </c>
      <c r="J68" s="121">
        <v>3247904.5189999999</v>
      </c>
      <c r="K68" s="121">
        <v>1482168.682</v>
      </c>
      <c r="L68" s="121">
        <v>1722607.7579999999</v>
      </c>
      <c r="M68" s="121">
        <v>272843.78419999999</v>
      </c>
      <c r="N68" s="121">
        <v>1653389.5260000001</v>
      </c>
      <c r="O68" s="121">
        <v>1402717.331</v>
      </c>
      <c r="P68" s="121">
        <v>15272.93201</v>
      </c>
      <c r="Q68" s="121">
        <v>64494.711929999998</v>
      </c>
      <c r="R68" s="121">
        <v>14803.750110000001</v>
      </c>
      <c r="S68" s="121">
        <v>505902.8958</v>
      </c>
      <c r="T68" s="121">
        <v>217972.11069999999</v>
      </c>
      <c r="U68" s="151">
        <v>12458.60347</v>
      </c>
      <c r="V68" s="121">
        <v>1149833.3485099999</v>
      </c>
      <c r="W68" s="121">
        <v>5183760.8676300002</v>
      </c>
      <c r="X68" s="121">
        <v>2912148.3665800001</v>
      </c>
      <c r="Y68" s="150">
        <v>1134560.4165000001</v>
      </c>
      <c r="Z68" s="121">
        <v>5119266.1557</v>
      </c>
      <c r="AA68" s="151">
        <v>2897344.6164699998</v>
      </c>
      <c r="AB68" s="121">
        <v>643930.45270999998</v>
      </c>
      <c r="AC68" s="121">
        <v>4965788.7569300001</v>
      </c>
      <c r="AD68" s="121">
        <v>2899689.7631100002</v>
      </c>
      <c r="AE68" s="150">
        <v>628657.52069999999</v>
      </c>
      <c r="AF68" s="121">
        <v>4901294.0449999999</v>
      </c>
      <c r="AG68" s="151">
        <v>2884886.0129999998</v>
      </c>
      <c r="AH68" s="121">
        <v>861716.63229999901</v>
      </c>
      <c r="AI68" s="121">
        <v>3465876.6296999999</v>
      </c>
      <c r="AJ68" s="121">
        <f>TEA!AJ68-TEA_woNG!L68+TEA_woNG!K68</f>
        <v>1494627.28547</v>
      </c>
      <c r="AK68" s="150">
        <v>355813.7365</v>
      </c>
      <c r="AL68" s="121">
        <v>3247904.5189999999</v>
      </c>
      <c r="AM68" s="151">
        <f>TEA!AM68-TEA_woNG!L68+TEA_woNG!K68</f>
        <v>1482168.682</v>
      </c>
      <c r="AP68" s="156">
        <f>V68+W68-X68+BR68</f>
        <v>5509498.29732069</v>
      </c>
      <c r="AQ68" s="157">
        <f>Y68+Z68-AA68+BR68</f>
        <v>5444534.4034906905</v>
      </c>
      <c r="AR68" s="157">
        <f>AB68+AC68-AD68+BJ68</f>
        <v>3619432.0633376422</v>
      </c>
      <c r="AS68" s="157">
        <f>AE68+AF68-AG68+BJ68</f>
        <v>3554468.1695076427</v>
      </c>
      <c r="AT68" s="157">
        <f>AH68+AI68-AJ68+BR68</f>
        <v>4921018.4242906896</v>
      </c>
      <c r="AU68" s="158">
        <f>AK68+AL68-AM68+BJ68</f>
        <v>3030952.1903076423</v>
      </c>
      <c r="AV68" s="147"/>
      <c r="AW68" s="197">
        <f>SUM(V68:W68,BP68)/SUM(BQ68,X68)</f>
        <v>2.4106939680435988</v>
      </c>
      <c r="AX68" s="198">
        <f>SUM(Y68:Z68,BP68,)/SUM(BQ68,AA68)</f>
        <v>2.3956185227684021</v>
      </c>
      <c r="AY68" s="198">
        <f>SUM(AB68:AC68,BH68)/SUM(BI68,AD68)</f>
        <v>2.1782073756389875</v>
      </c>
      <c r="AZ68" s="198">
        <f>SUM(AE68:AF68,BH68)/SUM(BI68,AG68)</f>
        <v>2.1618858662590625</v>
      </c>
      <c r="BA68" s="198">
        <f>SUM(AH68:AI68,BP68)/SUM(BQ68,AJ68)</f>
        <v>3.3383487396922682</v>
      </c>
      <c r="BB68" s="199">
        <f>SUM(AK68:AL68,BH68)/SUM(BI68,AM68)</f>
        <v>2.895056197337631</v>
      </c>
      <c r="BC68" s="155"/>
      <c r="BD68" s="121">
        <v>659093.672253242</v>
      </c>
      <c r="BE68" s="121">
        <v>2196978.9075108068</v>
      </c>
      <c r="BF68" s="121">
        <v>2636374.689012968</v>
      </c>
      <c r="BG68" s="121">
        <v>171499.95692961148</v>
      </c>
      <c r="BH68" s="121">
        <v>764635.0001249077</v>
      </c>
      <c r="BI68" s="121">
        <v>26732.340246876924</v>
      </c>
      <c r="BJ68" s="121">
        <v>909402.61680764228</v>
      </c>
      <c r="BL68" s="121">
        <v>5241124.799804044</v>
      </c>
      <c r="BM68" s="121">
        <v>17470415.999346811</v>
      </c>
      <c r="BN68" s="121">
        <v>20964499.199216172</v>
      </c>
      <c r="BO68" s="121">
        <v>1363770.7586483215</v>
      </c>
      <c r="BP68" s="121">
        <v>750919.21981795388</v>
      </c>
      <c r="BQ68" s="121">
        <v>26637.530705584617</v>
      </c>
      <c r="BR68" s="121">
        <v>2088052.4477606905</v>
      </c>
    </row>
    <row r="69" spans="2:70">
      <c r="B69" s="149" t="s">
        <v>208</v>
      </c>
      <c r="C69" s="121">
        <v>86</v>
      </c>
      <c r="D69" s="121">
        <v>170</v>
      </c>
      <c r="E69" s="121">
        <v>66</v>
      </c>
      <c r="F69" s="121">
        <v>66</v>
      </c>
      <c r="G69" s="121">
        <v>750</v>
      </c>
      <c r="H69" s="121" t="s">
        <v>210</v>
      </c>
      <c r="I69" s="150">
        <v>355854.10070000001</v>
      </c>
      <c r="J69" s="121">
        <v>3413002.3360000001</v>
      </c>
      <c r="K69" s="121">
        <v>1462824.1769999999</v>
      </c>
      <c r="L69" s="121">
        <v>1699737.05</v>
      </c>
      <c r="M69" s="121">
        <v>270063.3481</v>
      </c>
      <c r="N69" s="121">
        <v>1629336.909</v>
      </c>
      <c r="O69" s="121">
        <v>1382142.024</v>
      </c>
      <c r="P69" s="121">
        <v>15058.037920000001</v>
      </c>
      <c r="Q69" s="121">
        <v>63551.239880000001</v>
      </c>
      <c r="R69" s="121">
        <v>14586.472970000001</v>
      </c>
      <c r="S69" s="121">
        <v>578312.53240000003</v>
      </c>
      <c r="T69" s="121">
        <v>264042.31300000002</v>
      </c>
      <c r="U69" s="151">
        <v>15567.703509999999</v>
      </c>
      <c r="V69" s="121">
        <v>1219288.0191200001</v>
      </c>
      <c r="W69" s="121">
        <v>5369932.7978800004</v>
      </c>
      <c r="X69" s="121">
        <v>2875120.3774799998</v>
      </c>
      <c r="Y69" s="150">
        <v>1204229.9812</v>
      </c>
      <c r="Z69" s="121">
        <v>5306381.5580000002</v>
      </c>
      <c r="AA69" s="151">
        <v>2860533.9045099998</v>
      </c>
      <c r="AB69" s="121">
        <v>640975.48672000004</v>
      </c>
      <c r="AC69" s="121">
        <v>5105890.4848800004</v>
      </c>
      <c r="AD69" s="121">
        <v>2859552.6739699999</v>
      </c>
      <c r="AE69" s="150">
        <v>625917.44880000001</v>
      </c>
      <c r="AF69" s="121">
        <v>5042339.2450000001</v>
      </c>
      <c r="AG69" s="151">
        <v>2844966.2009999999</v>
      </c>
      <c r="AH69" s="121">
        <v>934166.63309999998</v>
      </c>
      <c r="AI69" s="121">
        <v>3677044.6490000002</v>
      </c>
      <c r="AJ69" s="121">
        <f>TEA!AJ69-TEA_woNG!L69+TEA_woNG!K69</f>
        <v>1478391.8805099998</v>
      </c>
      <c r="AK69" s="150">
        <v>355854.10070000001</v>
      </c>
      <c r="AL69" s="121">
        <v>3413002.3360000001</v>
      </c>
      <c r="AM69" s="151">
        <f>TEA!AM69-TEA_woNG!L69+TEA_woNG!K69</f>
        <v>1462824.1769999999</v>
      </c>
      <c r="AP69" s="156">
        <f>V69+W69-X69+BR69</f>
        <v>6178347.9032157045</v>
      </c>
      <c r="AQ69" s="157">
        <f>Y69+Z69-AA69+BR69</f>
        <v>6114325.0983857047</v>
      </c>
      <c r="AR69" s="157">
        <f>AB69+AC69-AD69+BJ69</f>
        <v>4005618.2960644746</v>
      </c>
      <c r="AS69" s="157">
        <f>AE69+AF69-AG69+BJ69</f>
        <v>3941595.4912344743</v>
      </c>
      <c r="AT69" s="157">
        <f>AH69+AI69-AJ69+BR69</f>
        <v>5597066.8652857048</v>
      </c>
      <c r="AU69" s="158">
        <f>AK69+AL69-AM69+BJ69</f>
        <v>3424337.258134474</v>
      </c>
      <c r="AV69" s="147"/>
      <c r="AW69" s="197">
        <f>SUM(V69:W69,BP69)/SUM(BQ69,X69)</f>
        <v>2.5882643466418926</v>
      </c>
      <c r="AX69" s="198">
        <f>SUM(Y69:Z69,BP69,)/SUM(BQ69,AA69)</f>
        <v>2.5741461424365877</v>
      </c>
      <c r="AY69" s="198">
        <f>SUM(AB69:AC69,BH69)/SUM(BI69,AD69)</f>
        <v>2.3168382337280624</v>
      </c>
      <c r="AZ69" s="198">
        <f>SUM(AE69:AF69,BH69)/SUM(BI69,AG69)</f>
        <v>2.3012687725553409</v>
      </c>
      <c r="BA69" s="198">
        <f>SUM(AH69:AI69,BP69)/SUM(BQ69,AJ69)</f>
        <v>3.6712240100912976</v>
      </c>
      <c r="BB69" s="199">
        <f>SUM(AK69:AL69,BH69)/SUM(BI69,AM69)</f>
        <v>3.1576048496382363</v>
      </c>
      <c r="BC69" s="155"/>
      <c r="BD69" s="121">
        <v>753455.078591906</v>
      </c>
      <c r="BE69" s="121">
        <v>2511516.9286396867</v>
      </c>
      <c r="BF69" s="121">
        <v>3013820.314367624</v>
      </c>
      <c r="BG69" s="121">
        <v>196053.33652370429</v>
      </c>
      <c r="BH69" s="121">
        <v>955662.4985426924</v>
      </c>
      <c r="BI69" s="121">
        <v>33410.836631923077</v>
      </c>
      <c r="BJ69" s="121">
        <v>1118304.9984344738</v>
      </c>
      <c r="BL69" s="121">
        <v>5991488.4092970723</v>
      </c>
      <c r="BM69" s="121">
        <v>19971628.030990243</v>
      </c>
      <c r="BN69" s="121">
        <v>23965953.637188293</v>
      </c>
      <c r="BO69" s="121">
        <v>1559019.6771664729</v>
      </c>
      <c r="BP69" s="121">
        <v>938520.12750884623</v>
      </c>
      <c r="BQ69" s="121">
        <v>33292.340979615386</v>
      </c>
      <c r="BR69" s="121">
        <v>2464247.463695704</v>
      </c>
    </row>
    <row r="70" spans="2:70">
      <c r="B70" s="149" t="s">
        <v>208</v>
      </c>
      <c r="C70" s="121">
        <v>86</v>
      </c>
      <c r="D70" s="121">
        <v>170</v>
      </c>
      <c r="E70" s="121">
        <v>66</v>
      </c>
      <c r="F70" s="121">
        <v>66</v>
      </c>
      <c r="G70" s="121">
        <v>800</v>
      </c>
      <c r="H70" s="121" t="s">
        <v>210</v>
      </c>
      <c r="I70" s="150">
        <v>355897.15149999998</v>
      </c>
      <c r="J70" s="121">
        <v>3589226.0580000002</v>
      </c>
      <c r="K70" s="121">
        <v>1449659.3289999999</v>
      </c>
      <c r="L70" s="121">
        <v>1682286.7450000001</v>
      </c>
      <c r="M70" s="121">
        <v>266671.03279999999</v>
      </c>
      <c r="N70" s="121">
        <v>1600097.845</v>
      </c>
      <c r="O70" s="121">
        <v>1357140.0390000001</v>
      </c>
      <c r="P70" s="121">
        <v>14798.370140000001</v>
      </c>
      <c r="Q70" s="121">
        <v>62403.876969999998</v>
      </c>
      <c r="R70" s="121">
        <v>14322.58518</v>
      </c>
      <c r="S70" s="121">
        <v>647078.0477</v>
      </c>
      <c r="T70" s="121">
        <v>310578.97409999999</v>
      </c>
      <c r="U70" s="151">
        <v>18779.09722</v>
      </c>
      <c r="V70" s="121">
        <v>1284444.6021400001</v>
      </c>
      <c r="W70" s="121">
        <v>5562306.7540699998</v>
      </c>
      <c r="X70" s="121">
        <v>2839901.0503999898</v>
      </c>
      <c r="Y70" s="150">
        <v>1269646.2319999901</v>
      </c>
      <c r="Z70" s="121">
        <v>5499902.8771000002</v>
      </c>
      <c r="AA70" s="151">
        <v>2825578.4652199899</v>
      </c>
      <c r="AB70" s="121">
        <v>637366.55443999998</v>
      </c>
      <c r="AC70" s="121">
        <v>5251727.7799699996</v>
      </c>
      <c r="AD70" s="121">
        <v>2821121.9531799899</v>
      </c>
      <c r="AE70" s="150">
        <v>622568.18429999996</v>
      </c>
      <c r="AF70" s="121">
        <v>5189323.9029999999</v>
      </c>
      <c r="AG70" s="151">
        <v>2806799.3679999998</v>
      </c>
      <c r="AH70" s="121">
        <v>1002975.19919999</v>
      </c>
      <c r="AI70" s="121">
        <v>3899805.0321</v>
      </c>
      <c r="AJ70" s="121">
        <f>TEA!AJ70-TEA_woNG!L70+TEA_woNG!K70</f>
        <v>1468438.4262199998</v>
      </c>
      <c r="AK70" s="150">
        <v>355897.15149999998</v>
      </c>
      <c r="AL70" s="121">
        <v>3589226.0580000002</v>
      </c>
      <c r="AM70" s="151">
        <f>TEA!AM70-TEA_woNG!L70+TEA_woNG!K70</f>
        <v>1449659.3289999999</v>
      </c>
      <c r="AP70" s="156">
        <f>V70+W70-X70+BR70</f>
        <v>6843068.3999522496</v>
      </c>
      <c r="AQ70" s="157">
        <f>Y70+Z70-AA70+BR70</f>
        <v>6780188.7380222399</v>
      </c>
      <c r="AR70" s="157">
        <f>AB70+AC70-AD70+BJ70</f>
        <v>4399614.0756755108</v>
      </c>
      <c r="AS70" s="157">
        <f>AE70+AF70-AG70+BJ70</f>
        <v>4336734.4137455011</v>
      </c>
      <c r="AT70" s="157">
        <f>AH70+AI70-AJ70+BR70</f>
        <v>6270559.8992222305</v>
      </c>
      <c r="AU70" s="158">
        <f>AK70+AL70-AM70+BJ70</f>
        <v>3827105.5749455011</v>
      </c>
      <c r="AV70" s="147"/>
      <c r="AW70" s="197">
        <f>SUM(V70:W70,BP70)/SUM(BQ70,X70)</f>
        <v>2.7703094120441047</v>
      </c>
      <c r="AX70" s="198">
        <f>SUM(Y70:Z70,BP70,)/SUM(BQ70,AA70)</f>
        <v>2.7572152778596033</v>
      </c>
      <c r="AY70" s="198">
        <f>SUM(AB70:AC70,BH70)/SUM(BI70,AD70)</f>
        <v>2.4608980564692713</v>
      </c>
      <c r="AZ70" s="198">
        <f>SUM(AE70:AF70,BH70)/SUM(BI70,AG70)</f>
        <v>2.4461616880042341</v>
      </c>
      <c r="BA70" s="198">
        <f>SUM(AH70:AI70,BP70)/SUM(BQ70,AJ70)</f>
        <v>4.0002026270920092</v>
      </c>
      <c r="BB70" s="199">
        <f>SUM(AK70:AL70,BH70)/SUM(BI70,AM70)</f>
        <v>3.4213697855468093</v>
      </c>
      <c r="BC70" s="155"/>
      <c r="BD70" s="121">
        <v>843087.71408044558</v>
      </c>
      <c r="BE70" s="121">
        <v>2810292.3802681519</v>
      </c>
      <c r="BF70" s="121">
        <v>3372350.8563217823</v>
      </c>
      <c r="BG70" s="121">
        <v>219376.26279793159</v>
      </c>
      <c r="BH70" s="121">
        <v>1152559.9848187922</v>
      </c>
      <c r="BI70" s="121">
        <v>40294.55317122308</v>
      </c>
      <c r="BJ70" s="121">
        <v>1331641.6944455008</v>
      </c>
      <c r="BL70" s="121">
        <v>6704248.7474820213</v>
      </c>
      <c r="BM70" s="121">
        <v>22347495.824940071</v>
      </c>
      <c r="BN70" s="121">
        <v>26816994.989928085</v>
      </c>
      <c r="BO70" s="121">
        <v>1744484.0086354094</v>
      </c>
      <c r="BP70" s="121">
        <v>1131885.7290761461</v>
      </c>
      <c r="BQ70" s="121">
        <v>40151.643569315391</v>
      </c>
      <c r="BR70" s="121">
        <v>2836218.09414224</v>
      </c>
    </row>
    <row r="71" spans="2:70">
      <c r="B71" s="149" t="s">
        <v>208</v>
      </c>
      <c r="C71" s="121">
        <v>86</v>
      </c>
      <c r="D71" s="121">
        <v>170</v>
      </c>
      <c r="E71" s="121">
        <v>66</v>
      </c>
      <c r="F71" s="121">
        <v>66</v>
      </c>
      <c r="G71" s="121">
        <v>850</v>
      </c>
      <c r="H71" s="121" t="s">
        <v>210</v>
      </c>
      <c r="I71" s="150">
        <v>355942.88170000003</v>
      </c>
      <c r="J71" s="121">
        <v>3775713.4530000002</v>
      </c>
      <c r="K71" s="121">
        <v>1440874.2</v>
      </c>
      <c r="L71" s="121">
        <v>1668823.189</v>
      </c>
      <c r="M71" s="121">
        <v>262950.17959999997</v>
      </c>
      <c r="N71" s="121">
        <v>1568175.0689999999</v>
      </c>
      <c r="O71" s="121">
        <v>1329845.2779999999</v>
      </c>
      <c r="P71" s="121">
        <v>14516.82509</v>
      </c>
      <c r="Q71" s="121">
        <v>61151.634749999997</v>
      </c>
      <c r="R71" s="121">
        <v>14034.49224</v>
      </c>
      <c r="S71" s="121">
        <v>713129.47479999997</v>
      </c>
      <c r="T71" s="121">
        <v>357743.16149999999</v>
      </c>
      <c r="U71" s="151">
        <v>22090.857950000001</v>
      </c>
      <c r="V71" s="121">
        <v>1346539.3611900001</v>
      </c>
      <c r="W71" s="121">
        <v>5762783.3182499995</v>
      </c>
      <c r="X71" s="121">
        <v>2806844.8281899998</v>
      </c>
      <c r="Y71" s="150">
        <v>1332022.5360999999</v>
      </c>
      <c r="Z71" s="121">
        <v>5701631.6835000003</v>
      </c>
      <c r="AA71" s="151">
        <v>2792810.3359500002</v>
      </c>
      <c r="AB71" s="121">
        <v>633409.88639</v>
      </c>
      <c r="AC71" s="121">
        <v>5405040.1567500001</v>
      </c>
      <c r="AD71" s="121">
        <v>2784753.9702400002</v>
      </c>
      <c r="AE71" s="150">
        <v>618893.06129999994</v>
      </c>
      <c r="AF71" s="121">
        <v>5343888.5219999999</v>
      </c>
      <c r="AG71" s="151">
        <v>2770719.4780000001</v>
      </c>
      <c r="AH71" s="121">
        <v>1069072.3565</v>
      </c>
      <c r="AI71" s="121">
        <v>4133456.6145000001</v>
      </c>
      <c r="AJ71" s="121">
        <f>TEA!AJ71-TEA_woNG!L71+TEA_woNG!K71</f>
        <v>1462965.05795</v>
      </c>
      <c r="AK71" s="150">
        <v>355942.88170000003</v>
      </c>
      <c r="AL71" s="121">
        <v>3775713.4530000002</v>
      </c>
      <c r="AM71" s="151">
        <f>TEA!AM71-TEA_woNG!L71+TEA_woNG!K71</f>
        <v>1440874.2</v>
      </c>
      <c r="AP71" s="156">
        <f>V71+W71-X71+BR71</f>
        <v>7508948.6166392751</v>
      </c>
      <c r="AQ71" s="157">
        <f>Y71+Z71-AA71+BR71</f>
        <v>7447314.6490392759</v>
      </c>
      <c r="AR71" s="157">
        <f>AB71+AC71-AD71+BJ71</f>
        <v>4803443.5001095328</v>
      </c>
      <c r="AS71" s="157">
        <f>AE71+AF71-AG71+BJ71</f>
        <v>4741809.5325095328</v>
      </c>
      <c r="AT71" s="157">
        <f>AH71+AI71-AJ71+BR71</f>
        <v>6946034.6784392763</v>
      </c>
      <c r="AU71" s="158">
        <f>AK71+AL71-AM71+BJ71</f>
        <v>4240529.5619095331</v>
      </c>
      <c r="AV71" s="147"/>
      <c r="AW71" s="197">
        <f>SUM(V71:W71,BP71)/SUM(BQ71,X71)</f>
        <v>2.9573163172843708</v>
      </c>
      <c r="AX71" s="198">
        <f>SUM(Y71:Z71,BP71,)/SUM(BQ71,AA71)</f>
        <v>2.9452868429158596</v>
      </c>
      <c r="AY71" s="198">
        <f>SUM(AB71:AC71,BH71)/SUM(BI71,AD71)</f>
        <v>2.6106778307250611</v>
      </c>
      <c r="AZ71" s="198">
        <f>SUM(AE71:AF71,BH71)/SUM(BI71,AG71)</f>
        <v>2.5968284748459975</v>
      </c>
      <c r="BA71" s="198">
        <f>SUM(AH71:AI71,BP71)/SUM(BQ71,AJ71)</f>
        <v>4.3263465546866771</v>
      </c>
      <c r="BB71" s="199">
        <f>SUM(AK71:AL71,BH71)/SUM(BI71,AM71)</f>
        <v>3.6868641371747994</v>
      </c>
      <c r="BC71" s="155"/>
      <c r="BD71" s="121">
        <v>929192.33559021051</v>
      </c>
      <c r="BE71" s="121">
        <v>3097307.7853007019</v>
      </c>
      <c r="BF71" s="121">
        <v>3716769.342360842</v>
      </c>
      <c r="BG71" s="121">
        <v>241781.17958294865</v>
      </c>
      <c r="BH71" s="121">
        <v>1355350.5445862461</v>
      </c>
      <c r="BI71" s="121">
        <v>47384.296959661537</v>
      </c>
      <c r="BJ71" s="121">
        <v>1549747.4272095331</v>
      </c>
      <c r="BL71" s="121">
        <v>7388954.254712523</v>
      </c>
      <c r="BM71" s="121">
        <v>24629847.515708409</v>
      </c>
      <c r="BN71" s="121">
        <v>29555817.018850092</v>
      </c>
      <c r="BO71" s="121">
        <v>1922648.3120462608</v>
      </c>
      <c r="BP71" s="121">
        <v>1331038.6960501228</v>
      </c>
      <c r="BQ71" s="121">
        <v>47216.242707107696</v>
      </c>
      <c r="BR71" s="121">
        <v>3206470.7653892762</v>
      </c>
    </row>
    <row r="72" spans="2:70">
      <c r="B72" s="149" t="s">
        <v>208</v>
      </c>
      <c r="C72" s="121">
        <v>86</v>
      </c>
      <c r="D72" s="121">
        <v>170</v>
      </c>
      <c r="E72" s="121">
        <v>66</v>
      </c>
      <c r="F72" s="121">
        <v>66</v>
      </c>
      <c r="G72" s="121">
        <v>900</v>
      </c>
      <c r="H72" s="121" t="s">
        <v>210</v>
      </c>
      <c r="I72" s="150">
        <v>355994.2513</v>
      </c>
      <c r="J72" s="121">
        <v>3971760.6749999998</v>
      </c>
      <c r="K72" s="121">
        <v>1435368.101</v>
      </c>
      <c r="L72" s="121">
        <v>1658502.3470000001</v>
      </c>
      <c r="M72" s="121">
        <v>259101.1067</v>
      </c>
      <c r="N72" s="121">
        <v>1535318.2749999999</v>
      </c>
      <c r="O72" s="121">
        <v>1301755.7320000001</v>
      </c>
      <c r="P72" s="121">
        <v>14229.030849999999</v>
      </c>
      <c r="Q72" s="121">
        <v>59863.06626</v>
      </c>
      <c r="R72" s="121">
        <v>13738.03004</v>
      </c>
      <c r="S72" s="121">
        <v>777107.64480000001</v>
      </c>
      <c r="T72" s="121">
        <v>405731.91480000003</v>
      </c>
      <c r="U72" s="151">
        <v>25485.2117</v>
      </c>
      <c r="V72" s="121">
        <v>1406432.0336500001</v>
      </c>
      <c r="W72" s="121">
        <v>5972673.9310599901</v>
      </c>
      <c r="X72" s="121">
        <v>2776347.0747400001</v>
      </c>
      <c r="Y72" s="150">
        <v>1392203.0027999999</v>
      </c>
      <c r="Z72" s="121">
        <v>5912810.8647999996</v>
      </c>
      <c r="AA72" s="151">
        <v>2762609.0447</v>
      </c>
      <c r="AB72" s="121">
        <v>629324.38884999999</v>
      </c>
      <c r="AC72" s="121">
        <v>5566942.0162599897</v>
      </c>
      <c r="AD72" s="121">
        <v>2750861.8630400002</v>
      </c>
      <c r="AE72" s="150">
        <v>615095.35800000001</v>
      </c>
      <c r="AF72" s="121">
        <v>5507078.9499999899</v>
      </c>
      <c r="AG72" s="151">
        <v>2737123.8330000001</v>
      </c>
      <c r="AH72" s="121">
        <v>1133101.8961</v>
      </c>
      <c r="AI72" s="121">
        <v>4377492.5898000002</v>
      </c>
      <c r="AJ72" s="121">
        <f>TEA!AJ72-TEA_woNG!L72+TEA_woNG!K72</f>
        <v>1460853.3126999999</v>
      </c>
      <c r="AK72" s="150">
        <v>355994.2513</v>
      </c>
      <c r="AL72" s="121">
        <v>3971760.6749999998</v>
      </c>
      <c r="AM72" s="151">
        <f>TEA!AM72-TEA_woNG!L72+TEA_woNG!K72</f>
        <v>1435368.101</v>
      </c>
      <c r="AP72" s="156">
        <f>V72+W72-X72+BR72</f>
        <v>8179433.2179717543</v>
      </c>
      <c r="AQ72" s="157">
        <f>Y72+Z72-AA72+BR72</f>
        <v>8119079.1509017637</v>
      </c>
      <c r="AR72" s="157">
        <f>AB72+AC72-AD72+BJ72</f>
        <v>5218248.3134556282</v>
      </c>
      <c r="AS72" s="157">
        <f>AE72+AF72-AG72+BJ72</f>
        <v>5157894.2463856293</v>
      </c>
      <c r="AT72" s="157">
        <f>AH72+AI72-AJ72+BR72</f>
        <v>7626415.5012017647</v>
      </c>
      <c r="AU72" s="158">
        <f>AK72+AL72-AM72+BJ72</f>
        <v>4665230.5966856387</v>
      </c>
      <c r="AV72" s="147"/>
      <c r="AW72" s="197">
        <f>SUM(V72:W72,BP72)/SUM(BQ72,X72)</f>
        <v>3.1492837611388058</v>
      </c>
      <c r="AX72" s="198">
        <f>SUM(Y72:Z72,BP72,)/SUM(BQ72,AA72)</f>
        <v>3.1383408802936623</v>
      </c>
      <c r="AY72" s="198">
        <f>SUM(AB72:AC72,BH72)/SUM(BI72,AD72)</f>
        <v>2.7660656220916868</v>
      </c>
      <c r="AZ72" s="198">
        <f>SUM(AE72:AF72,BH72)/SUM(BI72,AG72)</f>
        <v>2.753137852260906</v>
      </c>
      <c r="BA72" s="198">
        <f>SUM(AH72:AI72,BP72)/SUM(BQ72,AJ72)</f>
        <v>4.6501692151881775</v>
      </c>
      <c r="BB72" s="199">
        <f>SUM(AK72:AL72,BH72)/SUM(BI72,AM72)</f>
        <v>3.9541010523106253</v>
      </c>
      <c r="BC72" s="155"/>
      <c r="BD72" s="121">
        <v>1012569.1412916514</v>
      </c>
      <c r="BE72" s="121">
        <v>3375230.4709721715</v>
      </c>
      <c r="BF72" s="121">
        <v>4050276.5651666056</v>
      </c>
      <c r="BG72" s="121">
        <v>263476.3030361011</v>
      </c>
      <c r="BH72" s="121">
        <v>1564048.0202913845</v>
      </c>
      <c r="BI72" s="121">
        <v>54680.551941846148</v>
      </c>
      <c r="BJ72" s="121">
        <v>1772843.7713856394</v>
      </c>
      <c r="BL72" s="121">
        <v>8051968.1213095644</v>
      </c>
      <c r="BM72" s="121">
        <v>26839893.737698548</v>
      </c>
      <c r="BN72" s="121">
        <v>32207872.485238258</v>
      </c>
      <c r="BO72" s="121">
        <v>2095168.3260473032</v>
      </c>
      <c r="BP72" s="121">
        <v>1535992.6225756924</v>
      </c>
      <c r="BQ72" s="121">
        <v>54486.620621230766</v>
      </c>
      <c r="BR72" s="121">
        <v>3576674.3280017646</v>
      </c>
    </row>
    <row r="73" spans="2:70">
      <c r="B73" s="149" t="s">
        <v>208</v>
      </c>
      <c r="C73" s="121">
        <v>86</v>
      </c>
      <c r="D73" s="121">
        <v>170</v>
      </c>
      <c r="E73" s="121">
        <v>66</v>
      </c>
      <c r="F73" s="121">
        <v>66</v>
      </c>
      <c r="G73" s="121">
        <v>950</v>
      </c>
      <c r="H73" s="121" t="s">
        <v>210</v>
      </c>
      <c r="I73" s="150">
        <v>356050.08299999998</v>
      </c>
      <c r="J73" s="121">
        <v>4176758.4649999999</v>
      </c>
      <c r="K73" s="121">
        <v>1432053.8149999999</v>
      </c>
      <c r="L73" s="121">
        <v>1650376.9820000001</v>
      </c>
      <c r="M73" s="121">
        <v>255234.00889999999</v>
      </c>
      <c r="N73" s="121">
        <v>1502482.7439999999</v>
      </c>
      <c r="O73" s="121">
        <v>1273687.862</v>
      </c>
      <c r="P73" s="121">
        <v>13943.31244</v>
      </c>
      <c r="Q73" s="121">
        <v>58575.68262</v>
      </c>
      <c r="R73" s="121">
        <v>13441.8081</v>
      </c>
      <c r="S73" s="121">
        <v>839405.56149999995</v>
      </c>
      <c r="T73" s="121">
        <v>454468.94540000003</v>
      </c>
      <c r="U73" s="151">
        <v>28988.598819999999</v>
      </c>
      <c r="V73" s="121">
        <v>1464632.96584</v>
      </c>
      <c r="W73" s="121">
        <v>6192285.8370199902</v>
      </c>
      <c r="X73" s="121">
        <v>2748172.0839200001</v>
      </c>
      <c r="Y73" s="150">
        <v>1450689.6534</v>
      </c>
      <c r="Z73" s="121">
        <v>6133710.1543999901</v>
      </c>
      <c r="AA73" s="151">
        <v>2734730.2758200001</v>
      </c>
      <c r="AB73" s="121">
        <v>625227.40434000001</v>
      </c>
      <c r="AC73" s="121">
        <v>5737816.8916199999</v>
      </c>
      <c r="AD73" s="121">
        <v>2719183.4851000002</v>
      </c>
      <c r="AE73" s="150">
        <v>611284.0919</v>
      </c>
      <c r="AF73" s="121">
        <v>5679241.2089999998</v>
      </c>
      <c r="AG73" s="151">
        <v>2705741.6770000001</v>
      </c>
      <c r="AH73" s="121">
        <v>1195455.6444999999</v>
      </c>
      <c r="AI73" s="121">
        <v>4631227.4103999902</v>
      </c>
      <c r="AJ73" s="121">
        <f>TEA!AJ73-TEA_woNG!L73+TEA_woNG!K73</f>
        <v>1461042.4138199999</v>
      </c>
      <c r="AK73" s="150">
        <v>356050.08299999998</v>
      </c>
      <c r="AL73" s="121">
        <v>4176758.4649999999</v>
      </c>
      <c r="AM73" s="151">
        <f>TEA!AM73-TEA_woNG!L73+TEA_woNG!K73</f>
        <v>1432053.8149999999</v>
      </c>
      <c r="AP73" s="156">
        <f>V73+W73-X73+BR73</f>
        <v>8856745.3019821849</v>
      </c>
      <c r="AQ73" s="157">
        <f>Y73+Z73-AA73+BR73</f>
        <v>8797668.1150221843</v>
      </c>
      <c r="AR73" s="157">
        <f>AB73+AC73-AD73+BJ73</f>
        <v>5644943.9818035755</v>
      </c>
      <c r="AS73" s="157">
        <f>AE73+AF73-AG73+BJ73</f>
        <v>5585866.7948435759</v>
      </c>
      <c r="AT73" s="157">
        <f>AH73+AI73-AJ73+BR73</f>
        <v>8313639.2241221853</v>
      </c>
      <c r="AU73" s="158">
        <f>AK73+AL73-AM73+BJ73</f>
        <v>5101837.9039435759</v>
      </c>
      <c r="AV73" s="147"/>
      <c r="AW73" s="197">
        <f>SUM(V73:W73,BP73)/SUM(BQ73,X73)</f>
        <v>3.3463418077166196</v>
      </c>
      <c r="AX73" s="198">
        <f>SUM(Y73:Z73,BP73,)/SUM(BQ73,AA73)</f>
        <v>3.3364951395422815</v>
      </c>
      <c r="AY73" s="198">
        <f>SUM(AB73:AC73,BH73)/SUM(BI73,AD73)</f>
        <v>2.9272307274978968</v>
      </c>
      <c r="AZ73" s="198">
        <f>SUM(AE73:AF73,BH73)/SUM(BI73,AG73)</f>
        <v>2.9152464003315575</v>
      </c>
      <c r="BA73" s="198">
        <f>SUM(AH73:AI73,BP73)/SUM(BQ73,AJ73)</f>
        <v>4.9726919580957896</v>
      </c>
      <c r="BB73" s="199">
        <f>SUM(AK73:AL73,BH73)/SUM(BI73,AM73)</f>
        <v>4.2238719658342143</v>
      </c>
      <c r="BC73" s="155"/>
      <c r="BD73" s="121">
        <v>1093780.593747037</v>
      </c>
      <c r="BE73" s="121">
        <v>3645935.3124901233</v>
      </c>
      <c r="BF73" s="121">
        <v>4375122.374988148</v>
      </c>
      <c r="BG73" s="121">
        <v>284607.98914480704</v>
      </c>
      <c r="BH73" s="121">
        <v>1778658.7204686922</v>
      </c>
      <c r="BI73" s="121">
        <v>62183.538669923073</v>
      </c>
      <c r="BJ73" s="121">
        <v>2001083.1709435761</v>
      </c>
      <c r="BL73" s="121">
        <v>8697763.0597390234</v>
      </c>
      <c r="BM73" s="121">
        <v>28992543.532463413</v>
      </c>
      <c r="BN73" s="121">
        <v>34791052.238956094</v>
      </c>
      <c r="BO73" s="121">
        <v>2263207.8760969639</v>
      </c>
      <c r="BP73" s="121">
        <v>1746753.7040268462</v>
      </c>
      <c r="BQ73" s="121">
        <v>61962.99708161538</v>
      </c>
      <c r="BR73" s="121">
        <v>3947998.5830421946</v>
      </c>
    </row>
    <row r="74" spans="2:70">
      <c r="B74" s="149" t="s">
        <v>208</v>
      </c>
      <c r="C74" s="121">
        <v>86</v>
      </c>
      <c r="D74" s="121">
        <v>170</v>
      </c>
      <c r="E74" s="121">
        <v>66</v>
      </c>
      <c r="F74" s="121">
        <v>66</v>
      </c>
      <c r="G74" s="121">
        <v>1000</v>
      </c>
      <c r="H74" s="121" t="s">
        <v>210</v>
      </c>
      <c r="I74" s="150">
        <v>356111.7231</v>
      </c>
      <c r="J74" s="121">
        <v>4390220.6040000003</v>
      </c>
      <c r="K74" s="121">
        <v>1430236.1540000001</v>
      </c>
      <c r="L74" s="121">
        <v>1643845.165</v>
      </c>
      <c r="M74" s="121">
        <v>251423.62160000001</v>
      </c>
      <c r="N74" s="121">
        <v>1470305.0870000001</v>
      </c>
      <c r="O74" s="121">
        <v>1246185.673</v>
      </c>
      <c r="P74" s="121">
        <v>13665.03076</v>
      </c>
      <c r="Q74" s="121">
        <v>57314.436099999999</v>
      </c>
      <c r="R74" s="121">
        <v>13151.56429</v>
      </c>
      <c r="S74" s="121">
        <v>900360.89150000003</v>
      </c>
      <c r="T74" s="121">
        <v>504093.56160000002</v>
      </c>
      <c r="U74" s="151">
        <v>32584.509620000001</v>
      </c>
      <c r="V74" s="121">
        <v>1521561.2669599999</v>
      </c>
      <c r="W74" s="121">
        <v>6421933.6886999998</v>
      </c>
      <c r="X74" s="121">
        <v>2722157.9009099999</v>
      </c>
      <c r="Y74" s="150">
        <v>1507896.2361999999</v>
      </c>
      <c r="Z74" s="121">
        <v>6364619.2526000002</v>
      </c>
      <c r="AA74" s="151">
        <v>2709006.3366200002</v>
      </c>
      <c r="AB74" s="121">
        <v>621200.37546000001</v>
      </c>
      <c r="AC74" s="121">
        <v>5917840.1271000002</v>
      </c>
      <c r="AD74" s="121">
        <v>2689573.3912900002</v>
      </c>
      <c r="AE74" s="150">
        <v>607535.34470000002</v>
      </c>
      <c r="AF74" s="121">
        <v>5860525.6909999996</v>
      </c>
      <c r="AG74" s="151">
        <v>2676421.827</v>
      </c>
      <c r="AH74" s="121">
        <v>1256472.6146</v>
      </c>
      <c r="AI74" s="121">
        <v>4894314.1655999999</v>
      </c>
      <c r="AJ74" s="121">
        <f>TEA!AJ74-TEA_woNG!L74+TEA_woNG!K74</f>
        <v>1462820.66362</v>
      </c>
      <c r="AK74" s="150">
        <v>356111.7231</v>
      </c>
      <c r="AL74" s="121">
        <v>4390220.6040000003</v>
      </c>
      <c r="AM74" s="151">
        <f>TEA!AM74-TEA_woNG!L74+TEA_woNG!K74</f>
        <v>1430236.1540000001</v>
      </c>
      <c r="AP74" s="156">
        <f>V74+W74-X74+BR74</f>
        <v>9542630.9078705423</v>
      </c>
      <c r="AQ74" s="157">
        <f>Y74+Z74-AA74+BR74</f>
        <v>9484803.0053005442</v>
      </c>
      <c r="AR74" s="157">
        <f>AB74+AC74-AD74+BJ74</f>
        <v>6084039.2934953012</v>
      </c>
      <c r="AS74" s="157">
        <f>AE74+AF74-AG74+BJ74</f>
        <v>6026211.3909253012</v>
      </c>
      <c r="AT74" s="157">
        <f>AH74+AI74-AJ74+BR74</f>
        <v>9009259.9697005432</v>
      </c>
      <c r="AU74" s="158">
        <f>AK74+AL74-AM74+BJ74</f>
        <v>5550668.3553253021</v>
      </c>
      <c r="AV74" s="147"/>
      <c r="AW74" s="197">
        <f>SUM(V74:W74,BP74)/SUM(BQ74,X74)</f>
        <v>3.5485367507776053</v>
      </c>
      <c r="AX74" s="198">
        <f>SUM(Y74:Z74,BP74,)/SUM(BQ74,AA74)</f>
        <v>3.5397876665704096</v>
      </c>
      <c r="AY74" s="198">
        <f>SUM(AB74:AC74,BH74)/SUM(BI74,AD74)</f>
        <v>3.0941568932619181</v>
      </c>
      <c r="AZ74" s="198">
        <f>SUM(AE74:AF74,BH74)/SUM(BI74,AG74)</f>
        <v>3.0831288564933592</v>
      </c>
      <c r="BA74" s="198">
        <f>SUM(AH74:AI74,BP74)/SUM(BQ74,AJ74)</f>
        <v>5.294804698857515</v>
      </c>
      <c r="BB74" s="199">
        <f>SUM(AK74:AL74,BH74)/SUM(BI74,AM74)</f>
        <v>4.496621790202445</v>
      </c>
      <c r="BC74" s="155"/>
      <c r="BD74" s="121">
        <v>1173237.8465556873</v>
      </c>
      <c r="BE74" s="121">
        <v>3910792.8218522905</v>
      </c>
      <c r="BF74" s="121">
        <v>4692951.386222749</v>
      </c>
      <c r="BG74" s="121">
        <v>305283.22243576322</v>
      </c>
      <c r="BH74" s="121">
        <v>1999182.2014213847</v>
      </c>
      <c r="BI74" s="121">
        <v>69893.241631846147</v>
      </c>
      <c r="BJ74" s="121">
        <v>2234572.1822253019</v>
      </c>
      <c r="BL74" s="121">
        <v>9329608.5708573684</v>
      </c>
      <c r="BM74" s="121">
        <v>31098695.236191228</v>
      </c>
      <c r="BN74" s="121">
        <v>37318434.283429474</v>
      </c>
      <c r="BO74" s="121">
        <v>2427617.7050860808</v>
      </c>
      <c r="BP74" s="121">
        <v>1963321.5046656923</v>
      </c>
      <c r="BQ74" s="121">
        <v>69645.356631230767</v>
      </c>
      <c r="BR74" s="121">
        <v>4321293.8531205431</v>
      </c>
    </row>
    <row r="75" spans="2:70">
      <c r="B75" s="149" t="s">
        <v>208</v>
      </c>
      <c r="C75" s="121">
        <v>86</v>
      </c>
      <c r="D75" s="121">
        <v>170</v>
      </c>
      <c r="E75" s="121">
        <v>66</v>
      </c>
      <c r="F75" s="121">
        <v>66</v>
      </c>
      <c r="G75" s="121">
        <v>1050</v>
      </c>
      <c r="H75" s="121" t="s">
        <v>210</v>
      </c>
      <c r="I75" s="150">
        <v>356188.76189999998</v>
      </c>
      <c r="J75" s="121">
        <v>4611786.8660000004</v>
      </c>
      <c r="K75" s="121">
        <v>1429926.5530000001</v>
      </c>
      <c r="L75" s="121">
        <v>1639014.0490000001</v>
      </c>
      <c r="M75" s="121">
        <v>247748.4105</v>
      </c>
      <c r="N75" s="121">
        <v>1439438.797</v>
      </c>
      <c r="O75" s="121">
        <v>1219807.5649999999</v>
      </c>
      <c r="P75" s="121">
        <v>13399.57473</v>
      </c>
      <c r="Q75" s="121">
        <v>56104.891580000003</v>
      </c>
      <c r="R75" s="121">
        <v>12873.192300000001</v>
      </c>
      <c r="S75" s="121">
        <v>960217.20750000002</v>
      </c>
      <c r="T75" s="121">
        <v>554631.76390000002</v>
      </c>
      <c r="U75" s="151">
        <v>36274.933499999999</v>
      </c>
      <c r="V75" s="121">
        <v>1577553.9546300001</v>
      </c>
      <c r="W75" s="121">
        <v>6661962.3184799999</v>
      </c>
      <c r="X75" s="121">
        <v>2698882.2437999998</v>
      </c>
      <c r="Y75" s="150">
        <v>1564154.3799000001</v>
      </c>
      <c r="Z75" s="121">
        <v>6605857.4269000003</v>
      </c>
      <c r="AA75" s="151">
        <v>2686009.0514999898</v>
      </c>
      <c r="AB75" s="121">
        <v>617336.74713000003</v>
      </c>
      <c r="AC75" s="121">
        <v>6107330.5545800002</v>
      </c>
      <c r="AD75" s="121">
        <v>2662607.3103</v>
      </c>
      <c r="AE75" s="150">
        <v>603937.17240000004</v>
      </c>
      <c r="AF75" s="121">
        <v>6051225.6629999997</v>
      </c>
      <c r="AG75" s="151">
        <v>2649734.1179999998</v>
      </c>
      <c r="AH75" s="121">
        <v>1316405.9694000001</v>
      </c>
      <c r="AI75" s="121">
        <v>5166418.6299000001</v>
      </c>
      <c r="AJ75" s="121">
        <f>TEA!AJ75-TEA_woNG!L75+TEA_woNG!K75</f>
        <v>1466201.4864999999</v>
      </c>
      <c r="AK75" s="150">
        <v>356188.76189999998</v>
      </c>
      <c r="AL75" s="121">
        <v>4611786.8660000004</v>
      </c>
      <c r="AM75" s="151">
        <f>TEA!AM75-TEA_woNG!L75+TEA_woNG!K75</f>
        <v>1429926.5530000001</v>
      </c>
      <c r="AP75" s="156">
        <f>V75+W75-X75+BR75</f>
        <v>10237830.506101377</v>
      </c>
      <c r="AQ75" s="157">
        <f>Y75+Z75-AA75+BR75</f>
        <v>10181199.232091386</v>
      </c>
      <c r="AR75" s="157">
        <f>AB75+AC75-AD75+BJ75</f>
        <v>6535446.1587425619</v>
      </c>
      <c r="AS75" s="157">
        <f>AE75+AF75-AG75+BJ75</f>
        <v>6478814.8847325621</v>
      </c>
      <c r="AT75" s="157">
        <f>AH75+AI75-AJ75+BR75</f>
        <v>9713819.5895913765</v>
      </c>
      <c r="AU75" s="158">
        <f>AK75+AL75-AM75+BJ75</f>
        <v>6011435.242232562</v>
      </c>
      <c r="AV75" s="147"/>
      <c r="AW75" s="197">
        <f>SUM(V75:W75,BP75)/SUM(BQ75,X75)</f>
        <v>3.754915625695066</v>
      </c>
      <c r="AX75" s="198">
        <f>SUM(Y75:Z75,BP75,)/SUM(BQ75,AA75)</f>
        <v>3.7472563568619153</v>
      </c>
      <c r="AY75" s="198">
        <f>SUM(AB75:AC75,BH75)/SUM(BI75,AD75)</f>
        <v>3.2660288486041442</v>
      </c>
      <c r="AZ75" s="198">
        <f>SUM(AE75:AF75,BH75)/SUM(BI75,AG75)</f>
        <v>3.2559610905586926</v>
      </c>
      <c r="BA75" s="198">
        <f>SUM(AH75:AI75,BP75)/SUM(BQ75,AJ75)</f>
        <v>5.6152871108938758</v>
      </c>
      <c r="BB75" s="199">
        <f>SUM(AK75:AL75,BH75)/SUM(BI75,AM75)</f>
        <v>4.7711194007302211</v>
      </c>
      <c r="BC75" s="155"/>
      <c r="BD75" s="121">
        <v>1251250.9562495539</v>
      </c>
      <c r="BE75" s="121">
        <v>4170836.5208318466</v>
      </c>
      <c r="BF75" s="121">
        <v>5005003.8249982158</v>
      </c>
      <c r="BG75" s="121">
        <v>325582.68139840744</v>
      </c>
      <c r="BH75" s="121">
        <v>2225612.9541625385</v>
      </c>
      <c r="BI75" s="121">
        <v>77809.46822838462</v>
      </c>
      <c r="BJ75" s="121">
        <v>2473386.1673325617</v>
      </c>
      <c r="BL75" s="121">
        <v>9949970.2298132684</v>
      </c>
      <c r="BM75" s="121">
        <v>33166567.432710893</v>
      </c>
      <c r="BN75" s="121">
        <v>39799880.919253074</v>
      </c>
      <c r="BO75" s="121">
        <v>2589039.3698215303</v>
      </c>
      <c r="BP75" s="121">
        <v>2185690.6143237692</v>
      </c>
      <c r="BQ75" s="121">
        <v>77533.507353923065</v>
      </c>
      <c r="BR75" s="121">
        <v>4697196.4767913762</v>
      </c>
    </row>
    <row r="76" spans="2:70">
      <c r="B76" s="149" t="s">
        <v>208</v>
      </c>
      <c r="C76" s="121">
        <v>86</v>
      </c>
      <c r="D76" s="121">
        <v>170</v>
      </c>
      <c r="E76" s="121">
        <v>66</v>
      </c>
      <c r="F76" s="121">
        <v>66</v>
      </c>
      <c r="G76" s="121">
        <v>1100</v>
      </c>
      <c r="H76" s="121" t="s">
        <v>210</v>
      </c>
      <c r="I76" s="150">
        <v>356279.65250000003</v>
      </c>
      <c r="J76" s="121">
        <v>4841092.6339999996</v>
      </c>
      <c r="K76" s="121">
        <v>1430259.1950000001</v>
      </c>
      <c r="L76" s="121">
        <v>1635007.18</v>
      </c>
      <c r="M76" s="121">
        <v>244201.45670000001</v>
      </c>
      <c r="N76" s="121">
        <v>1409811.915</v>
      </c>
      <c r="O76" s="121">
        <v>1194491.247</v>
      </c>
      <c r="P76" s="121">
        <v>13146.05747</v>
      </c>
      <c r="Q76" s="121">
        <v>54944.232909999999</v>
      </c>
      <c r="R76" s="121">
        <v>12606.02506</v>
      </c>
      <c r="S76" s="121">
        <v>1019156.704</v>
      </c>
      <c r="T76" s="121">
        <v>606434.7145</v>
      </c>
      <c r="U76" s="151">
        <v>39988.32675</v>
      </c>
      <c r="V76" s="121">
        <v>1632783.8706700001</v>
      </c>
      <c r="W76" s="121">
        <v>6912283.4964099899</v>
      </c>
      <c r="X76" s="121">
        <v>2677344.7938099899</v>
      </c>
      <c r="Y76" s="150">
        <v>1619637.8132</v>
      </c>
      <c r="Z76" s="121">
        <v>6857339.2634999901</v>
      </c>
      <c r="AA76" s="151">
        <v>2664738.7687499998</v>
      </c>
      <c r="AB76" s="121">
        <v>613627.16666999995</v>
      </c>
      <c r="AC76" s="121">
        <v>6305848.7819099901</v>
      </c>
      <c r="AD76" s="121">
        <v>2637356.4670599899</v>
      </c>
      <c r="AE76" s="150">
        <v>600481.10919999995</v>
      </c>
      <c r="AF76" s="121">
        <v>6250904.5489999996</v>
      </c>
      <c r="AG76" s="151">
        <v>2624750.4419999998</v>
      </c>
      <c r="AH76" s="121">
        <v>1375436.3565</v>
      </c>
      <c r="AI76" s="121">
        <v>5447527.3484999901</v>
      </c>
      <c r="AJ76" s="121">
        <f>TEA!AJ76-TEA_woNG!L76+TEA_woNG!K76</f>
        <v>1470247.5217500001</v>
      </c>
      <c r="AK76" s="150">
        <v>356279.65250000003</v>
      </c>
      <c r="AL76" s="121">
        <v>4841092.6339999996</v>
      </c>
      <c r="AM76" s="151">
        <f>TEA!AM76-TEA_woNG!L76+TEA_woNG!K76</f>
        <v>1430259.1950000001</v>
      </c>
      <c r="AP76" s="156">
        <f>V76+W76-X76+BR76</f>
        <v>10943915.47554398</v>
      </c>
      <c r="AQ76" s="157">
        <f>Y76+Z76-AA76+BR76</f>
        <v>10888431.210223969</v>
      </c>
      <c r="AR76" s="157">
        <f>AB76+AC76-AD76+BJ76</f>
        <v>6999697.5057609528</v>
      </c>
      <c r="AS76" s="157">
        <f>AE76+AF76-AG76+BJ76</f>
        <v>6944213.2404409517</v>
      </c>
      <c r="AT76" s="157">
        <f>AH76+AI76-AJ76+BR76</f>
        <v>10428909.085523969</v>
      </c>
      <c r="AU76" s="158">
        <f>AK76+AL76-AM76+BJ76</f>
        <v>6484691.1157409512</v>
      </c>
      <c r="AV76" s="147"/>
      <c r="AW76" s="197">
        <f>SUM(V76:W76,BP76)/SUM(BQ76,X76)</f>
        <v>3.9663518779680178</v>
      </c>
      <c r="AX76" s="198">
        <f>SUM(Y76:Z76,BP76,)/SUM(BQ76,AA76)</f>
        <v>3.9597744406316124</v>
      </c>
      <c r="AY76" s="198">
        <f>SUM(AB76:AC76,BH76)/SUM(BI76,AD76)</f>
        <v>3.4434169144782554</v>
      </c>
      <c r="AZ76" s="198">
        <f>SUM(AE76:AF76,BH76)/SUM(BI76,AG76)</f>
        <v>3.434311277017184</v>
      </c>
      <c r="BA76" s="198">
        <f>SUM(AH76:AI76,BP76)/SUM(BQ76,AJ76)</f>
        <v>5.9367348447588588</v>
      </c>
      <c r="BB76" s="199">
        <f>SUM(AK76:AL76,BH76)/SUM(BI76,AM76)</f>
        <v>5.0490427143970349</v>
      </c>
      <c r="BC76" s="155"/>
      <c r="BD76" s="121">
        <v>1328059.495390821</v>
      </c>
      <c r="BE76" s="121">
        <v>4426864.9846360702</v>
      </c>
      <c r="BF76" s="121">
        <v>5312237.9815632841</v>
      </c>
      <c r="BG76" s="121">
        <v>345568.70418864355</v>
      </c>
      <c r="BH76" s="121">
        <v>2457941.196518077</v>
      </c>
      <c r="BI76" s="121">
        <v>85931.876465769223</v>
      </c>
      <c r="BJ76" s="121">
        <v>2717578.0242409515</v>
      </c>
      <c r="BL76" s="121">
        <v>10560753.121953277</v>
      </c>
      <c r="BM76" s="121">
        <v>35202510.406510919</v>
      </c>
      <c r="BN76" s="121">
        <v>42243012.4878131</v>
      </c>
      <c r="BO76" s="121">
        <v>2747968.5844462872</v>
      </c>
      <c r="BP76" s="121">
        <v>2413851.4262965382</v>
      </c>
      <c r="BQ76" s="121">
        <v>85627.108468846156</v>
      </c>
      <c r="BR76" s="121">
        <v>5076192.902273979</v>
      </c>
    </row>
    <row r="77" spans="2:70">
      <c r="B77" s="149" t="s">
        <v>208</v>
      </c>
      <c r="C77" s="121">
        <v>86</v>
      </c>
      <c r="D77" s="121">
        <v>170</v>
      </c>
      <c r="E77" s="121">
        <v>66</v>
      </c>
      <c r="F77" s="121">
        <v>66</v>
      </c>
      <c r="G77" s="121">
        <v>1150</v>
      </c>
      <c r="H77" s="121" t="s">
        <v>210</v>
      </c>
      <c r="I77" s="150">
        <v>356397.90220000001</v>
      </c>
      <c r="J77" s="121">
        <v>5077888.7510000002</v>
      </c>
      <c r="K77" s="121">
        <v>1431241.8359999999</v>
      </c>
      <c r="L77" s="121">
        <v>1631867.219</v>
      </c>
      <c r="M77" s="121">
        <v>240813.26610000001</v>
      </c>
      <c r="N77" s="121">
        <v>1381662.8959999999</v>
      </c>
      <c r="O77" s="121">
        <v>1170440.443</v>
      </c>
      <c r="P77" s="121">
        <v>12906.26706</v>
      </c>
      <c r="Q77" s="121">
        <v>53841.727700000003</v>
      </c>
      <c r="R77" s="121">
        <v>12352.216539999999</v>
      </c>
      <c r="S77" s="121">
        <v>1077278.872</v>
      </c>
      <c r="T77" s="121">
        <v>658515.46310000005</v>
      </c>
      <c r="U77" s="151">
        <v>43943.612800000003</v>
      </c>
      <c r="V77" s="121">
        <v>1687396.30736</v>
      </c>
      <c r="W77" s="121">
        <v>7171908.8377999999</v>
      </c>
      <c r="X77" s="121">
        <v>2657978.1083399998</v>
      </c>
      <c r="Y77" s="150">
        <v>1674490.0403</v>
      </c>
      <c r="Z77" s="121">
        <v>7118067.1101000002</v>
      </c>
      <c r="AA77" s="151">
        <v>2645625.8917999999</v>
      </c>
      <c r="AB77" s="121">
        <v>610117.43536</v>
      </c>
      <c r="AC77" s="121">
        <v>6513393.3746999996</v>
      </c>
      <c r="AD77" s="121">
        <v>2614034.49554</v>
      </c>
      <c r="AE77" s="150">
        <v>597211.16830000002</v>
      </c>
      <c r="AF77" s="121">
        <v>6459551.6469999999</v>
      </c>
      <c r="AG77" s="151">
        <v>2601682.2790000001</v>
      </c>
      <c r="AH77" s="121">
        <v>1433676.7741999901</v>
      </c>
      <c r="AI77" s="121">
        <v>5736404.2141000004</v>
      </c>
      <c r="AJ77" s="121">
        <f>TEA!AJ77-TEA_woNG!L77+TEA_woNG!K77</f>
        <v>1475185.4487999999</v>
      </c>
      <c r="AK77" s="150">
        <v>356397.90220000001</v>
      </c>
      <c r="AL77" s="121">
        <v>5077888.7510000002</v>
      </c>
      <c r="AM77" s="151">
        <f>TEA!AM77-TEA_woNG!L77+TEA_woNG!K77</f>
        <v>1431241.8359999999</v>
      </c>
      <c r="AP77" s="156">
        <f>V77+W77-X77+BR77</f>
        <v>11659987.152168911</v>
      </c>
      <c r="AQ77" s="157">
        <f>Y77+Z77-AA77+BR77</f>
        <v>11605591.373948909</v>
      </c>
      <c r="AR77" s="157">
        <f>AB77+AC77-AD77+BJ77</f>
        <v>7476659.610489483</v>
      </c>
      <c r="AS77" s="157">
        <f>AE77+AF77-AG77+BJ77</f>
        <v>7422263.8322694832</v>
      </c>
      <c r="AT77" s="157">
        <f>AH77+AI77-AJ77+BR77</f>
        <v>11153555.6548489</v>
      </c>
      <c r="AU77" s="158">
        <f>AK77+AL77-AM77+BJ77</f>
        <v>6970228.1131694838</v>
      </c>
      <c r="AV77" s="147"/>
      <c r="AW77" s="197">
        <f>SUM(V77:W77,BP77)/SUM(BQ77,X77)</f>
        <v>4.1815035091703621</v>
      </c>
      <c r="AX77" s="198">
        <f>SUM(Y77:Z77,BP77,)/SUM(BQ77,AA77)</f>
        <v>4.1759926955923534</v>
      </c>
      <c r="AY77" s="198">
        <f>SUM(AB77:AC77,BH77)/SUM(BI77,AD77)</f>
        <v>3.625774012451866</v>
      </c>
      <c r="AZ77" s="198">
        <f>SUM(AE77:AF77,BH77)/SUM(BI77,AG77)</f>
        <v>3.6176278257179377</v>
      </c>
      <c r="BA77" s="198">
        <f>SUM(AH77:AI77,BP77)/SUM(BQ77,AJ77)</f>
        <v>6.2569635946734747</v>
      </c>
      <c r="BB77" s="199">
        <f>SUM(AK77:AL77,BH77)/SUM(BI77,AM77)</f>
        <v>5.3296820050727653</v>
      </c>
      <c r="BC77" s="155"/>
      <c r="BD77" s="121">
        <v>1403852.0772462194</v>
      </c>
      <c r="BE77" s="121">
        <v>4679506.9241540646</v>
      </c>
      <c r="BF77" s="121">
        <v>5615408.3089848775</v>
      </c>
      <c r="BG77" s="121">
        <v>365290.3690611755</v>
      </c>
      <c r="BH77" s="121">
        <v>2696152.9029050767</v>
      </c>
      <c r="BI77" s="121">
        <v>94259.975996769223</v>
      </c>
      <c r="BJ77" s="121">
        <v>2967183.2959694834</v>
      </c>
      <c r="BL77" s="121">
        <v>11163457.103385035</v>
      </c>
      <c r="BM77" s="121">
        <v>37211523.677950121</v>
      </c>
      <c r="BN77" s="121">
        <v>44653828.413540147</v>
      </c>
      <c r="BO77" s="121">
        <v>2904795.6201292174</v>
      </c>
      <c r="BP77" s="121">
        <v>2647790.1665875386</v>
      </c>
      <c r="BQ77" s="121">
        <v>93925.671367846153</v>
      </c>
      <c r="BR77" s="121">
        <v>5458660.1153489091</v>
      </c>
    </row>
    <row r="78" spans="2:70" ht="18" thickBot="1">
      <c r="B78" s="171" t="s">
        <v>208</v>
      </c>
      <c r="C78" s="172">
        <v>86</v>
      </c>
      <c r="D78" s="172">
        <v>170</v>
      </c>
      <c r="E78" s="172">
        <v>66</v>
      </c>
      <c r="F78" s="172">
        <v>66</v>
      </c>
      <c r="G78" s="172">
        <v>1200</v>
      </c>
      <c r="H78" s="172" t="s">
        <v>210</v>
      </c>
      <c r="I78" s="173">
        <v>356561.62219999998</v>
      </c>
      <c r="J78" s="172">
        <v>5321939.8490000004</v>
      </c>
      <c r="K78" s="172">
        <v>1432459.5209999999</v>
      </c>
      <c r="L78" s="172">
        <v>1629165.5959999999</v>
      </c>
      <c r="M78" s="172">
        <v>237574.7971</v>
      </c>
      <c r="N78" s="172">
        <v>1354899.28</v>
      </c>
      <c r="O78" s="172">
        <v>1147575.6229999999</v>
      </c>
      <c r="P78" s="172">
        <v>12679.191440000001</v>
      </c>
      <c r="Q78" s="172">
        <v>52793.731619999999</v>
      </c>
      <c r="R78" s="172">
        <v>12110.92308</v>
      </c>
      <c r="S78" s="172">
        <v>1134768.558</v>
      </c>
      <c r="T78" s="172">
        <v>711893.14029999997</v>
      </c>
      <c r="U78" s="174">
        <v>47922.649799999999</v>
      </c>
      <c r="V78" s="172">
        <v>1741584.1687399901</v>
      </c>
      <c r="W78" s="172">
        <v>7441526.0009199996</v>
      </c>
      <c r="X78" s="172">
        <v>2640068.71687999</v>
      </c>
      <c r="Y78" s="173">
        <v>1728904.9772999999</v>
      </c>
      <c r="Z78" s="172">
        <v>7388732.2692999998</v>
      </c>
      <c r="AA78" s="174">
        <v>2627957.7937999899</v>
      </c>
      <c r="AB78" s="172">
        <v>606815.61073999899</v>
      </c>
      <c r="AC78" s="172">
        <v>6729632.8606200004</v>
      </c>
      <c r="AD78" s="172">
        <v>2592146.0670799999</v>
      </c>
      <c r="AE78" s="173">
        <v>594136.41929999995</v>
      </c>
      <c r="AF78" s="172">
        <v>6676839.1289999997</v>
      </c>
      <c r="AG78" s="174">
        <v>2580035.1439999999</v>
      </c>
      <c r="AH78" s="172">
        <v>1491330.18019999</v>
      </c>
      <c r="AI78" s="172">
        <v>6033832.9892999995</v>
      </c>
      <c r="AJ78" s="172">
        <f>TEA!AJ78-TEA_woNG!L78+TEA_woNG!K78</f>
        <v>1480382.1708</v>
      </c>
      <c r="AK78" s="173">
        <v>356561.62219999998</v>
      </c>
      <c r="AL78" s="172">
        <v>5321939.8490000004</v>
      </c>
      <c r="AM78" s="174">
        <f>TEA!AM78-TEA_woNG!L78+TEA_woNG!K78</f>
        <v>1432459.5209999999</v>
      </c>
      <c r="AP78" s="164">
        <f>V78+W78-X78+BR78</f>
        <v>12387940.200503642</v>
      </c>
      <c r="AQ78" s="165">
        <f>Y78+Z78-AA78+BR78</f>
        <v>12334578.200523652</v>
      </c>
      <c r="AR78" s="165">
        <f>AB78+AC78-AD78+BJ78</f>
        <v>7966529.9879021626</v>
      </c>
      <c r="AS78" s="165">
        <f>AE78+AF78-AG78+BJ78</f>
        <v>7913167.9879221637</v>
      </c>
      <c r="AT78" s="165">
        <f>AH78+AI78-AJ78+BR78</f>
        <v>11889679.746423632</v>
      </c>
      <c r="AU78" s="166">
        <f>AK78+AL78-AM78+BJ78</f>
        <v>7468269.5338221639</v>
      </c>
      <c r="AV78" s="147">
        <f>MIN(AP64:AU78)</f>
        <v>2008617.1529159292</v>
      </c>
      <c r="AW78" s="200">
        <f>SUM(V78:W78,BP78)/SUM(BQ78,X78)</f>
        <v>4.4013178611039443</v>
      </c>
      <c r="AX78" s="201">
        <f>SUM(Y78:Z78,BP78,)/SUM(BQ78,AA78)</f>
        <v>4.3968610191695126</v>
      </c>
      <c r="AY78" s="201">
        <f>SUM(AB78:AC78,BH78)/SUM(BI78,AD78)</f>
        <v>3.8133259641884378</v>
      </c>
      <c r="AZ78" s="201">
        <f>SUM(AE78:AF78,BH78)/SUM(BI78,AG78)</f>
        <v>3.8061357817740169</v>
      </c>
      <c r="BA78" s="201">
        <f>SUM(AH78:AI78,BP78)/SUM(BQ78,AJ78)</f>
        <v>6.5785850167995887</v>
      </c>
      <c r="BB78" s="202">
        <f>SUM(AK78:AL78,BH78)/SUM(BI78,AM78)</f>
        <v>5.6138866576331017</v>
      </c>
      <c r="BC78" s="155"/>
      <c r="BD78" s="121">
        <v>1478780.598127739</v>
      </c>
      <c r="BE78" s="121">
        <v>4929268.6604257971</v>
      </c>
      <c r="BF78" s="121">
        <v>5915122.3925109562</v>
      </c>
      <c r="BG78" s="121">
        <v>384787.20030831679</v>
      </c>
      <c r="BH78" s="121">
        <v>2940233.6457334617</v>
      </c>
      <c r="BI78" s="121">
        <v>102793.26241961538</v>
      </c>
      <c r="BJ78" s="121">
        <v>3222227.5836221632</v>
      </c>
      <c r="BL78" s="121">
        <v>11759290.056328144</v>
      </c>
      <c r="BM78" s="121">
        <v>39197633.521093816</v>
      </c>
      <c r="BN78" s="121">
        <v>47037160.225312576</v>
      </c>
      <c r="BO78" s="121">
        <v>3059834.7747574891</v>
      </c>
      <c r="BP78" s="121">
        <v>2887492.666404231</v>
      </c>
      <c r="BQ78" s="121">
        <v>102428.69343807691</v>
      </c>
      <c r="BR78" s="121">
        <v>5844898.7477236427</v>
      </c>
    </row>
    <row r="79" spans="2:70">
      <c r="AV79" s="147"/>
    </row>
    <row r="80" spans="2:70">
      <c r="B80" s="121" t="s">
        <v>66</v>
      </c>
      <c r="C80" s="121">
        <f>SUM(C63:F63)</f>
        <v>54</v>
      </c>
      <c r="D80" s="121">
        <f>I63</f>
        <v>85331.390910000002</v>
      </c>
      <c r="E80" s="121">
        <f>J63</f>
        <v>1490140.415</v>
      </c>
      <c r="F80" s="121">
        <f t="shared" ref="E80:F80" si="0">K63</f>
        <v>208431.9142</v>
      </c>
      <c r="G80" s="121">
        <f>M63</f>
        <v>63170.634740000001</v>
      </c>
      <c r="H80" s="121">
        <f t="shared" ref="H80:I80" si="1">N63</f>
        <v>376128.07270000002</v>
      </c>
      <c r="I80" s="121">
        <f t="shared" si="1"/>
        <v>159475.44450000001</v>
      </c>
      <c r="AV80" s="147"/>
    </row>
    <row r="81" spans="2:9">
      <c r="B81" s="121" t="s">
        <v>67</v>
      </c>
      <c r="C81" s="121">
        <f>SUM(C78:F78)</f>
        <v>388</v>
      </c>
      <c r="D81" s="121">
        <f>I78</f>
        <v>356561.62219999998</v>
      </c>
      <c r="E81" s="121">
        <f t="shared" ref="E81:F81" si="2">J78</f>
        <v>5321939.8490000004</v>
      </c>
      <c r="F81" s="121">
        <f t="shared" si="2"/>
        <v>1432459.5209999999</v>
      </c>
      <c r="G81" s="121">
        <f>M78</f>
        <v>237574.7971</v>
      </c>
      <c r="H81" s="121">
        <f t="shared" ref="H81:I81" si="3">N78</f>
        <v>1354899.28</v>
      </c>
      <c r="I81" s="121">
        <f t="shared" si="3"/>
        <v>1147575.6229999999</v>
      </c>
    </row>
    <row r="82" spans="2:9">
      <c r="B82" s="121" t="s">
        <v>230</v>
      </c>
      <c r="C82" s="121">
        <f>C80/C81*100</f>
        <v>13.917525773195877</v>
      </c>
      <c r="D82" s="121">
        <f t="shared" ref="D82:F82" si="4">D80/D81*100</f>
        <v>23.93173734837243</v>
      </c>
      <c r="E82" s="121">
        <f t="shared" si="4"/>
        <v>27.999948463904555</v>
      </c>
      <c r="F82" s="121">
        <f t="shared" si="4"/>
        <v>14.550632052380349</v>
      </c>
      <c r="G82" s="121">
        <f t="shared" ref="G82" si="5">G80/G81*100</f>
        <v>26.589787936727234</v>
      </c>
      <c r="H82" s="121">
        <f t="shared" ref="H82" si="6">H80/H81*100</f>
        <v>27.760592853809769</v>
      </c>
      <c r="I82" s="121">
        <f t="shared" ref="I82" si="7">I80/I81*100</f>
        <v>13.896726394649114</v>
      </c>
    </row>
    <row r="83" spans="2:9">
      <c r="C83" s="121" t="s">
        <v>231</v>
      </c>
    </row>
  </sheetData>
  <mergeCells count="16">
    <mergeCell ref="AW2:BB2"/>
    <mergeCell ref="A9:A18"/>
    <mergeCell ref="A34:A48"/>
    <mergeCell ref="A52:A63"/>
    <mergeCell ref="Y2:AA2"/>
    <mergeCell ref="AB2:AD2"/>
    <mergeCell ref="AE2:AG2"/>
    <mergeCell ref="AH2:AJ2"/>
    <mergeCell ref="AK2:AM2"/>
    <mergeCell ref="AP2:AU2"/>
    <mergeCell ref="C2:G2"/>
    <mergeCell ref="I2:L2"/>
    <mergeCell ref="M2:O2"/>
    <mergeCell ref="P2:R2"/>
    <mergeCell ref="S2:U2"/>
    <mergeCell ref="V2:X2"/>
  </mergeCells>
  <phoneticPr fontId="2" type="noConversion"/>
  <conditionalFormatting sqref="AW4:BB18">
    <cfRule type="top10" dxfId="4" priority="5" bottom="1" rank="1"/>
  </conditionalFormatting>
  <conditionalFormatting sqref="AW19:BB33">
    <cfRule type="top10" dxfId="3" priority="4" bottom="1" rank="1"/>
  </conditionalFormatting>
  <conditionalFormatting sqref="AW34:BB48">
    <cfRule type="top10" dxfId="2" priority="3" bottom="1" rank="1"/>
  </conditionalFormatting>
  <conditionalFormatting sqref="AW49:BB63">
    <cfRule type="top10" dxfId="1" priority="2" bottom="1" rank="1"/>
  </conditionalFormatting>
  <conditionalFormatting sqref="AW64:BB78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Pyrolysis</vt:lpstr>
      <vt:lpstr>SMR</vt:lpstr>
      <vt:lpstr>SMR CCS</vt:lpstr>
      <vt:lpstr>WFGD</vt:lpstr>
      <vt:lpstr>TEA</vt:lpstr>
      <vt:lpstr>TEA_woNG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안나현</cp:lastModifiedBy>
  <dcterms:created xsi:type="dcterms:W3CDTF">2023-09-26T03:45:35Z</dcterms:created>
  <dcterms:modified xsi:type="dcterms:W3CDTF">2023-10-07T07:17:34Z</dcterms:modified>
</cp:coreProperties>
</file>