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Doutorado\Hospital Risoleta Neves\modelo\"/>
    </mc:Choice>
  </mc:AlternateContent>
  <xr:revisionPtr revIDLastSave="0" documentId="13_ncr:1_{DB496A41-C00D-4A1F-9242-99D7CA10ED81}" xr6:coauthVersionLast="47" xr6:coauthVersionMax="47" xr10:uidLastSave="{00000000-0000-0000-0000-000000000000}"/>
  <bookViews>
    <workbookView xWindow="-120" yWindow="-120" windowWidth="20730" windowHeight="11040" tabRatio="754" xr2:uid="{00000000-000D-0000-FFFF-FFFF00000000}"/>
  </bookViews>
  <sheets>
    <sheet name="Atendimento" sheetId="1" r:id="rId1"/>
    <sheet name="Planilha1" sheetId="15" state="hidden" r:id="rId2"/>
    <sheet name="Servico" sheetId="10" r:id="rId3"/>
    <sheet name="Recurso" sheetId="9" r:id="rId4"/>
    <sheet name="Tempo recurso-serviço" sheetId="14" r:id="rId5"/>
    <sheet name="Preco" sheetId="11" state="hidden" r:id="rId6"/>
    <sheet name="Programacao orcamentaria" sheetId="12" r:id="rId7"/>
    <sheet name="Resultados" sheetId="16" r:id="rId8"/>
    <sheet name="Resultados_aux" sheetId="17" r:id="rId9"/>
  </sheets>
  <definedNames>
    <definedName name="_xlnm._FilterDatabase" localSheetId="3" hidden="1">Recurso!$B$2:$D$70</definedName>
    <definedName name="hospitais_municipio_m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S13" i="1" l="1"/>
  <c r="E6" i="16"/>
  <c r="F512" i="14"/>
  <c r="E512" i="14"/>
  <c r="F511" i="14"/>
  <c r="E511" i="14"/>
  <c r="F510" i="14"/>
  <c r="E510" i="14"/>
  <c r="F509" i="14"/>
  <c r="E509" i="14"/>
  <c r="F508" i="14"/>
  <c r="E508" i="14"/>
  <c r="F507" i="14"/>
  <c r="E507" i="14"/>
  <c r="F506" i="14"/>
  <c r="E506" i="14"/>
  <c r="F505" i="14"/>
  <c r="E505" i="14"/>
  <c r="F504" i="14"/>
  <c r="E504" i="14"/>
  <c r="F503" i="14"/>
  <c r="E503" i="14"/>
  <c r="F502" i="14"/>
  <c r="E502" i="14"/>
  <c r="F501" i="14"/>
  <c r="E501" i="14"/>
  <c r="F500" i="14"/>
  <c r="E500" i="14"/>
  <c r="F499" i="14"/>
  <c r="E499" i="14"/>
  <c r="F498" i="14"/>
  <c r="E498" i="14"/>
  <c r="F497" i="14"/>
  <c r="E497" i="14"/>
  <c r="F496" i="14"/>
  <c r="E496" i="14"/>
  <c r="F495" i="14"/>
  <c r="E495" i="14"/>
  <c r="F494" i="14"/>
  <c r="E494" i="14"/>
  <c r="F493" i="14"/>
  <c r="E493" i="14"/>
  <c r="F492" i="14"/>
  <c r="E492" i="14"/>
  <c r="F491" i="14"/>
  <c r="E491" i="14"/>
  <c r="F490" i="14"/>
  <c r="E490" i="14"/>
  <c r="F489" i="14"/>
  <c r="E489" i="14"/>
  <c r="F488" i="14"/>
  <c r="E488" i="14"/>
  <c r="F487" i="14"/>
  <c r="E487" i="14"/>
  <c r="F486" i="14"/>
  <c r="E486" i="14"/>
  <c r="F485" i="14"/>
  <c r="E485" i="14"/>
  <c r="F484" i="14"/>
  <c r="E484" i="14"/>
  <c r="F483" i="14"/>
  <c r="E483" i="14"/>
  <c r="F482" i="14"/>
  <c r="E482" i="14"/>
  <c r="F481" i="14"/>
  <c r="E481" i="14"/>
  <c r="F480" i="14"/>
  <c r="E480" i="14"/>
  <c r="F479" i="14"/>
  <c r="E479" i="14"/>
  <c r="F478" i="14"/>
  <c r="E478" i="14"/>
  <c r="F477" i="14"/>
  <c r="E477" i="14"/>
  <c r="F476" i="14"/>
  <c r="E476" i="14"/>
  <c r="F475" i="14"/>
  <c r="E475" i="14"/>
  <c r="F474" i="14"/>
  <c r="E474" i="14"/>
  <c r="F473" i="14"/>
  <c r="E473" i="14"/>
  <c r="F472" i="14"/>
  <c r="E472" i="14"/>
  <c r="F471" i="14"/>
  <c r="E471" i="14"/>
  <c r="F470" i="14"/>
  <c r="E470" i="14"/>
  <c r="F469" i="14"/>
  <c r="E469" i="14"/>
  <c r="F468" i="14"/>
  <c r="E468" i="14"/>
  <c r="F467" i="14"/>
  <c r="E467" i="14"/>
  <c r="F466" i="14"/>
  <c r="E466" i="14"/>
  <c r="F465" i="14"/>
  <c r="E465" i="14"/>
  <c r="F464" i="14"/>
  <c r="E464" i="14"/>
  <c r="F463" i="14"/>
  <c r="E463" i="14"/>
  <c r="F462" i="14"/>
  <c r="E462" i="14"/>
  <c r="F461" i="14"/>
  <c r="E461" i="14"/>
  <c r="F460" i="14"/>
  <c r="E460" i="14"/>
  <c r="F459" i="14"/>
  <c r="E459" i="14"/>
  <c r="F458" i="14"/>
  <c r="E458" i="14"/>
  <c r="F457" i="14"/>
  <c r="E457" i="14"/>
  <c r="F456" i="14"/>
  <c r="E456" i="14"/>
  <c r="F455" i="14"/>
  <c r="E455" i="14"/>
  <c r="F454" i="14"/>
  <c r="E454" i="14"/>
  <c r="F453" i="14"/>
  <c r="E453" i="14"/>
  <c r="F452" i="14"/>
  <c r="E452" i="14"/>
  <c r="F451" i="14"/>
  <c r="E451" i="14"/>
  <c r="F450" i="14"/>
  <c r="E450" i="14"/>
  <c r="F449" i="14"/>
  <c r="E449" i="14"/>
  <c r="F448" i="14"/>
  <c r="E448" i="14"/>
  <c r="F447" i="14"/>
  <c r="E447" i="14"/>
  <c r="F446" i="14"/>
  <c r="E446" i="14"/>
  <c r="F445" i="14"/>
  <c r="E445" i="14"/>
  <c r="F444" i="14"/>
  <c r="E444" i="14"/>
  <c r="F443" i="14"/>
  <c r="E443" i="14"/>
  <c r="F442" i="14"/>
  <c r="E442" i="14"/>
  <c r="F441" i="14"/>
  <c r="E441" i="14"/>
  <c r="F440" i="14"/>
  <c r="E440" i="14"/>
  <c r="F439" i="14"/>
  <c r="E439" i="14"/>
  <c r="F438" i="14"/>
  <c r="E438" i="14"/>
  <c r="F437" i="14"/>
  <c r="E437" i="14"/>
  <c r="F436" i="14"/>
  <c r="E436" i="14"/>
  <c r="F435" i="14"/>
  <c r="E435" i="14"/>
  <c r="F434" i="14"/>
  <c r="E434" i="14"/>
  <c r="F433" i="14"/>
  <c r="E433" i="14"/>
  <c r="F432" i="14"/>
  <c r="E432" i="14"/>
  <c r="F431" i="14"/>
  <c r="E431" i="14"/>
  <c r="F430" i="14"/>
  <c r="E430" i="14"/>
  <c r="F429" i="14"/>
  <c r="E429" i="14"/>
  <c r="F428" i="14"/>
  <c r="E428" i="14"/>
  <c r="F427" i="14"/>
  <c r="E427" i="14"/>
  <c r="F426" i="14"/>
  <c r="E426" i="14"/>
  <c r="F425" i="14"/>
  <c r="E425" i="14"/>
  <c r="F424" i="14"/>
  <c r="E424" i="14"/>
  <c r="F423" i="14"/>
  <c r="E423" i="14"/>
  <c r="F422" i="14"/>
  <c r="E422" i="14"/>
  <c r="F421" i="14"/>
  <c r="E421" i="14"/>
  <c r="F420" i="14"/>
  <c r="E420" i="14"/>
  <c r="F419" i="14"/>
  <c r="E419" i="14"/>
  <c r="F418" i="14"/>
  <c r="E418" i="14"/>
  <c r="F417" i="14"/>
  <c r="E417" i="14"/>
  <c r="F416" i="14"/>
  <c r="E416" i="14"/>
  <c r="F415" i="14"/>
  <c r="E415" i="14"/>
  <c r="F414" i="14"/>
  <c r="E414" i="14"/>
  <c r="F413" i="14"/>
  <c r="E413" i="14"/>
  <c r="F412" i="14"/>
  <c r="E412" i="14"/>
  <c r="F411" i="14"/>
  <c r="E411" i="14"/>
  <c r="F410" i="14"/>
  <c r="E410" i="14"/>
  <c r="F409" i="14"/>
  <c r="E409" i="14"/>
  <c r="F408" i="14"/>
  <c r="E408" i="14"/>
  <c r="F407" i="14"/>
  <c r="E407" i="14"/>
  <c r="F406" i="14"/>
  <c r="E406" i="14"/>
  <c r="F405" i="14"/>
  <c r="E405" i="14"/>
  <c r="F404" i="14"/>
  <c r="E404" i="14"/>
  <c r="F403" i="14"/>
  <c r="E403" i="14"/>
  <c r="F402" i="14"/>
  <c r="E402" i="14"/>
  <c r="F401" i="14"/>
  <c r="E401" i="14"/>
  <c r="F400" i="14"/>
  <c r="E400" i="14"/>
  <c r="F399" i="14"/>
  <c r="E399" i="14"/>
  <c r="F398" i="14"/>
  <c r="E398" i="14"/>
  <c r="F397" i="14"/>
  <c r="E397" i="14"/>
  <c r="F396" i="14"/>
  <c r="E396" i="14"/>
  <c r="F395" i="14"/>
  <c r="E395" i="14"/>
  <c r="F394" i="14"/>
  <c r="E394" i="14"/>
  <c r="F393" i="14"/>
  <c r="E393" i="14"/>
  <c r="F392" i="14"/>
  <c r="E392" i="14"/>
  <c r="F391" i="14"/>
  <c r="E391" i="14"/>
  <c r="F390" i="14"/>
  <c r="E390" i="14"/>
  <c r="F389" i="14"/>
  <c r="E389" i="14"/>
  <c r="F388" i="14"/>
  <c r="E388" i="14"/>
  <c r="F387" i="14"/>
  <c r="E387" i="14"/>
  <c r="F386" i="14"/>
  <c r="E386" i="14"/>
  <c r="F385" i="14"/>
  <c r="E385" i="14"/>
  <c r="F384" i="14"/>
  <c r="E384" i="14"/>
  <c r="F383" i="14"/>
  <c r="E383" i="14"/>
  <c r="F382" i="14"/>
  <c r="E382" i="14"/>
  <c r="F381" i="14"/>
  <c r="E381" i="14"/>
  <c r="F380" i="14"/>
  <c r="E380" i="14"/>
  <c r="F379" i="14"/>
  <c r="E379" i="14"/>
  <c r="F378" i="14"/>
  <c r="E378" i="14"/>
  <c r="F377" i="14"/>
  <c r="E377" i="14"/>
  <c r="F376" i="14"/>
  <c r="E376" i="14"/>
  <c r="F375" i="14"/>
  <c r="E375" i="14"/>
  <c r="F374" i="14"/>
  <c r="E374" i="14"/>
  <c r="F373" i="14"/>
  <c r="E373" i="14"/>
  <c r="F372" i="14"/>
  <c r="E372" i="14"/>
  <c r="F371" i="14"/>
  <c r="E371" i="14"/>
  <c r="F370" i="14"/>
  <c r="E370" i="14"/>
  <c r="F369" i="14"/>
  <c r="E369" i="14"/>
  <c r="F368" i="14"/>
  <c r="E368" i="14"/>
  <c r="F367" i="14"/>
  <c r="E367" i="14"/>
  <c r="F366" i="14"/>
  <c r="E366" i="14"/>
  <c r="F365" i="14"/>
  <c r="E365" i="14"/>
  <c r="F364" i="14"/>
  <c r="E364" i="14"/>
  <c r="F363" i="14"/>
  <c r="E363" i="14"/>
  <c r="F362" i="14"/>
  <c r="E362" i="14"/>
  <c r="F361" i="14"/>
  <c r="E361" i="14"/>
  <c r="F360" i="14"/>
  <c r="E360" i="14"/>
  <c r="F359" i="14"/>
  <c r="E359" i="14"/>
  <c r="F358" i="14"/>
  <c r="E358" i="14"/>
  <c r="F357" i="14"/>
  <c r="E357" i="14"/>
  <c r="F356" i="14"/>
  <c r="E356" i="14"/>
  <c r="F355" i="14"/>
  <c r="E355" i="14"/>
  <c r="F354" i="14"/>
  <c r="E354" i="14"/>
  <c r="F353" i="14"/>
  <c r="E353" i="14"/>
  <c r="F352" i="14"/>
  <c r="E352" i="14"/>
  <c r="F351" i="14"/>
  <c r="E351" i="14"/>
  <c r="F350" i="14"/>
  <c r="E350" i="14"/>
  <c r="F349" i="14"/>
  <c r="E349" i="14"/>
  <c r="F348" i="14"/>
  <c r="E348" i="14"/>
  <c r="F347" i="14"/>
  <c r="E347" i="14"/>
  <c r="F346" i="14"/>
  <c r="E346" i="14"/>
  <c r="F345" i="14"/>
  <c r="E345" i="14"/>
  <c r="F344" i="14"/>
  <c r="E344" i="14"/>
  <c r="F343" i="14"/>
  <c r="E343" i="14"/>
  <c r="F342" i="14"/>
  <c r="E342" i="14"/>
  <c r="F341" i="14"/>
  <c r="E341" i="14"/>
  <c r="F340" i="14"/>
  <c r="E340" i="14"/>
  <c r="F339" i="14"/>
  <c r="E339" i="14"/>
  <c r="F338" i="14"/>
  <c r="E338" i="14"/>
  <c r="F337" i="14"/>
  <c r="E337" i="14"/>
  <c r="F336" i="14"/>
  <c r="E336" i="14"/>
  <c r="F335" i="14"/>
  <c r="E335" i="14"/>
  <c r="F334" i="14"/>
  <c r="E334" i="14"/>
  <c r="F333" i="14"/>
  <c r="E333" i="14"/>
  <c r="F332" i="14"/>
  <c r="E332" i="14"/>
  <c r="F331" i="14"/>
  <c r="E331" i="14"/>
  <c r="F330" i="14"/>
  <c r="E330" i="14"/>
  <c r="F329" i="14"/>
  <c r="E329" i="14"/>
  <c r="F328" i="14"/>
  <c r="E328" i="14"/>
  <c r="F327" i="14"/>
  <c r="E327" i="14"/>
  <c r="F326" i="14"/>
  <c r="E326" i="14"/>
  <c r="F325" i="14"/>
  <c r="E325" i="14"/>
  <c r="F324" i="14"/>
  <c r="E324" i="14"/>
  <c r="F323" i="14"/>
  <c r="E323" i="14"/>
  <c r="F322" i="14"/>
  <c r="E322" i="14"/>
  <c r="F321" i="14"/>
  <c r="E321" i="14"/>
  <c r="F320" i="14"/>
  <c r="E320" i="14"/>
  <c r="F319" i="14"/>
  <c r="E319" i="14"/>
  <c r="F318" i="14"/>
  <c r="E318" i="14"/>
  <c r="F317" i="14"/>
  <c r="E317" i="14"/>
  <c r="F316" i="14"/>
  <c r="E316" i="14"/>
  <c r="F315" i="14"/>
  <c r="E315" i="14"/>
  <c r="F314" i="14"/>
  <c r="E314" i="14"/>
  <c r="F313" i="14"/>
  <c r="E313" i="14"/>
  <c r="F312" i="14"/>
  <c r="E312" i="14"/>
  <c r="F311" i="14"/>
  <c r="E311" i="14"/>
  <c r="F310" i="14"/>
  <c r="E310" i="14"/>
  <c r="F309" i="14"/>
  <c r="E309" i="14"/>
  <c r="F308" i="14"/>
  <c r="E308" i="14"/>
  <c r="F307" i="14"/>
  <c r="E307" i="14"/>
  <c r="F306" i="14"/>
  <c r="E306" i="14"/>
  <c r="F305" i="14"/>
  <c r="E305" i="14"/>
  <c r="F304" i="14"/>
  <c r="E304" i="14"/>
  <c r="F303" i="14"/>
  <c r="E303" i="14"/>
  <c r="F302" i="14"/>
  <c r="E302" i="14"/>
  <c r="F301" i="14"/>
  <c r="E301" i="14"/>
  <c r="F300" i="14"/>
  <c r="E300" i="14"/>
  <c r="F299" i="14"/>
  <c r="E299" i="14"/>
  <c r="F298" i="14"/>
  <c r="E298" i="14"/>
  <c r="F297" i="14"/>
  <c r="E297" i="14"/>
  <c r="F296" i="14"/>
  <c r="E296" i="14"/>
  <c r="F295" i="14"/>
  <c r="E295" i="14"/>
  <c r="F294" i="14"/>
  <c r="E294" i="14"/>
  <c r="F293" i="14"/>
  <c r="E293" i="14"/>
  <c r="F292" i="14"/>
  <c r="E292" i="14"/>
  <c r="F291" i="14"/>
  <c r="E291" i="14"/>
  <c r="F290" i="14"/>
  <c r="E290" i="14"/>
  <c r="F289" i="14"/>
  <c r="E289" i="14"/>
  <c r="F288" i="14"/>
  <c r="E288" i="14"/>
  <c r="F287" i="14"/>
  <c r="E287" i="14"/>
  <c r="F286" i="14"/>
  <c r="E286" i="14"/>
  <c r="F285" i="14"/>
  <c r="E285" i="14"/>
  <c r="F284" i="14"/>
  <c r="E284" i="14"/>
  <c r="F283" i="14"/>
  <c r="E283" i="14"/>
  <c r="F282" i="14"/>
  <c r="E282" i="14"/>
  <c r="F281" i="14"/>
  <c r="E281" i="14"/>
  <c r="F280" i="14"/>
  <c r="E280" i="14"/>
  <c r="F279" i="14"/>
  <c r="E279" i="14"/>
  <c r="F278" i="14"/>
  <c r="E278" i="14"/>
  <c r="F277" i="14"/>
  <c r="E277" i="14"/>
  <c r="F276" i="14"/>
  <c r="E276" i="14"/>
  <c r="F275" i="14"/>
  <c r="E275" i="14"/>
  <c r="F274" i="14"/>
  <c r="E274" i="14"/>
  <c r="F273" i="14"/>
  <c r="E273" i="14"/>
  <c r="F272" i="14"/>
  <c r="E272" i="14"/>
  <c r="F271" i="14"/>
  <c r="E271" i="14"/>
  <c r="F270" i="14"/>
  <c r="E270" i="14"/>
  <c r="F269" i="14"/>
  <c r="E269" i="14"/>
  <c r="F268" i="14"/>
  <c r="E268" i="14"/>
  <c r="F267" i="14"/>
  <c r="E267" i="14"/>
  <c r="F266" i="14"/>
  <c r="E266" i="14"/>
  <c r="F265" i="14"/>
  <c r="E265" i="14"/>
  <c r="F264" i="14"/>
  <c r="E264" i="14"/>
  <c r="F263" i="14"/>
  <c r="E263" i="14"/>
  <c r="F262" i="14"/>
  <c r="E262" i="14"/>
  <c r="F261" i="14"/>
  <c r="E261" i="14"/>
  <c r="F260" i="14"/>
  <c r="E260" i="14"/>
  <c r="F259" i="14"/>
  <c r="E259" i="14"/>
  <c r="F258" i="14"/>
  <c r="E258" i="14"/>
  <c r="F257" i="14"/>
  <c r="E257" i="14"/>
  <c r="F256" i="14"/>
  <c r="E256" i="14"/>
  <c r="F255" i="14"/>
  <c r="E255" i="14"/>
  <c r="F254" i="14"/>
  <c r="E254" i="14"/>
  <c r="F253" i="14"/>
  <c r="E253" i="14"/>
  <c r="F252" i="14"/>
  <c r="E252" i="14"/>
  <c r="F251" i="14"/>
  <c r="E251" i="14"/>
  <c r="F250" i="14"/>
  <c r="E250" i="14"/>
  <c r="F249" i="14"/>
  <c r="E249" i="14"/>
  <c r="F248" i="14"/>
  <c r="E248" i="14"/>
  <c r="F247" i="14"/>
  <c r="E247" i="14"/>
  <c r="F246" i="14"/>
  <c r="E246" i="14"/>
  <c r="F245" i="14"/>
  <c r="E245" i="14"/>
  <c r="F244" i="14"/>
  <c r="E244" i="14"/>
  <c r="F243" i="14"/>
  <c r="E243" i="14"/>
  <c r="F242" i="14"/>
  <c r="E242" i="14"/>
  <c r="F241" i="14"/>
  <c r="E241" i="14"/>
  <c r="F240" i="14"/>
  <c r="E240" i="14"/>
  <c r="F239" i="14"/>
  <c r="E239" i="14"/>
  <c r="F238" i="14"/>
  <c r="E238" i="14"/>
  <c r="F237" i="14"/>
  <c r="E237" i="14"/>
  <c r="F236" i="14"/>
  <c r="E236" i="14"/>
  <c r="F235" i="14"/>
  <c r="E235" i="14"/>
  <c r="F234" i="14"/>
  <c r="E234" i="14"/>
  <c r="F233" i="14"/>
  <c r="E233" i="14"/>
  <c r="F232" i="14"/>
  <c r="E232" i="14"/>
  <c r="F231" i="14"/>
  <c r="E231" i="14"/>
  <c r="F230" i="14"/>
  <c r="E230" i="14"/>
  <c r="F229" i="14"/>
  <c r="E229" i="14"/>
  <c r="F228" i="14"/>
  <c r="E228" i="14"/>
  <c r="F227" i="14"/>
  <c r="E227" i="14"/>
  <c r="F226" i="14"/>
  <c r="E226" i="14"/>
  <c r="F225" i="14"/>
  <c r="E225" i="14"/>
  <c r="F224" i="14"/>
  <c r="E224" i="14"/>
  <c r="F223" i="14"/>
  <c r="E223" i="14"/>
  <c r="F222" i="14"/>
  <c r="E222" i="14"/>
  <c r="F221" i="14"/>
  <c r="E221" i="14"/>
  <c r="F220" i="14"/>
  <c r="E220" i="14"/>
  <c r="F219" i="14"/>
  <c r="E219" i="14"/>
  <c r="F218" i="14"/>
  <c r="E218" i="14"/>
  <c r="F217" i="14"/>
  <c r="E217" i="14"/>
  <c r="F216" i="14"/>
  <c r="E216" i="14"/>
  <c r="F215" i="14"/>
  <c r="E215" i="14"/>
  <c r="F214" i="14"/>
  <c r="E214" i="14"/>
  <c r="F213" i="14"/>
  <c r="E213" i="14"/>
  <c r="F212" i="14"/>
  <c r="E212" i="14"/>
  <c r="F211" i="14"/>
  <c r="E211" i="14"/>
  <c r="F210" i="14"/>
  <c r="E210" i="14"/>
  <c r="F209" i="14"/>
  <c r="E209" i="14"/>
  <c r="F208" i="14"/>
  <c r="E208" i="14"/>
  <c r="F207" i="14"/>
  <c r="E207" i="14"/>
  <c r="F206" i="14"/>
  <c r="E206" i="14"/>
  <c r="F205" i="14"/>
  <c r="E205" i="14"/>
  <c r="F204" i="14"/>
  <c r="E204" i="14"/>
  <c r="F203" i="14"/>
  <c r="E203" i="14"/>
  <c r="F202" i="14"/>
  <c r="E202" i="14"/>
  <c r="F201" i="14"/>
  <c r="E201" i="14"/>
  <c r="F200" i="14"/>
  <c r="E200" i="14"/>
  <c r="F199" i="14"/>
  <c r="E199" i="14"/>
  <c r="F198" i="14"/>
  <c r="E198" i="14"/>
  <c r="F197" i="14"/>
  <c r="E197" i="14"/>
  <c r="F196" i="14"/>
  <c r="E196" i="14"/>
  <c r="F195" i="14"/>
  <c r="E195" i="14"/>
  <c r="F194" i="14"/>
  <c r="E194" i="14"/>
  <c r="F193" i="14"/>
  <c r="E193" i="14"/>
  <c r="F192" i="14"/>
  <c r="E192" i="14"/>
  <c r="F191" i="14"/>
  <c r="E191" i="14"/>
  <c r="F190" i="14"/>
  <c r="E190" i="14"/>
  <c r="F189" i="14"/>
  <c r="E189" i="14"/>
  <c r="F188" i="14"/>
  <c r="E188" i="14"/>
  <c r="F187" i="14"/>
  <c r="E187" i="14"/>
  <c r="F186" i="14"/>
  <c r="E186" i="14"/>
  <c r="F185" i="14"/>
  <c r="E185" i="14"/>
  <c r="F184" i="14"/>
  <c r="E184" i="14"/>
  <c r="F183" i="14"/>
  <c r="E183" i="14"/>
  <c r="F182" i="14"/>
  <c r="E182" i="14"/>
  <c r="F181" i="14"/>
  <c r="E181" i="14"/>
  <c r="F180" i="14"/>
  <c r="E180" i="14"/>
  <c r="F179" i="14"/>
  <c r="E179" i="14"/>
  <c r="F178" i="14"/>
  <c r="E178" i="14"/>
  <c r="F177" i="14"/>
  <c r="E177" i="14"/>
  <c r="F176" i="14"/>
  <c r="E176" i="14"/>
  <c r="F175" i="14"/>
  <c r="E175" i="14"/>
  <c r="F174" i="14"/>
  <c r="E174" i="14"/>
  <c r="F173" i="14"/>
  <c r="E173" i="14"/>
  <c r="F172" i="14"/>
  <c r="E172" i="14"/>
  <c r="F171" i="14"/>
  <c r="E171" i="14"/>
  <c r="F170" i="14"/>
  <c r="E170" i="14"/>
  <c r="F169" i="14"/>
  <c r="E169" i="14"/>
  <c r="F168" i="14"/>
  <c r="E168" i="14"/>
  <c r="F167" i="14"/>
  <c r="E167" i="14"/>
  <c r="F166" i="14"/>
  <c r="E166" i="14"/>
  <c r="F165" i="14"/>
  <c r="E165" i="14"/>
  <c r="F164" i="14"/>
  <c r="E164" i="14"/>
  <c r="F163" i="14"/>
  <c r="E163" i="14"/>
  <c r="F162" i="14"/>
  <c r="E162" i="14"/>
  <c r="F161" i="14"/>
  <c r="E161" i="14"/>
  <c r="F160" i="14"/>
  <c r="E160" i="14"/>
  <c r="F159" i="14"/>
  <c r="E159" i="14"/>
  <c r="F158" i="14"/>
  <c r="E158" i="14"/>
  <c r="F157" i="14"/>
  <c r="E157" i="14"/>
  <c r="F156" i="14"/>
  <c r="E156" i="14"/>
  <c r="F155" i="14"/>
  <c r="E155" i="14"/>
  <c r="F154" i="14"/>
  <c r="E154" i="14"/>
  <c r="F153" i="14"/>
  <c r="E153" i="14"/>
  <c r="F152" i="14"/>
  <c r="E152" i="14"/>
  <c r="F151" i="14"/>
  <c r="E151" i="14"/>
  <c r="F150" i="14"/>
  <c r="E150" i="14"/>
  <c r="F149" i="14"/>
  <c r="E149" i="14"/>
  <c r="F148" i="14"/>
  <c r="E148" i="14"/>
  <c r="F147" i="14"/>
  <c r="E147" i="14"/>
  <c r="F146" i="14"/>
  <c r="E146" i="14"/>
  <c r="F145" i="14"/>
  <c r="E145" i="14"/>
  <c r="F144" i="14"/>
  <c r="E144" i="14"/>
  <c r="F143" i="14"/>
  <c r="E143" i="14"/>
  <c r="F142" i="14"/>
  <c r="E142" i="14"/>
  <c r="F141" i="14"/>
  <c r="E141" i="14"/>
  <c r="F140" i="14"/>
  <c r="E140" i="14"/>
  <c r="F139" i="14"/>
  <c r="E139" i="14"/>
  <c r="F138" i="14"/>
  <c r="E138" i="14"/>
  <c r="F137" i="14"/>
  <c r="E137" i="14"/>
  <c r="F136" i="14"/>
  <c r="E136" i="14"/>
  <c r="F135" i="14"/>
  <c r="E135" i="14"/>
  <c r="F134" i="14"/>
  <c r="E134" i="14"/>
  <c r="F133" i="14"/>
  <c r="E133" i="14"/>
  <c r="F132" i="14"/>
  <c r="E132" i="14"/>
  <c r="F131" i="14"/>
  <c r="E131" i="14"/>
  <c r="F130" i="14"/>
  <c r="E130" i="14"/>
  <c r="F129" i="14"/>
  <c r="E129" i="14"/>
  <c r="F128" i="14"/>
  <c r="E128" i="14"/>
  <c r="F127" i="14"/>
  <c r="E127" i="14"/>
  <c r="F126" i="14"/>
  <c r="E126" i="14"/>
  <c r="F125" i="14"/>
  <c r="E125" i="14"/>
  <c r="F124" i="14"/>
  <c r="E124" i="14"/>
  <c r="F123" i="14"/>
  <c r="E123" i="14"/>
  <c r="F122" i="14"/>
  <c r="E122" i="14"/>
  <c r="F121" i="14"/>
  <c r="E121" i="14"/>
  <c r="F120" i="14"/>
  <c r="E120" i="14"/>
  <c r="F119" i="14"/>
  <c r="E119" i="14"/>
  <c r="F118" i="14"/>
  <c r="E118" i="14"/>
  <c r="F117" i="14"/>
  <c r="E117" i="14"/>
  <c r="F116" i="14"/>
  <c r="E116" i="14"/>
  <c r="F115" i="14"/>
  <c r="E115" i="14"/>
  <c r="F114" i="14"/>
  <c r="E114" i="14"/>
  <c r="F113" i="14"/>
  <c r="E113" i="14"/>
  <c r="F112" i="14"/>
  <c r="E112" i="14"/>
  <c r="F111" i="14"/>
  <c r="E111" i="14"/>
  <c r="F110" i="14"/>
  <c r="E110" i="14"/>
  <c r="F109" i="14"/>
  <c r="E109" i="14"/>
  <c r="F108" i="14"/>
  <c r="E108" i="14"/>
  <c r="F107" i="14"/>
  <c r="E107" i="14"/>
  <c r="F106" i="14"/>
  <c r="E106" i="14"/>
  <c r="F105" i="14"/>
  <c r="E105" i="14"/>
  <c r="F104" i="14"/>
  <c r="E104" i="14"/>
  <c r="F103" i="14"/>
  <c r="E103" i="14"/>
  <c r="F102" i="14"/>
  <c r="E102" i="14"/>
  <c r="F101" i="14"/>
  <c r="E101" i="14"/>
  <c r="F100" i="14"/>
  <c r="E100" i="14"/>
  <c r="F99" i="14"/>
  <c r="E99" i="14"/>
  <c r="F98" i="14"/>
  <c r="E98" i="14"/>
  <c r="F97" i="14"/>
  <c r="E97" i="14"/>
  <c r="F96" i="14"/>
  <c r="E96" i="14"/>
  <c r="F95" i="14"/>
  <c r="E95" i="14"/>
  <c r="F94" i="14"/>
  <c r="E94" i="14"/>
  <c r="F93" i="14"/>
  <c r="E93" i="14"/>
  <c r="F92" i="14"/>
  <c r="E92" i="14"/>
  <c r="F91" i="14"/>
  <c r="E91" i="14"/>
  <c r="F90" i="14"/>
  <c r="E90" i="14"/>
  <c r="F89" i="14"/>
  <c r="E89" i="14"/>
  <c r="F88" i="14"/>
  <c r="E88" i="14"/>
  <c r="F87" i="14"/>
  <c r="E87" i="14"/>
  <c r="F86" i="14"/>
  <c r="E86" i="14"/>
  <c r="F85" i="14"/>
  <c r="E85" i="14"/>
  <c r="F84" i="14"/>
  <c r="E84" i="14"/>
  <c r="F83" i="14"/>
  <c r="E83" i="14"/>
  <c r="F82" i="14"/>
  <c r="E82" i="14"/>
  <c r="F81" i="14"/>
  <c r="E81" i="14"/>
  <c r="F80" i="14"/>
  <c r="E80" i="14"/>
  <c r="F79" i="14"/>
  <c r="E79" i="14"/>
  <c r="F78" i="14"/>
  <c r="E78" i="14"/>
  <c r="F77" i="14"/>
  <c r="E77" i="14"/>
  <c r="F76" i="14"/>
  <c r="E76" i="14"/>
  <c r="F75" i="14"/>
  <c r="E75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F68" i="14"/>
  <c r="E68" i="14"/>
  <c r="F67" i="14"/>
  <c r="E67" i="14"/>
  <c r="F66" i="14"/>
  <c r="E66" i="14"/>
  <c r="F65" i="14"/>
  <c r="E65" i="14"/>
  <c r="F64" i="14"/>
  <c r="E64" i="14"/>
  <c r="F63" i="14"/>
  <c r="E63" i="14"/>
  <c r="F62" i="14"/>
  <c r="E62" i="14"/>
  <c r="F61" i="14"/>
  <c r="E61" i="14"/>
  <c r="F60" i="14"/>
  <c r="E60" i="14"/>
  <c r="F59" i="14"/>
  <c r="E59" i="14"/>
  <c r="F58" i="14"/>
  <c r="E58" i="14"/>
  <c r="F57" i="14"/>
  <c r="E57" i="14"/>
  <c r="F56" i="14"/>
  <c r="E56" i="14"/>
  <c r="F55" i="14"/>
  <c r="E55" i="14"/>
  <c r="F54" i="14"/>
  <c r="E54" i="14"/>
  <c r="F53" i="14"/>
  <c r="E53" i="14"/>
  <c r="F52" i="14"/>
  <c r="E52" i="14"/>
  <c r="F51" i="14"/>
  <c r="E51" i="14"/>
  <c r="F50" i="14"/>
  <c r="E50" i="14"/>
  <c r="F49" i="14"/>
  <c r="E49" i="14"/>
  <c r="F48" i="14"/>
  <c r="E48" i="14"/>
  <c r="F47" i="14"/>
  <c r="E47" i="14"/>
  <c r="F46" i="14"/>
  <c r="E46" i="14"/>
  <c r="F45" i="14"/>
  <c r="E45" i="14"/>
  <c r="F44" i="14"/>
  <c r="E44" i="14"/>
  <c r="F43" i="14"/>
  <c r="E43" i="14"/>
  <c r="F42" i="14"/>
  <c r="E42" i="14"/>
  <c r="F41" i="14"/>
  <c r="E41" i="14"/>
  <c r="F40" i="14"/>
  <c r="E40" i="14"/>
  <c r="F39" i="14"/>
  <c r="E39" i="14"/>
  <c r="F38" i="14"/>
  <c r="E38" i="14"/>
  <c r="F37" i="14"/>
  <c r="E37" i="14"/>
  <c r="F36" i="14"/>
  <c r="E36" i="14"/>
  <c r="F35" i="14"/>
  <c r="E35" i="14"/>
  <c r="F34" i="14"/>
  <c r="E34" i="14"/>
  <c r="F33" i="14"/>
  <c r="E33" i="14"/>
  <c r="F32" i="14"/>
  <c r="E32" i="14"/>
  <c r="F31" i="14"/>
  <c r="E31" i="14"/>
  <c r="F30" i="14"/>
  <c r="E30" i="14"/>
  <c r="F29" i="14"/>
  <c r="E29" i="14"/>
  <c r="F28" i="14"/>
  <c r="E28" i="14"/>
  <c r="F27" i="14"/>
  <c r="E27" i="14"/>
  <c r="F26" i="14"/>
  <c r="E26" i="14"/>
  <c r="F25" i="14"/>
  <c r="E25" i="14"/>
  <c r="F24" i="14"/>
  <c r="E24" i="14"/>
  <c r="F23" i="14"/>
  <c r="E23" i="14"/>
  <c r="F22" i="14"/>
  <c r="E22" i="14"/>
  <c r="F21" i="14"/>
  <c r="E21" i="14"/>
  <c r="F20" i="14"/>
  <c r="E20" i="14"/>
  <c r="F19" i="14"/>
  <c r="E19" i="14"/>
  <c r="F18" i="14"/>
  <c r="E18" i="14"/>
  <c r="F17" i="14"/>
  <c r="E17" i="14"/>
  <c r="F16" i="14"/>
  <c r="E16" i="14"/>
  <c r="F15" i="14"/>
  <c r="E15" i="14"/>
  <c r="F14" i="14"/>
  <c r="E14" i="14"/>
  <c r="F13" i="14"/>
  <c r="E13" i="14"/>
  <c r="F12" i="14"/>
  <c r="E12" i="14"/>
  <c r="F11" i="14"/>
  <c r="E11" i="14"/>
  <c r="F10" i="14"/>
  <c r="E10" i="14"/>
  <c r="F9" i="14"/>
  <c r="E9" i="14"/>
  <c r="F8" i="14"/>
  <c r="E8" i="14"/>
  <c r="F7" i="14"/>
  <c r="E7" i="14"/>
  <c r="F6" i="14"/>
  <c r="E6" i="14"/>
  <c r="F5" i="14"/>
  <c r="E5" i="14"/>
  <c r="F4" i="14"/>
  <c r="E4" i="14"/>
  <c r="D14" i="12" l="1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4" i="10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3" i="11"/>
  <c r="F6" i="1"/>
  <c r="F7" i="1"/>
  <c r="F8" i="1"/>
  <c r="F9" i="1"/>
  <c r="F10" i="1"/>
  <c r="F11" i="1"/>
  <c r="F12" i="1"/>
  <c r="F13" i="1"/>
  <c r="F5" i="1"/>
  <c r="F4" i="12"/>
  <c r="F5" i="12"/>
  <c r="F6" i="12"/>
  <c r="F7" i="12"/>
  <c r="F8" i="12"/>
  <c r="F9" i="12"/>
  <c r="F10" i="12"/>
  <c r="F11" i="12"/>
  <c r="D13" i="12"/>
  <c r="D12" i="12" l="1"/>
  <c r="E6" i="12" s="1"/>
  <c r="E4" i="12" l="1"/>
  <c r="E10" i="12"/>
  <c r="E8" i="12"/>
  <c r="E7" i="12"/>
  <c r="E5" i="12"/>
  <c r="E9" i="12"/>
</calcChain>
</file>

<file path=xl/sharedStrings.xml><?xml version="1.0" encoding="utf-8"?>
<sst xmlns="http://schemas.openxmlformats.org/spreadsheetml/2006/main" count="9116" uniqueCount="1643">
  <si>
    <t># CODIGO</t>
  </si>
  <si>
    <t>LAT</t>
  </si>
  <si>
    <t>LONG</t>
  </si>
  <si>
    <t>POPULACAO 2018</t>
  </si>
  <si>
    <t>CAP</t>
  </si>
  <si>
    <t>DIST(KM)</t>
  </si>
  <si>
    <t>DUR(S)</t>
  </si>
  <si>
    <t>MUNICIPIO</t>
  </si>
  <si>
    <t>param: I :</t>
  </si>
  <si>
    <t>lat</t>
  </si>
  <si>
    <t>lng</t>
  </si>
  <si>
    <t>POP</t>
  </si>
  <si>
    <t>MKT</t>
  </si>
  <si>
    <t>DIST</t>
  </si>
  <si>
    <t>DUR</t>
  </si>
  <si>
    <t>Mun :=</t>
  </si>
  <si>
    <t>Num_hosp</t>
  </si>
  <si>
    <t>-19.62585</t>
  </si>
  <si>
    <t>-43.89529</t>
  </si>
  <si>
    <t>'Lagoa_Santa'</t>
  </si>
  <si>
    <t>-19.61840</t>
  </si>
  <si>
    <t>-44.04588</t>
  </si>
  <si>
    <t>'Pedro_Leopoldo'</t>
  </si>
  <si>
    <t>-19.76602</t>
  </si>
  <si>
    <t>-44.08582</t>
  </si>
  <si>
    <t>'Ribeirao_Das_Neves'</t>
  </si>
  <si>
    <t>-19.76762</t>
  </si>
  <si>
    <t>-43.85001</t>
  </si>
  <si>
    <t>'Santa_Luzia'</t>
  </si>
  <si>
    <t>-19.69863</t>
  </si>
  <si>
    <t>-43.95996</t>
  </si>
  <si>
    <t>'Sao_Jose_Da_Lapa'</t>
  </si>
  <si>
    <t>-19.69303</t>
  </si>
  <si>
    <t>-43.91992</t>
  </si>
  <si>
    <t>'Vespasiano'</t>
  </si>
  <si>
    <t xml:space="preserve">param: R: </t>
  </si>
  <si>
    <t>FC</t>
  </si>
  <si>
    <t>R_Qty</t>
  </si>
  <si>
    <t>R_Description:=</t>
  </si>
  <si>
    <t>S1</t>
  </si>
  <si>
    <t xml:space="preserve">set RS[S1]:= </t>
  </si>
  <si>
    <t>R2</t>
  </si>
  <si>
    <t>R60</t>
  </si>
  <si>
    <t>R7</t>
  </si>
  <si>
    <t xml:space="preserve">; # </t>
  </si>
  <si>
    <t>R1</t>
  </si>
  <si>
    <t>'Sala Urgencia e Emergencia'</t>
  </si>
  <si>
    <t>S2</t>
  </si>
  <si>
    <t xml:space="preserve">set RS[S2]:= </t>
  </si>
  <si>
    <t>R50</t>
  </si>
  <si>
    <t>'Sala Ambulatorial'</t>
  </si>
  <si>
    <t>S3</t>
  </si>
  <si>
    <t xml:space="preserve">set RS[S3]:= </t>
  </si>
  <si>
    <t>R12</t>
  </si>
  <si>
    <t>R28</t>
  </si>
  <si>
    <t>R3</t>
  </si>
  <si>
    <t>S4</t>
  </si>
  <si>
    <t xml:space="preserve">set RS[S4]:= </t>
  </si>
  <si>
    <t>R4</t>
  </si>
  <si>
    <t>S5</t>
  </si>
  <si>
    <t xml:space="preserve">set RS[S5]:= </t>
  </si>
  <si>
    <t>R6</t>
  </si>
  <si>
    <t>R5</t>
  </si>
  <si>
    <t>'Equipamentos de Audiologia'</t>
  </si>
  <si>
    <t>S6</t>
  </si>
  <si>
    <t xml:space="preserve">set RS[S6]:= </t>
  </si>
  <si>
    <t>'Equipamentos de Diagnostico por Imagem'</t>
  </si>
  <si>
    <t>S7</t>
  </si>
  <si>
    <t xml:space="preserve">set RS[S7]:= </t>
  </si>
  <si>
    <t>'Equipamentos de Infraestrutura'</t>
  </si>
  <si>
    <t>S8</t>
  </si>
  <si>
    <t xml:space="preserve">set RS[S8]:= </t>
  </si>
  <si>
    <t>R10</t>
  </si>
  <si>
    <t>R11</t>
  </si>
  <si>
    <t>R8</t>
  </si>
  <si>
    <t>'Equipamentos de Odontologia'</t>
  </si>
  <si>
    <t>S9</t>
  </si>
  <si>
    <t xml:space="preserve">set RS[S9]:= </t>
  </si>
  <si>
    <t>R9</t>
  </si>
  <si>
    <t>'Equipamentos para Manutencao da Vida'</t>
  </si>
  <si>
    <t>S10</t>
  </si>
  <si>
    <t>'Equipamentos por Metodos Graficos'</t>
  </si>
  <si>
    <t>S11</t>
  </si>
  <si>
    <t xml:space="preserve">set RS[S11]:= </t>
  </si>
  <si>
    <t>'Equipamentos por Metodos opticos'</t>
  </si>
  <si>
    <t>S12</t>
  </si>
  <si>
    <t xml:space="preserve">set RS[S12]:= </t>
  </si>
  <si>
    <t>'Outros Equipamentos'</t>
  </si>
  <si>
    <t>S13</t>
  </si>
  <si>
    <t xml:space="preserve">set RS[S13]:= </t>
  </si>
  <si>
    <t>R31</t>
  </si>
  <si>
    <t>R13</t>
  </si>
  <si>
    <t>S14</t>
  </si>
  <si>
    <t xml:space="preserve">set RS[S14]:= </t>
  </si>
  <si>
    <t>R14</t>
  </si>
  <si>
    <t>S15</t>
  </si>
  <si>
    <t xml:space="preserve">set RS[S15]:= </t>
  </si>
  <si>
    <t>R15</t>
  </si>
  <si>
    <t>R30</t>
  </si>
  <si>
    <t>S16</t>
  </si>
  <si>
    <t xml:space="preserve">set RS[S16]:= </t>
  </si>
  <si>
    <t>R20</t>
  </si>
  <si>
    <t>R33</t>
  </si>
  <si>
    <t>R16</t>
  </si>
  <si>
    <t>S17</t>
  </si>
  <si>
    <t xml:space="preserve">set RS[S17]:= </t>
  </si>
  <si>
    <t>R24</t>
  </si>
  <si>
    <t>R53</t>
  </si>
  <si>
    <t>R54</t>
  </si>
  <si>
    <t>R55</t>
  </si>
  <si>
    <t>R56</t>
  </si>
  <si>
    <t>R57</t>
  </si>
  <si>
    <t>R58</t>
  </si>
  <si>
    <t>R59</t>
  </si>
  <si>
    <t>R17</t>
  </si>
  <si>
    <t>S18</t>
  </si>
  <si>
    <t xml:space="preserve">set RS[S18]:= </t>
  </si>
  <si>
    <t>R21</t>
  </si>
  <si>
    <t>R18</t>
  </si>
  <si>
    <t>S19</t>
  </si>
  <si>
    <t xml:space="preserve">set RS[S19]:= </t>
  </si>
  <si>
    <t>R29</t>
  </si>
  <si>
    <t>R19</t>
  </si>
  <si>
    <t>S20</t>
  </si>
  <si>
    <t>S21</t>
  </si>
  <si>
    <t xml:space="preserve">set RS[S21]:= </t>
  </si>
  <si>
    <t>R23</t>
  </si>
  <si>
    <t>S22</t>
  </si>
  <si>
    <t xml:space="preserve">set RS[S22]:= </t>
  </si>
  <si>
    <t>R22</t>
  </si>
  <si>
    <t>S23</t>
  </si>
  <si>
    <t xml:space="preserve">set RS[S23]:= </t>
  </si>
  <si>
    <t>S24</t>
  </si>
  <si>
    <t xml:space="preserve">set RS[S24]:= </t>
  </si>
  <si>
    <t>R26</t>
  </si>
  <si>
    <t>S25</t>
  </si>
  <si>
    <t xml:space="preserve">set RS[S25]:= </t>
  </si>
  <si>
    <t>R35</t>
  </si>
  <si>
    <t>R36</t>
  </si>
  <si>
    <t>R37</t>
  </si>
  <si>
    <t>R38</t>
  </si>
  <si>
    <t>R39</t>
  </si>
  <si>
    <t>R40</t>
  </si>
  <si>
    <t>R25</t>
  </si>
  <si>
    <t>S26</t>
  </si>
  <si>
    <t xml:space="preserve">set RS[S26]:= </t>
  </si>
  <si>
    <t>S27</t>
  </si>
  <si>
    <t xml:space="preserve">set RS[S27]:= </t>
  </si>
  <si>
    <t>R32</t>
  </si>
  <si>
    <t>R66</t>
  </si>
  <si>
    <t>R27</t>
  </si>
  <si>
    <t>S28</t>
  </si>
  <si>
    <t xml:space="preserve">set RS[S28]:= </t>
  </si>
  <si>
    <t>R41</t>
  </si>
  <si>
    <t>S29</t>
  </si>
  <si>
    <t xml:space="preserve">set RS[S29]:= </t>
  </si>
  <si>
    <t>R51</t>
  </si>
  <si>
    <t>S30</t>
  </si>
  <si>
    <t>S31</t>
  </si>
  <si>
    <t xml:space="preserve">set RS[S31]:= </t>
  </si>
  <si>
    <t>S32</t>
  </si>
  <si>
    <t xml:space="preserve">set RS[S32]:= </t>
  </si>
  <si>
    <t>S33</t>
  </si>
  <si>
    <t xml:space="preserve">set RS[S33]:= </t>
  </si>
  <si>
    <t>S34</t>
  </si>
  <si>
    <t xml:space="preserve">set RS[S34]:= </t>
  </si>
  <si>
    <t>R34</t>
  </si>
  <si>
    <t>S35</t>
  </si>
  <si>
    <t xml:space="preserve">set RS[S35]:= </t>
  </si>
  <si>
    <t>S36</t>
  </si>
  <si>
    <t xml:space="preserve">set RS[S36]:= </t>
  </si>
  <si>
    <t>S37</t>
  </si>
  <si>
    <t xml:space="preserve">set RS[S37]:= </t>
  </si>
  <si>
    <t>S38</t>
  </si>
  <si>
    <t xml:space="preserve">set RS[S38]:= </t>
  </si>
  <si>
    <t>S39</t>
  </si>
  <si>
    <t xml:space="preserve">set RS[S39]:= </t>
  </si>
  <si>
    <t>S40</t>
  </si>
  <si>
    <t>S41</t>
  </si>
  <si>
    <t xml:space="preserve">set RS[S41]:= </t>
  </si>
  <si>
    <t>S42</t>
  </si>
  <si>
    <t xml:space="preserve">set RS[S42]:= </t>
  </si>
  <si>
    <t>R42</t>
  </si>
  <si>
    <t>'Leitos de UTI Adulto (Tipo II)'</t>
  </si>
  <si>
    <t>S43</t>
  </si>
  <si>
    <t xml:space="preserve">set RS[S43]:= </t>
  </si>
  <si>
    <t>R43</t>
  </si>
  <si>
    <t>S44</t>
  </si>
  <si>
    <t xml:space="preserve">set RS[S44]:= </t>
  </si>
  <si>
    <t>R44</t>
  </si>
  <si>
    <t>'Leitos de UCI (Cuidados Intermediarios) Neonatal Canguru'</t>
  </si>
  <si>
    <t>S45</t>
  </si>
  <si>
    <t xml:space="preserve">set RS[S45]:= </t>
  </si>
  <si>
    <t>R45</t>
  </si>
  <si>
    <t>'Leitos de UCI (Cuidados Intermediarios) Neonatal Convencional'</t>
  </si>
  <si>
    <t>S46</t>
  </si>
  <si>
    <t xml:space="preserve">set RS[S46]:= </t>
  </si>
  <si>
    <t>R46</t>
  </si>
  <si>
    <t>S47</t>
  </si>
  <si>
    <t xml:space="preserve">set RS[S47]:= </t>
  </si>
  <si>
    <t>R47</t>
  </si>
  <si>
    <t>'Leitos de UTI Neonatal (Tipo II)'</t>
  </si>
  <si>
    <t>S48</t>
  </si>
  <si>
    <t xml:space="preserve">set RS[S48]:= </t>
  </si>
  <si>
    <t>R48</t>
  </si>
  <si>
    <t>S49</t>
  </si>
  <si>
    <t xml:space="preserve">set RS[S49]:= </t>
  </si>
  <si>
    <t>R49</t>
  </si>
  <si>
    <t>S50</t>
  </si>
  <si>
    <t>S51</t>
  </si>
  <si>
    <t xml:space="preserve">set RS[S51]:= </t>
  </si>
  <si>
    <t>S52</t>
  </si>
  <si>
    <t xml:space="preserve">set RS[S52]:= </t>
  </si>
  <si>
    <t>R52</t>
  </si>
  <si>
    <t>'Assistente Social'</t>
  </si>
  <si>
    <t>S53</t>
  </si>
  <si>
    <t xml:space="preserve">set RS[S53]:= </t>
  </si>
  <si>
    <t>S54</t>
  </si>
  <si>
    <t xml:space="preserve">set RS[S54]:= </t>
  </si>
  <si>
    <t>S55</t>
  </si>
  <si>
    <t>S56</t>
  </si>
  <si>
    <t>'Enfermeiro'</t>
  </si>
  <si>
    <t>R61</t>
  </si>
  <si>
    <t>R62</t>
  </si>
  <si>
    <t>R63</t>
  </si>
  <si>
    <t>R64</t>
  </si>
  <si>
    <t>R67</t>
  </si>
  <si>
    <t>R65</t>
  </si>
  <si>
    <t>'Farmaceutico'</t>
  </si>
  <si>
    <t>'Fonoaudiologo'</t>
  </si>
  <si>
    <t>'Nutricionista'</t>
  </si>
  <si>
    <t>'Terapeuta Ocupacional'</t>
  </si>
  <si>
    <t>'Tecnico de Enfermagem'</t>
  </si>
  <si>
    <t>'Tecnico Outros'</t>
  </si>
  <si>
    <t>'Tecnico Superior'</t>
  </si>
  <si>
    <t>'Medico Anestesiologista'</t>
  </si>
  <si>
    <t>'Medico Cardiologista'</t>
  </si>
  <si>
    <t>'Medico Cirurgiao Geral'</t>
  </si>
  <si>
    <t>'Medico Cirurgiao Plastico'</t>
  </si>
  <si>
    <t>'Medico Cirurgiao Toracico'</t>
  </si>
  <si>
    <t>'Medico Clinico'</t>
  </si>
  <si>
    <t>'Medico do Trabalho'</t>
  </si>
  <si>
    <t>'Medico em Cirurgia Vascular'</t>
  </si>
  <si>
    <t>'Medico em Endoscopia'</t>
  </si>
  <si>
    <t>'Medico em Medicina Intensiva'</t>
  </si>
  <si>
    <t>'Medico em Radiologia e Diagnostico por Imagem'</t>
  </si>
  <si>
    <t>'Medico Endocrinologista e Metabologista'</t>
  </si>
  <si>
    <t>'Medico Ginecologista e Obstetra'</t>
  </si>
  <si>
    <t>'Medico Hematologista'</t>
  </si>
  <si>
    <t>'Medico Infectologista'</t>
  </si>
  <si>
    <t>'Medico Nefrologista'</t>
  </si>
  <si>
    <t>'Medico Neurocirurgiao'</t>
  </si>
  <si>
    <t>'Medico Neurologista'</t>
  </si>
  <si>
    <t>'Medico Nutrologista'</t>
  </si>
  <si>
    <t>'Medico Oftalmologista'</t>
  </si>
  <si>
    <t>'Medico Ortopedista e Traumatologista'</t>
  </si>
  <si>
    <t>'Medico Pneumologista'</t>
  </si>
  <si>
    <t>'Medico Psiquiatra'</t>
  </si>
  <si>
    <t>'Medico Radiologista Intervencionista'</t>
  </si>
  <si>
    <t>'Medico Radioterapeuta'</t>
  </si>
  <si>
    <t>'Medico Residente'</t>
  </si>
  <si>
    <t>;</t>
  </si>
  <si>
    <t>param: S:</t>
  </si>
  <si>
    <t>VC</t>
  </si>
  <si>
    <t>Beta</t>
  </si>
  <si>
    <t>DMAXKM</t>
  </si>
  <si>
    <t>DMAXMIN</t>
  </si>
  <si>
    <t>NEED</t>
  </si>
  <si>
    <t>OFFER</t>
  </si>
  <si>
    <t>S_min</t>
  </si>
  <si>
    <t>S_description:=</t>
  </si>
  <si>
    <t>'AMB_02_G02-01: Coleta de material'</t>
  </si>
  <si>
    <t>'AMB_02_G02-02: Diagnostico em laboratorio clinico'</t>
  </si>
  <si>
    <t>'AMB_02_G02-03: Diagnostico por anatomia patologica e citopatologia'</t>
  </si>
  <si>
    <t>'AMB_02_G02-04: Diagnostico por radiologia'</t>
  </si>
  <si>
    <t>'AMB_02_G02-05: Diagnostico por ultrasonografia'</t>
  </si>
  <si>
    <t>'AMB_02_G02-09: Diagnostico por endoscopia'</t>
  </si>
  <si>
    <t>'AMB_02_G02-11: Metodos diagnosticos em especialidades'</t>
  </si>
  <si>
    <t>'AMB_02_G02-12: Diagnostico e procedimentos especiais em hemoterapia'</t>
  </si>
  <si>
    <t>'AMB_02_G03-01: Consultas / Atendimentos / Acompanhamentos'</t>
  </si>
  <si>
    <t>'AMB_02_G03-02: Fisioterapia'</t>
  </si>
  <si>
    <t>'AMB_02_G03-03: Tratamento clinico (outras especialidades)'</t>
  </si>
  <si>
    <t>'AMB_02_G03-06: Hemoterapia'</t>
  </si>
  <si>
    <t>'AMB_02_G03-09: Terapias especializadas'</t>
  </si>
  <si>
    <t>'AMB_02_G04-01: Pequenas cirurgias e cirurgias de pele  tecido subcutaneo e mucosa'</t>
  </si>
  <si>
    <t>'AMB_02_G04-04: Cirurgia das vias aereas superiores  face  cabeca e pescoco'</t>
  </si>
  <si>
    <t>'AMB_02_G04-06: Cirurgia do aparelho circulatorio'</t>
  </si>
  <si>
    <t>'AMB_02_G04-07: Cirurgia do aparelho digestivo  orgaos anexos e parede abdominal'</t>
  </si>
  <si>
    <t>'AMB_02_G04-08: Cirurgia do sistema osteomuscular'</t>
  </si>
  <si>
    <t>'AMB_02_G04-09: Cirurgia do aparelho geniturinario'</t>
  </si>
  <si>
    <t>'AMB_02_G04-12: Cirurgia toracica'</t>
  </si>
  <si>
    <t>'AMB_02_G04-15: Outras cirurgias'</t>
  </si>
  <si>
    <t>'AMB_02_G04-17: Anesteseologia'</t>
  </si>
  <si>
    <t>'AMB_03_G02-06: Diagnostico por tomografia'</t>
  </si>
  <si>
    <t>'AMB_03_G02-07: Diagnostico por ressonancia magnetica'</t>
  </si>
  <si>
    <t>'AMB_03_G03-06: Hemoterapia'</t>
  </si>
  <si>
    <t>'HOSP_02_G02-01: Coleta de material'</t>
  </si>
  <si>
    <t>'HOSP_02_G02-09: Diagnostico por endoscopia'</t>
  </si>
  <si>
    <t>'HOSP_02_G03-01: Consultas / Atendimentos / Acompanhamentos'</t>
  </si>
  <si>
    <t>'HOSP_02_G03-03: Tratamento clinico (outras especialidades)'</t>
  </si>
  <si>
    <t>'HOSP_02_G03-04: Tratamento em oncologia'</t>
  </si>
  <si>
    <t>'HOSP_02_G03-05: Tratamento em nefrologia'</t>
  </si>
  <si>
    <t>'HOSP_02_G03-08: Tratamento em lesoes  envenenamento e outros (causa externa)'</t>
  </si>
  <si>
    <t>'HOSP_02_G03-10: Parto e nascimento'</t>
  </si>
  <si>
    <t>'HOSP_02_G04-01: Pequenas cirurgias e cirurgias de pele  tecido subcutaneo e mucosa'</t>
  </si>
  <si>
    <t>'HOSP_02_G04-03: Cirurgia do sistema nervoso central e periferico'</t>
  </si>
  <si>
    <t>'HOSP_02_G04-04: Cirurgia das vias aereas superiores  face  cabeca e pescoco'</t>
  </si>
  <si>
    <t>'HOSP_02_G04-08: Cirurgia do sistema osteomuscular'</t>
  </si>
  <si>
    <t>'HOSP_02_G04-09: Cirurgia do aparelho geniturinario'</t>
  </si>
  <si>
    <t>'HOSP_02_G04-10: Cirurgia de mama'</t>
  </si>
  <si>
    <t>'HOSP_02_G04-11: Cirurgia obstetrica'</t>
  </si>
  <si>
    <t>'HOSP_02_G04-12: Cirurgia toracica'</t>
  </si>
  <si>
    <t>'HOSP_02_G04-13: Cirurgia reparadora'</t>
  </si>
  <si>
    <t>'HOSP_03_G02-01: Coleta de material'</t>
  </si>
  <si>
    <t>'HOSP_03_G02-09: Diagnostico por endoscopia'</t>
  </si>
  <si>
    <t>'HOSP_03_G03-03: Tratamento clinico (outras especialidades)'</t>
  </si>
  <si>
    <t>'HOSP_03_G04-04: Cirurgia das vias aereas superiores   face  cabeca e pescoco'</t>
  </si>
  <si>
    <t>'HOSP_03_G04-08: Cirurgia do sistema osteomuscular'</t>
  </si>
  <si>
    <t>'HOSP_03_G04-12: Cirurgia toracica'</t>
  </si>
  <si>
    <t>param PRICE:=</t>
  </si>
  <si>
    <t>AMB/HOSP_NivelComplexidade_GrupoTabSUS</t>
  </si>
  <si>
    <t>AMB - ambulatorial</t>
  </si>
  <si>
    <t>HOSP - hospitalar</t>
  </si>
  <si>
    <t>_02_ - média complexidade</t>
  </si>
  <si>
    <t>_03_ - alta complexidade</t>
  </si>
  <si>
    <t>G0x-0x - Codigo Tabela SUS</t>
  </si>
  <si>
    <t>AMB_02_G02-14: Diagnostico por teste rapido'</t>
  </si>
  <si>
    <t>SL</t>
  </si>
  <si>
    <t>LT</t>
  </si>
  <si>
    <t>EQ</t>
  </si>
  <si>
    <t>PF</t>
  </si>
  <si>
    <t>MD</t>
  </si>
  <si>
    <t>Variable cost</t>
  </si>
  <si>
    <t>HOSP_02_G04-15: Outras cirurgias'</t>
  </si>
  <si>
    <t>HOSP_02_G04-07: Cirurgia do aparelho digestivo  orgaos anexos e parede abdominal'</t>
  </si>
  <si>
    <t>HOSP_02_G04-06: Cirurgia do aparelho circulatorio'</t>
  </si>
  <si>
    <t>HOSP_03_G04-15: Outras cirurgias | FAEC + 5'</t>
  </si>
  <si>
    <t>HOSP_03_G05-03: Ações relacionadas a doação de órgãos e tecidos para transplante | FAEC + 27'</t>
  </si>
  <si>
    <t>HOSP_03_G04-07: Cirurgia do aparelho digestivo  orgaos anexos e parede abdominal | FAEC + 80'</t>
  </si>
  <si>
    <t>HOSP_03_G04-06: Cirurgia do aparelho circulatorio | FAEC + 1'</t>
  </si>
  <si>
    <t xml:space="preserve">set RS[S55]:= </t>
  </si>
  <si>
    <t xml:space="preserve">set RS[S56]:= </t>
  </si>
  <si>
    <t xml:space="preserve"> 'Incentivo de desempenho institucional - pre fixado'</t>
  </si>
  <si>
    <t xml:space="preserve"> 'Incentivo a programas e políticas especiais - pre fixado'</t>
  </si>
  <si>
    <t>Valor/ano</t>
  </si>
  <si>
    <t xml:space="preserve">Percentual </t>
  </si>
  <si>
    <t xml:space="preserve"> 'Tabela SUS | Media complexidade ambulatorial - pre fixado'</t>
  </si>
  <si>
    <t xml:space="preserve"> 'Tabela SUS | Media complexidade hospitalar - pre fixado'</t>
  </si>
  <si>
    <t xml:space="preserve"> 'Auxiliar Outros - Admistrativo, Almoxarife, Farmacia'</t>
  </si>
  <si>
    <t xml:space="preserve"> 'Dentista'</t>
  </si>
  <si>
    <t xml:space="preserve"> 'Sala Hospitalar'</t>
  </si>
  <si>
    <t xml:space="preserve"> 'Leitos de Cirurgia Geral'</t>
  </si>
  <si>
    <t xml:space="preserve"> 'Leitos Cirurgico de Ginecologia'</t>
  </si>
  <si>
    <t xml:space="preserve"> 'Leitos Cirurgico de Ortopediatraumatologia'</t>
  </si>
  <si>
    <t xml:space="preserve"> 'Leitos de Clinica Geral'</t>
  </si>
  <si>
    <t xml:space="preserve"> 'Leitos Clinicos de Neonatologia'</t>
  </si>
  <si>
    <t xml:space="preserve"> 'Leitos de Obstetria Cirurgica'</t>
  </si>
  <si>
    <t xml:space="preserve"> 'Leitos de Obstetria Clinica'</t>
  </si>
  <si>
    <t xml:space="preserve"> 'Leitos de Pediatria Cirurgica'</t>
  </si>
  <si>
    <t xml:space="preserve"> 'Fisioterapeuta'</t>
  </si>
  <si>
    <t xml:space="preserve"> 'Psicologo'</t>
  </si>
  <si>
    <t xml:space="preserve"> 'Medico Cirurgiao Cardiovascular'</t>
  </si>
  <si>
    <t xml:space="preserve"> 'Medico em Medicina Preventiva e Social'</t>
  </si>
  <si>
    <t xml:space="preserve"> 'Medico Patologista'</t>
  </si>
  <si>
    <t xml:space="preserve"> 'Medico Patologista e Clinico Medicina Laboratorial'</t>
  </si>
  <si>
    <t xml:space="preserve"> 'Medico Pediatra'</t>
  </si>
  <si>
    <t xml:space="preserve"> 'AMB_02_G02-14: Diagnostico por teste rapido'</t>
  </si>
  <si>
    <t xml:space="preserve"> 'HOSP_02_G04-15: Outras cirurgias'</t>
  </si>
  <si>
    <t xml:space="preserve"> 'HOSP_03_G04-06: Cirurgia do aparelho circulatorio | FAEC + 1'</t>
  </si>
  <si>
    <t xml:space="preserve"> 'HOSP_03_G04-07: Cirurgia do aparelho digestivo  orgaos anexos e parede abdominal | FAEC + 80'</t>
  </si>
  <si>
    <t xml:space="preserve"> 'HOSP_03_G04-15: Outras cirurgias | FAEC + 5'</t>
  </si>
  <si>
    <t>0.35</t>
  </si>
  <si>
    <t>0.5</t>
  </si>
  <si>
    <t>-19.81750</t>
  </si>
  <si>
    <t>-43.94835</t>
  </si>
  <si>
    <t>Parâmetro estimado por 1.000 habitantes/ano</t>
  </si>
  <si>
    <t>0.015</t>
  </si>
  <si>
    <t>0.01</t>
  </si>
  <si>
    <t>0.02</t>
  </si>
  <si>
    <t>0.3</t>
  </si>
  <si>
    <t>0.08</t>
  </si>
  <si>
    <t>0.12</t>
  </si>
  <si>
    <t>0.2</t>
  </si>
  <si>
    <t>0.03</t>
  </si>
  <si>
    <t>0.001</t>
  </si>
  <si>
    <t>0.002</t>
  </si>
  <si>
    <t>Meta Plano Operativo</t>
  </si>
  <si>
    <t>Atratividade</t>
  </si>
  <si>
    <t>0.25</t>
  </si>
  <si>
    <t xml:space="preserve"> 'Região_Pampulha_Belo_Horizonte'</t>
  </si>
  <si>
    <t xml:space="preserve"> 'Região_Venda_Nova_Belo_Horizonte'</t>
  </si>
  <si>
    <t xml:space="preserve"> 'Região_Norte_Belo_Horizonte'</t>
  </si>
  <si>
    <t>-19.835360</t>
  </si>
  <si>
    <t>-43.937713</t>
  </si>
  <si>
    <t>-19.839356</t>
  </si>
  <si>
    <t>-43.952164</t>
  </si>
  <si>
    <t>-43.954035</t>
  </si>
  <si>
    <t>-19.812591</t>
  </si>
  <si>
    <t>Coordenadas Hospital Risoleta Neves</t>
  </si>
  <si>
    <t>TOTAL</t>
  </si>
  <si>
    <t xml:space="preserve"> 'Tabela SUS | Alta complexidade ambulatorial - pos fixado'</t>
  </si>
  <si>
    <t xml:space="preserve"> 'Tabela SUS | Alta complexidade hospitalar - pos fixado'</t>
  </si>
  <si>
    <t xml:space="preserve"> 'Tabela SUS | Produção FAEC - pos fixado'</t>
  </si>
  <si>
    <t xml:space="preserve"> 'Tabela SUS | Créditos a terceiros - pos fixado'</t>
  </si>
  <si>
    <t>TOTAL SUS</t>
  </si>
  <si>
    <t>%</t>
  </si>
  <si>
    <t>0.04</t>
  </si>
  <si>
    <t>4734.75</t>
  </si>
  <si>
    <t>440.03</t>
  </si>
  <si>
    <t>126.26</t>
  </si>
  <si>
    <t>356.63</t>
  </si>
  <si>
    <t>151.06</t>
  </si>
  <si>
    <t>271.07</t>
  </si>
  <si>
    <t>671.78</t>
  </si>
  <si>
    <t>99.92</t>
  </si>
  <si>
    <t>213.77</t>
  </si>
  <si>
    <t>8.33</t>
  </si>
  <si>
    <t>163.28</t>
  </si>
  <si>
    <t>39.89</t>
  </si>
  <si>
    <t>119.29</t>
  </si>
  <si>
    <t>67.45</t>
  </si>
  <si>
    <t>316.17</t>
  </si>
  <si>
    <t>83.92</t>
  </si>
  <si>
    <t>516.57</t>
  </si>
  <si>
    <t>28.17</t>
  </si>
  <si>
    <t>25.31</t>
  </si>
  <si>
    <t>40.28</t>
  </si>
  <si>
    <t>117.04</t>
  </si>
  <si>
    <t>36.36</t>
  </si>
  <si>
    <t>82.94</t>
  </si>
  <si>
    <t>155.92</t>
  </si>
  <si>
    <t>1855.61</t>
  </si>
  <si>
    <t>2290.97</t>
  </si>
  <si>
    <t>875.05</t>
  </si>
  <si>
    <t>347.99</t>
  </si>
  <si>
    <t>510.95</t>
  </si>
  <si>
    <t>32.15</t>
  </si>
  <si>
    <t>1515.71</t>
  </si>
  <si>
    <t>798.88</t>
  </si>
  <si>
    <t>1340.1</t>
  </si>
  <si>
    <t>1276.08</t>
  </si>
  <si>
    <t>2526.69</t>
  </si>
  <si>
    <t>1306.21</t>
  </si>
  <si>
    <t>2226.38</t>
  </si>
  <si>
    <t>3691.24</t>
  </si>
  <si>
    <t>4549.3</t>
  </si>
  <si>
    <t>3015.93</t>
  </si>
  <si>
    <t>2532.05</t>
  </si>
  <si>
    <t>1867.08</t>
  </si>
  <si>
    <t>4448.31</t>
  </si>
  <si>
    <t>1819.84</t>
  </si>
  <si>
    <t>1885.64</t>
  </si>
  <si>
    <t>3688.36</t>
  </si>
  <si>
    <t>2028.29</t>
  </si>
  <si>
    <t>2914.03</t>
  </si>
  <si>
    <t>5360.85</t>
  </si>
  <si>
    <t>37027.6</t>
  </si>
  <si>
    <t>10302.07</t>
  </si>
  <si>
    <t>11297.71</t>
  </si>
  <si>
    <t>5597.48</t>
  </si>
  <si>
    <t>7670.06</t>
  </si>
  <si>
    <t>0.33</t>
  </si>
  <si>
    <t xml:space="preserve"> 'HOSP_02_G04-06: Cirurgia do aparelho circulatorio'</t>
  </si>
  <si>
    <t xml:space="preserve"> 'HOSP_02_G04-07: Cirurgia do aparelho digestivo  orgaos anexos e parede abdominal'</t>
  </si>
  <si>
    <t>0.15350567286627</t>
  </si>
  <si>
    <t xml:space="preserve">set RS[S10]:= </t>
  </si>
  <si>
    <t xml:space="preserve">set RS[S20]:= </t>
  </si>
  <si>
    <t xml:space="preserve">set RS[S30]:= </t>
  </si>
  <si>
    <t xml:space="preserve">set RS[S40]:= </t>
  </si>
  <si>
    <t xml:space="preserve">set RS[S50]:= </t>
  </si>
  <si>
    <t>0.275</t>
  </si>
  <si>
    <t>0.1625</t>
  </si>
  <si>
    <t>0.3625</t>
  </si>
  <si>
    <t>0.175</t>
  </si>
  <si>
    <t>3.38</t>
  </si>
  <si>
    <t>18.71</t>
  </si>
  <si>
    <t>153.13</t>
  </si>
  <si>
    <t>568.17</t>
  </si>
  <si>
    <t>283.32</t>
  </si>
  <si>
    <t>52.8</t>
  </si>
  <si>
    <t>15.15</t>
  </si>
  <si>
    <t>42.8</t>
  </si>
  <si>
    <t>18.13</t>
  </si>
  <si>
    <t>32.53</t>
  </si>
  <si>
    <t>80.61</t>
  </si>
  <si>
    <t>11.99</t>
  </si>
  <si>
    <t>25.65</t>
  </si>
  <si>
    <t>19.59</t>
  </si>
  <si>
    <t>4.79</t>
  </si>
  <si>
    <t>14.32</t>
  </si>
  <si>
    <t>8.09</t>
  </si>
  <si>
    <t>37.94</t>
  </si>
  <si>
    <t>10.07</t>
  </si>
  <si>
    <t>61.99</t>
  </si>
  <si>
    <t>3.04</t>
  </si>
  <si>
    <t>4.83</t>
  </si>
  <si>
    <t>14.04</t>
  </si>
  <si>
    <t>4.36</t>
  </si>
  <si>
    <t>9.95</t>
  </si>
  <si>
    <t>222.67</t>
  </si>
  <si>
    <t>274.92</t>
  </si>
  <si>
    <t>105.01</t>
  </si>
  <si>
    <t>41.76</t>
  </si>
  <si>
    <t>61.31</t>
  </si>
  <si>
    <t>3.86</t>
  </si>
  <si>
    <t>181.89</t>
  </si>
  <si>
    <t>95.87</t>
  </si>
  <si>
    <t>160.81</t>
  </si>
  <si>
    <t>303.2</t>
  </si>
  <si>
    <t>156.74</t>
  </si>
  <si>
    <t>267.17</t>
  </si>
  <si>
    <t>442.95</t>
  </si>
  <si>
    <t>545.92</t>
  </si>
  <si>
    <t>361.91</t>
  </si>
  <si>
    <t>303.85</t>
  </si>
  <si>
    <t>224.05</t>
  </si>
  <si>
    <t>533.8</t>
  </si>
  <si>
    <t>218.38</t>
  </si>
  <si>
    <t>226.28</t>
  </si>
  <si>
    <t>442.6</t>
  </si>
  <si>
    <t>243.4</t>
  </si>
  <si>
    <t>349.68</t>
  </si>
  <si>
    <t>643.3</t>
  </si>
  <si>
    <t>4443.31</t>
  </si>
  <si>
    <t>1236.25</t>
  </si>
  <si>
    <t>1355.73</t>
  </si>
  <si>
    <t>671.7</t>
  </si>
  <si>
    <t>920.41</t>
  </si>
  <si>
    <t>FC Mensal</t>
  </si>
  <si>
    <t>3128.04</t>
  </si>
  <si>
    <t>3781.43</t>
  </si>
  <si>
    <t>3400.03</t>
  </si>
  <si>
    <t>4724.5</t>
  </si>
  <si>
    <t>2256.92</t>
  </si>
  <si>
    <t>4889.13</t>
  </si>
  <si>
    <t>9778.31</t>
  </si>
  <si>
    <t>4106.09</t>
  </si>
  <si>
    <t>11298.22</t>
  </si>
  <si>
    <t>1578.83</t>
  </si>
  <si>
    <t>3754.03</t>
  </si>
  <si>
    <t>4247.95</t>
  </si>
  <si>
    <t>0.15</t>
  </si>
  <si>
    <t>0.460517018598809</t>
  </si>
  <si>
    <t>0.307011345732539</t>
  </si>
  <si>
    <t>0.230258509299405</t>
  </si>
  <si>
    <t>0.24</t>
  </si>
  <si>
    <t>0.048</t>
  </si>
  <si>
    <t>0.008</t>
  </si>
  <si>
    <t>0.16</t>
  </si>
  <si>
    <t>0.36</t>
  </si>
  <si>
    <t>0.004</t>
  </si>
  <si>
    <t>0.012</t>
  </si>
  <si>
    <t>0.006</t>
  </si>
  <si>
    <t>0.0004</t>
  </si>
  <si>
    <t>0.003</t>
  </si>
  <si>
    <t>0.007</t>
  </si>
  <si>
    <t>0.009</t>
  </si>
  <si>
    <t>0.035</t>
  </si>
  <si>
    <t>0.0015</t>
  </si>
  <si>
    <t xml:space="preserve"> 'HOSP_03_G05-03: Acoes relacionadas a doacao de orgaos e tecidos para transplante | FAEC + 27'</t>
  </si>
  <si>
    <t>param TUR :=</t>
  </si>
  <si>
    <t>[S1,R2]</t>
  </si>
  <si>
    <t>[S1,R67]</t>
  </si>
  <si>
    <t>[S1,R33]</t>
  </si>
  <si>
    <t>[S1,R28]</t>
  </si>
  <si>
    <t>[S2,R2]</t>
  </si>
  <si>
    <t>[S2,R9]</t>
  </si>
  <si>
    <t>[S2,R11]</t>
  </si>
  <si>
    <t>[S2,R33]</t>
  </si>
  <si>
    <t>[S2,R43]</t>
  </si>
  <si>
    <t>[S2,R67]</t>
  </si>
  <si>
    <t>[S3,R3]</t>
  </si>
  <si>
    <t>[S3,R9]</t>
  </si>
  <si>
    <t>[S3,R33]</t>
  </si>
  <si>
    <t>[S3,R60]</t>
  </si>
  <si>
    <t>[S3,R61]</t>
  </si>
  <si>
    <t>[S3,R67]</t>
  </si>
  <si>
    <t>[S4,R3]</t>
  </si>
  <si>
    <t>[S4,R5]</t>
  </si>
  <si>
    <t>[S4,R33]</t>
  </si>
  <si>
    <t>[S4,R65]</t>
  </si>
  <si>
    <t>[S4,R66]</t>
  </si>
  <si>
    <t>[S4,R49]</t>
  </si>
  <si>
    <t>[S4,R67]</t>
  </si>
  <si>
    <t>[S5,R3]</t>
  </si>
  <si>
    <t>[S5,R5]</t>
  </si>
  <si>
    <t>[S5,R33]</t>
  </si>
  <si>
    <t>[S5,R49]</t>
  </si>
  <si>
    <t>[S5,R67]</t>
  </si>
  <si>
    <t>[S6,R3]</t>
  </si>
  <si>
    <t>[S6,R5]</t>
  </si>
  <si>
    <t>[S6,R10]</t>
  </si>
  <si>
    <t>[S6,R33]</t>
  </si>
  <si>
    <t>[S6,R46]</t>
  </si>
  <si>
    <t>[S6,R67]</t>
  </si>
  <si>
    <t>[S7,R3]</t>
  </si>
  <si>
    <t>[S7,R4]</t>
  </si>
  <si>
    <t>[S7,R9]</t>
  </si>
  <si>
    <t>[S7,R10]</t>
  </si>
  <si>
    <t>[S7,R33]</t>
  </si>
  <si>
    <t>[S7,R43]</t>
  </si>
  <si>
    <t>[S7,R67]</t>
  </si>
  <si>
    <t>[S8,R3]</t>
  </si>
  <si>
    <t>[S8,R33]</t>
  </si>
  <si>
    <t>[S8,R52]</t>
  </si>
  <si>
    <t>[S8,R67]</t>
  </si>
  <si>
    <t>[S9,R2]</t>
  </si>
  <si>
    <t>[S9,R11]</t>
  </si>
  <si>
    <t>[S9,R33]</t>
  </si>
  <si>
    <t>[S9,R67]</t>
  </si>
  <si>
    <t>[S10,R2]</t>
  </si>
  <si>
    <t>[S10,R24]</t>
  </si>
  <si>
    <t>[S10,R27]</t>
  </si>
  <si>
    <t>[S10,R33]</t>
  </si>
  <si>
    <t>[S10,R36]</t>
  </si>
  <si>
    <t>[S10,R38]</t>
  </si>
  <si>
    <t>[S10,R47]</t>
  </si>
  <si>
    <t>[S10,R51]</t>
  </si>
  <si>
    <t>[S10,R59]</t>
  </si>
  <si>
    <t>[S10,R62]</t>
  </si>
  <si>
    <t>[S10,R67]</t>
  </si>
  <si>
    <t>[S10,R44]</t>
  </si>
  <si>
    <t>[S11,R3]</t>
  </si>
  <si>
    <t>[S11,R29]</t>
  </si>
  <si>
    <t>[S11,R33]</t>
  </si>
  <si>
    <t>[S12,R3]</t>
  </si>
  <si>
    <t>[S12,R27]</t>
  </si>
  <si>
    <t>[S12,R30]</t>
  </si>
  <si>
    <t>[S12,R31]</t>
  </si>
  <si>
    <t>[S12,R32]</t>
  </si>
  <si>
    <t>[S12,R29]</t>
  </si>
  <si>
    <t>[S12,R33]</t>
  </si>
  <si>
    <t>[S12,R45]</t>
  </si>
  <si>
    <t>[S12,R47]</t>
  </si>
  <si>
    <t>[S12,R54]</t>
  </si>
  <si>
    <t>[S12,R55]</t>
  </si>
  <si>
    <t>[S12,R56]</t>
  </si>
  <si>
    <t>[S12,R67]</t>
  </si>
  <si>
    <t>[S13,R3]</t>
  </si>
  <si>
    <t>[S13,R27]</t>
  </si>
  <si>
    <t>[S13,R28]</t>
  </si>
  <si>
    <t>[S13,R33]</t>
  </si>
  <si>
    <t>[S13,R52]</t>
  </si>
  <si>
    <t>[S13,R67]</t>
  </si>
  <si>
    <t>[S14,R3]</t>
  </si>
  <si>
    <t>[S14,R29]</t>
  </si>
  <si>
    <t>[S14,R33]</t>
  </si>
  <si>
    <t>[S14,R36]</t>
  </si>
  <si>
    <t>[S14,R67]</t>
  </si>
  <si>
    <t>[S15,R3]</t>
  </si>
  <si>
    <t>[S15,R8]</t>
  </si>
  <si>
    <t>[S15,R33]</t>
  </si>
  <si>
    <t>[S15,R37]</t>
  </si>
  <si>
    <t>[S15,R67]</t>
  </si>
  <si>
    <t>[S16,R3]</t>
  </si>
  <si>
    <t>[S16,R7]</t>
  </si>
  <si>
    <t>[S16,R8]</t>
  </si>
  <si>
    <t>[S16,R12]</t>
  </si>
  <si>
    <t>[S16,R15]</t>
  </si>
  <si>
    <t>[S16,R26]</t>
  </si>
  <si>
    <t>[S16,R27]</t>
  </si>
  <si>
    <t>[S16,R33]</t>
  </si>
  <si>
    <t>[S16,R37]</t>
  </si>
  <si>
    <t>[S16,R39]</t>
  </si>
  <si>
    <t>[S16,R40]</t>
  </si>
  <si>
    <t>[S16,R55]</t>
  </si>
  <si>
    <t>[S16,R67]</t>
  </si>
  <si>
    <t>[S17,R3]</t>
  </si>
  <si>
    <t>[S17,R6]</t>
  </si>
  <si>
    <t>[S17,R8]</t>
  </si>
  <si>
    <t>[S17,R12]</t>
  </si>
  <si>
    <t>[S17,R15]</t>
  </si>
  <si>
    <t>[S17,R27]</t>
  </si>
  <si>
    <t>[S17,R33]</t>
  </si>
  <si>
    <t>[S17,R37]</t>
  </si>
  <si>
    <t>[S17,R38]</t>
  </si>
  <si>
    <t>[S17,R39]</t>
  </si>
  <si>
    <t>[S17,R40]</t>
  </si>
  <si>
    <t>[S17,R67]</t>
  </si>
  <si>
    <t>[S18,R3]</t>
  </si>
  <si>
    <t>[S18,R8]</t>
  </si>
  <si>
    <t>[S18,R12]</t>
  </si>
  <si>
    <t>[S18,R15]</t>
  </si>
  <si>
    <t>[S18,R27]</t>
  </si>
  <si>
    <t>[S18,R33]</t>
  </si>
  <si>
    <t>[S18,R37]</t>
  </si>
  <si>
    <t>[S18,R40]</t>
  </si>
  <si>
    <t>[S18,R67]</t>
  </si>
  <si>
    <t>[S19,R3]</t>
  </si>
  <si>
    <t>[S19,R8]</t>
  </si>
  <si>
    <t>[S19,R12]</t>
  </si>
  <si>
    <t>[S19,R15]</t>
  </si>
  <si>
    <t>[S19,R27]</t>
  </si>
  <si>
    <t>[S19,R33]</t>
  </si>
  <si>
    <t>[S19,R37]</t>
  </si>
  <si>
    <t>[S19,R40]</t>
  </si>
  <si>
    <t>[S19,R67]</t>
  </si>
  <si>
    <t>[S20,R3]</t>
  </si>
  <si>
    <t>[S20,R8]</t>
  </si>
  <si>
    <t>[S20,R13]</t>
  </si>
  <si>
    <t>[S20,R15]</t>
  </si>
  <si>
    <t>[S20,R27]</t>
  </si>
  <si>
    <t>[S20,R33]</t>
  </si>
  <si>
    <t>[S20,R37]</t>
  </si>
  <si>
    <t>[S20,R40]</t>
  </si>
  <si>
    <t>[S20,R51]</t>
  </si>
  <si>
    <t>[S20,R67]</t>
  </si>
  <si>
    <t>[S21,R3]</t>
  </si>
  <si>
    <t>[S21,R8]</t>
  </si>
  <si>
    <t>[S21,R12]</t>
  </si>
  <si>
    <t>[S21,R15]</t>
  </si>
  <si>
    <t>[S21,R27]</t>
  </si>
  <si>
    <t>[S21,R33]</t>
  </si>
  <si>
    <t>[S21,R37]</t>
  </si>
  <si>
    <t>[S21,R38]</t>
  </si>
  <si>
    <t>[S21,R39]</t>
  </si>
  <si>
    <t>[S21,R40]</t>
  </si>
  <si>
    <t>[S21,R42]</t>
  </si>
  <si>
    <t>[S21,R59]</t>
  </si>
  <si>
    <t>[S21,R67]</t>
  </si>
  <si>
    <t>[S22,R3]</t>
  </si>
  <si>
    <t>[S22,R8]</t>
  </si>
  <si>
    <t>[S22,R12]</t>
  </si>
  <si>
    <t>[S22,R15]</t>
  </si>
  <si>
    <t>[S22,R27]</t>
  </si>
  <si>
    <t>[S22,R33]</t>
  </si>
  <si>
    <t>[S22,R34]</t>
  </si>
  <si>
    <t>[S22,R35]</t>
  </si>
  <si>
    <t>[S22,R37]</t>
  </si>
  <si>
    <t>[S22,R39]</t>
  </si>
  <si>
    <t>[S22,R40]</t>
  </si>
  <si>
    <t>[S22,R41]</t>
  </si>
  <si>
    <t>[S22,R43]</t>
  </si>
  <si>
    <t>[S22,R67]</t>
  </si>
  <si>
    <t>[S23,R3]</t>
  </si>
  <si>
    <t>[S23,R33]</t>
  </si>
  <si>
    <t>[S23,R37]</t>
  </si>
  <si>
    <t>[S23,R67]</t>
  </si>
  <si>
    <t>[S24,R2]</t>
  </si>
  <si>
    <t>[S24,R5]</t>
  </si>
  <si>
    <t>[S24,R9]</t>
  </si>
  <si>
    <t>[S24,R33]</t>
  </si>
  <si>
    <t>[S24,R67]</t>
  </si>
  <si>
    <t>[S24,R49]</t>
  </si>
  <si>
    <t>[S25,R2]</t>
  </si>
  <si>
    <t>[S25,R5]</t>
  </si>
  <si>
    <t>[S25,R10]</t>
  </si>
  <si>
    <t>[S25,R33]</t>
  </si>
  <si>
    <t>[S25,R67]</t>
  </si>
  <si>
    <t>[S25,R49]</t>
  </si>
  <si>
    <t>[S26,R2]</t>
  </si>
  <si>
    <t>[S26,R28]</t>
  </si>
  <si>
    <t>[S26,R27]</t>
  </si>
  <si>
    <t>[S26,R33]</t>
  </si>
  <si>
    <t>[S26,R52]</t>
  </si>
  <si>
    <t>[S26,R67]</t>
  </si>
  <si>
    <t>[S27,R3]</t>
  </si>
  <si>
    <t>[S27,R67]</t>
  </si>
  <si>
    <t>[S27,R33]</t>
  </si>
  <si>
    <t>[S27,R28]</t>
  </si>
  <si>
    <t>[S28,R3]</t>
  </si>
  <si>
    <t>[S28,R33]</t>
  </si>
  <si>
    <t>[S28,R46]</t>
  </si>
  <si>
    <t>[S28,R67]</t>
  </si>
  <si>
    <t>[S29,R3]</t>
  </si>
  <si>
    <t>[S29,R24]</t>
  </si>
  <si>
    <t>[S29,R27]</t>
  </si>
  <si>
    <t>[S29,R33]</t>
  </si>
  <si>
    <t>[S29,R36]</t>
  </si>
  <si>
    <t>[S29,R38]</t>
  </si>
  <si>
    <t>[S29,R47]</t>
  </si>
  <si>
    <t>[S29,R51]</t>
  </si>
  <si>
    <t>[S29,R59]</t>
  </si>
  <si>
    <t>[S29,R62]</t>
  </si>
  <si>
    <t>[S29,R67]</t>
  </si>
  <si>
    <t>[S29,R44]</t>
  </si>
  <si>
    <t>[S29,R48]</t>
  </si>
  <si>
    <t>[S29,R64]</t>
  </si>
  <si>
    <t>[S30,R3]</t>
  </si>
  <si>
    <t>[S30,R30]</t>
  </si>
  <si>
    <t>[S30,R31]</t>
  </si>
  <si>
    <t>[S30,R32]</t>
  </si>
  <si>
    <t>[S30,R29]</t>
  </si>
  <si>
    <t>[S30,R33]</t>
  </si>
  <si>
    <t>[S30,R62]</t>
  </si>
  <si>
    <t>[S30,R56]</t>
  </si>
  <si>
    <t>[S30,R47]</t>
  </si>
  <si>
    <t>[S30,R67]</t>
  </si>
  <si>
    <t>[S31,R3]</t>
  </si>
  <si>
    <t>[S31,R33]</t>
  </si>
  <si>
    <t>[S31,R67]</t>
  </si>
  <si>
    <t>[S31,R43]</t>
  </si>
  <si>
    <t>[S32,R3]</t>
  </si>
  <si>
    <t>[S32,R27]</t>
  </si>
  <si>
    <t>[S32,R33]</t>
  </si>
  <si>
    <t>[S32,R54]</t>
  </si>
  <si>
    <t>[S32,R67]</t>
  </si>
  <si>
    <t>[S33,R1]</t>
  </si>
  <si>
    <t>[S33,R8]</t>
  </si>
  <si>
    <t>[S33,R27]</t>
  </si>
  <si>
    <t>[S33,R33]</t>
  </si>
  <si>
    <t>[S33,R43]</t>
  </si>
  <si>
    <t>[S33,R40]</t>
  </si>
  <si>
    <t>[S33,R3]</t>
  </si>
  <si>
    <t>[S33,R67]</t>
  </si>
  <si>
    <t>[S34,R3]</t>
  </si>
  <si>
    <t>[S34,R8]</t>
  </si>
  <si>
    <t>[S34,R17]</t>
  </si>
  <si>
    <t>[S34,R20]</t>
  </si>
  <si>
    <t>[S34,R21]</t>
  </si>
  <si>
    <t>[S34,R15]</t>
  </si>
  <si>
    <t>[S34,R16]</t>
  </si>
  <si>
    <t>[S34,R22]</t>
  </si>
  <si>
    <t>[S34,R23]</t>
  </si>
  <si>
    <t>[S34,R27]</t>
  </si>
  <si>
    <t>[S34,R33]</t>
  </si>
  <si>
    <t>[S34,R37]</t>
  </si>
  <si>
    <t>[S34,R51]</t>
  </si>
  <si>
    <t>[S34,R67]</t>
  </si>
  <si>
    <t>[S35,R3]</t>
  </si>
  <si>
    <t>[S35,R8]</t>
  </si>
  <si>
    <t>[S35,R12]</t>
  </si>
  <si>
    <t>[S35,R15]</t>
  </si>
  <si>
    <t>[S35,R27]</t>
  </si>
  <si>
    <t>[S35,R33]</t>
  </si>
  <si>
    <t>[S35,R37]</t>
  </si>
  <si>
    <t>[S35,R40]</t>
  </si>
  <si>
    <t>[S35,R67]</t>
  </si>
  <si>
    <t>[S36,R3]</t>
  </si>
  <si>
    <t>[S36,R1]</t>
  </si>
  <si>
    <t>[S36,R8]</t>
  </si>
  <si>
    <t>[S36,R12]</t>
  </si>
  <si>
    <t>[S36,R15]</t>
  </si>
  <si>
    <t>[S36,R22]</t>
  </si>
  <si>
    <t>[S36,R27]</t>
  </si>
  <si>
    <t>[S36,R33]</t>
  </si>
  <si>
    <t>[S36,R37]</t>
  </si>
  <si>
    <t>[S36,R39]</t>
  </si>
  <si>
    <t>[S36,R40]</t>
  </si>
  <si>
    <t>[S36,R67]</t>
  </si>
  <si>
    <t>[S37,R3]</t>
  </si>
  <si>
    <t>[S37,R1]</t>
  </si>
  <si>
    <t>[S37,R8]</t>
  </si>
  <si>
    <t>[S37,R12]</t>
  </si>
  <si>
    <t>[S37,R15]</t>
  </si>
  <si>
    <t>[S37,R22]</t>
  </si>
  <si>
    <t>[S37,R14]</t>
  </si>
  <si>
    <t>[S37,R26]</t>
  </si>
  <si>
    <t>[S37,R27]</t>
  </si>
  <si>
    <t>[S37,R33]</t>
  </si>
  <si>
    <t>[S37,R37]</t>
  </si>
  <si>
    <t>[S37,R40]</t>
  </si>
  <si>
    <t>[S37,R67]</t>
  </si>
  <si>
    <t>[S38,R3]</t>
  </si>
  <si>
    <t>[S38,R1]</t>
  </si>
  <si>
    <t>[S38,R8]</t>
  </si>
  <si>
    <t>[S38,R12]</t>
  </si>
  <si>
    <t>[S38,R15]</t>
  </si>
  <si>
    <t>[S38,R27]</t>
  </si>
  <si>
    <t>[S38,R33]</t>
  </si>
  <si>
    <t>[S38,R37]</t>
  </si>
  <si>
    <t>[S38,R38]</t>
  </si>
  <si>
    <t>[S38,R39]</t>
  </si>
  <si>
    <t>[S38,R40]</t>
  </si>
  <si>
    <t>[S38,R67]</t>
  </si>
  <si>
    <t>[S39,R3]</t>
  </si>
  <si>
    <t>[S39,R1]</t>
  </si>
  <si>
    <t>[S39,R8]</t>
  </si>
  <si>
    <t>[S39,R12]</t>
  </si>
  <si>
    <t>[S39,R15]</t>
  </si>
  <si>
    <t>[S39,R27]</t>
  </si>
  <si>
    <t>[S39,R33]</t>
  </si>
  <si>
    <t>[S39,R37]</t>
  </si>
  <si>
    <t>[S39,R40]</t>
  </si>
  <si>
    <t>[S39,R67]</t>
  </si>
  <si>
    <t>[S40,R3]</t>
  </si>
  <si>
    <t>[S40,R1]</t>
  </si>
  <si>
    <t>[S40,R8]</t>
  </si>
  <si>
    <t>[S40,R14]</t>
  </si>
  <si>
    <t>[S40,R27]</t>
  </si>
  <si>
    <t>[S40,R33]</t>
  </si>
  <si>
    <t>[S40,R37]</t>
  </si>
  <si>
    <t>[S40,R40]</t>
  </si>
  <si>
    <t>[S40,R67]</t>
  </si>
  <si>
    <t>[S41,R3]</t>
  </si>
  <si>
    <t>[S41,R8]</t>
  </si>
  <si>
    <t>[S41,R13]</t>
  </si>
  <si>
    <t>[S41,R15]</t>
  </si>
  <si>
    <t>[S41,R27]</t>
  </si>
  <si>
    <t>[S41,R33]</t>
  </si>
  <si>
    <t>[S41,R37]</t>
  </si>
  <si>
    <t>[S41,R40]</t>
  </si>
  <si>
    <t>[S41,R51]</t>
  </si>
  <si>
    <t>[S41,R67]</t>
  </si>
  <si>
    <t>[S42,R3]</t>
  </si>
  <si>
    <t>[S42,R8]</t>
  </si>
  <si>
    <t>[S42,R12]</t>
  </si>
  <si>
    <t>[S42,R15]</t>
  </si>
  <si>
    <t>[S42,R27]</t>
  </si>
  <si>
    <t>[S42,R33]</t>
  </si>
  <si>
    <t>[S42,R37]</t>
  </si>
  <si>
    <t>[S42,R40]</t>
  </si>
  <si>
    <t>[S42,R41]</t>
  </si>
  <si>
    <t>[S42,R67]</t>
  </si>
  <si>
    <t>[S43,R3]</t>
  </si>
  <si>
    <t>[S43,R1]</t>
  </si>
  <si>
    <t>[S43,R8]</t>
  </si>
  <si>
    <t>[S43,R17]</t>
  </si>
  <si>
    <t>[S43,R18]</t>
  </si>
  <si>
    <t>[S43,R27]</t>
  </si>
  <si>
    <t>[S43,R33]</t>
  </si>
  <si>
    <t>[S43,R37]</t>
  </si>
  <si>
    <t>[S43,R51]</t>
  </si>
  <si>
    <t>[S43,R67]</t>
  </si>
  <si>
    <t>[S44,R3]</t>
  </si>
  <si>
    <t>[S44,R1]</t>
  </si>
  <si>
    <t>[S44,R8]</t>
  </si>
  <si>
    <t>[S44,R14]</t>
  </si>
  <si>
    <t>[S44,R15]</t>
  </si>
  <si>
    <t>[S44,R27]</t>
  </si>
  <si>
    <t>[S44,R33]</t>
  </si>
  <si>
    <t>[S44,R37]</t>
  </si>
  <si>
    <t>[S44,R38]</t>
  </si>
  <si>
    <t>[S44,R39]</t>
  </si>
  <si>
    <t>[S44,R40]</t>
  </si>
  <si>
    <t>[S44,R42]</t>
  </si>
  <si>
    <t>[S44,R59]</t>
  </si>
  <si>
    <t>[S44,R67]</t>
  </si>
  <si>
    <t>[S45,R3]</t>
  </si>
  <si>
    <t>[S45,R7]</t>
  </si>
  <si>
    <t>[S45,R8]</t>
  </si>
  <si>
    <t>[S45,R14]</t>
  </si>
  <si>
    <t>[S45,R15]</t>
  </si>
  <si>
    <t>[S45,R27]</t>
  </si>
  <si>
    <t>[S45,R33]</t>
  </si>
  <si>
    <t>[S45,R37]</t>
  </si>
  <si>
    <t>[S45,R40]</t>
  </si>
  <si>
    <t>[S45,R41]</t>
  </si>
  <si>
    <t>[S45,R67]</t>
  </si>
  <si>
    <t>[S46,R3]</t>
  </si>
  <si>
    <t>[S46,R7]</t>
  </si>
  <si>
    <t>[S46,R8]</t>
  </si>
  <si>
    <t>[S46,R12]</t>
  </si>
  <si>
    <t>[S46,R15]</t>
  </si>
  <si>
    <t>[S46,R27]</t>
  </si>
  <si>
    <t>[S46,R33]</t>
  </si>
  <si>
    <t>[S46,R34]</t>
  </si>
  <si>
    <t>[S46,R35]</t>
  </si>
  <si>
    <t>[S46,R37]</t>
  </si>
  <si>
    <t>[S46,R39]</t>
  </si>
  <si>
    <t>[S46,R40]</t>
  </si>
  <si>
    <t>[S46,R41]</t>
  </si>
  <si>
    <t>[S46,R43]</t>
  </si>
  <si>
    <t>[S46,R67]</t>
  </si>
  <si>
    <t>[S47,R3]</t>
  </si>
  <si>
    <t>[S47,R33]</t>
  </si>
  <si>
    <t>[S47,R28]</t>
  </si>
  <si>
    <t>[S47,R67]</t>
  </si>
  <si>
    <t>[S48,R3]</t>
  </si>
  <si>
    <t>[S48,R5]</t>
  </si>
  <si>
    <t>[S48,R10]</t>
  </si>
  <si>
    <t>[S48,R33]</t>
  </si>
  <si>
    <t>[S48,R46]</t>
  </si>
  <si>
    <t>[S48,R67]</t>
  </si>
  <si>
    <t>[S49,R3]</t>
  </si>
  <si>
    <t>[S49,R28]</t>
  </si>
  <si>
    <t>[S49,R29]</t>
  </si>
  <si>
    <t>[S49,R30]</t>
  </si>
  <si>
    <t>[S49,R31]</t>
  </si>
  <si>
    <t>[S49,R32]</t>
  </si>
  <si>
    <t>[S49,R33]</t>
  </si>
  <si>
    <t>[S49,R34]</t>
  </si>
  <si>
    <t>[S49,R35]</t>
  </si>
  <si>
    <t>[S49,R67]</t>
  </si>
  <si>
    <t>[S49,R47]</t>
  </si>
  <si>
    <t>[S49,R63]</t>
  </si>
  <si>
    <t>[S49,R62]</t>
  </si>
  <si>
    <t>[S49,R58]</t>
  </si>
  <si>
    <t>[S49,R57]</t>
  </si>
  <si>
    <t>[S49,R56]</t>
  </si>
  <si>
    <t>[S49,R53]</t>
  </si>
  <si>
    <t>[S49,R50]</t>
  </si>
  <si>
    <t>[S50,R3]</t>
  </si>
  <si>
    <t>[S50,R1]</t>
  </si>
  <si>
    <t>[S50,R7]</t>
  </si>
  <si>
    <t>[S50,R8]</t>
  </si>
  <si>
    <t>[S50,R27]</t>
  </si>
  <si>
    <t>[S50,R33]</t>
  </si>
  <si>
    <t>[S50,R37]</t>
  </si>
  <si>
    <t>[S50,R39]</t>
  </si>
  <si>
    <t>[S50,R40]</t>
  </si>
  <si>
    <t>[S50,R67]</t>
  </si>
  <si>
    <t>[S51,R3]</t>
  </si>
  <si>
    <t>[S51,R1]</t>
  </si>
  <si>
    <t>[S51,R8]</t>
  </si>
  <si>
    <t>[S51,R12]</t>
  </si>
  <si>
    <t>[S51,R15]</t>
  </si>
  <si>
    <t>[S51,R22]</t>
  </si>
  <si>
    <t>[S51,R14]</t>
  </si>
  <si>
    <t>[S51,R27]</t>
  </si>
  <si>
    <t>[S51,R33]</t>
  </si>
  <si>
    <t>[S51,R37]</t>
  </si>
  <si>
    <t>[S51,R38]</t>
  </si>
  <si>
    <t>[S51,R39]</t>
  </si>
  <si>
    <t>[S51,R40]</t>
  </si>
  <si>
    <t>[S51,R45]</t>
  </si>
  <si>
    <t>[S51,R67]</t>
  </si>
  <si>
    <t>[S52,R3]</t>
  </si>
  <si>
    <t>[S52,R1]</t>
  </si>
  <si>
    <t>[S52,R8]</t>
  </si>
  <si>
    <t>[S52,R12]</t>
  </si>
  <si>
    <t>[S52,R15]</t>
  </si>
  <si>
    <t>[S52,R22]</t>
  </si>
  <si>
    <t>[S52,R27]</t>
  </si>
  <si>
    <t>[S52,R33]</t>
  </si>
  <si>
    <t>[S52,R37]</t>
  </si>
  <si>
    <t>[S52,R39]</t>
  </si>
  <si>
    <t>[S52,R40]</t>
  </si>
  <si>
    <t>[S52,R67]</t>
  </si>
  <si>
    <t>[S53,R3]</t>
  </si>
  <si>
    <t>[S53,R1]</t>
  </si>
  <si>
    <t>[S53,R8]</t>
  </si>
  <si>
    <t>[S53,R14]</t>
  </si>
  <si>
    <t>[S53,R15]</t>
  </si>
  <si>
    <t>[S53,R27]</t>
  </si>
  <si>
    <t>[S53,R33]</t>
  </si>
  <si>
    <t>[S53,R37]</t>
  </si>
  <si>
    <t>[S53,R40]</t>
  </si>
  <si>
    <t>[S53,R55]</t>
  </si>
  <si>
    <t>[S53,R45]</t>
  </si>
  <si>
    <t>[S53,R67]</t>
  </si>
  <si>
    <t>[S54,R3]</t>
  </si>
  <si>
    <t>[S54,R1]</t>
  </si>
  <si>
    <t>[S54,R8]</t>
  </si>
  <si>
    <t>[S54,R14]</t>
  </si>
  <si>
    <t>[S54,R15]</t>
  </si>
  <si>
    <t>[S54,R22]</t>
  </si>
  <si>
    <t>[S54,R27]</t>
  </si>
  <si>
    <t>[S54,R33]</t>
  </si>
  <si>
    <t>[S54,R37]</t>
  </si>
  <si>
    <t>[S54,R38]</t>
  </si>
  <si>
    <t>[S54,R39]</t>
  </si>
  <si>
    <t>[S54,R40]</t>
  </si>
  <si>
    <t>[S54,R42]</t>
  </si>
  <si>
    <t>[S54,R59]</t>
  </si>
  <si>
    <t>[S54,R67]</t>
  </si>
  <si>
    <t>[S55,R3]</t>
  </si>
  <si>
    <t>[S55,R1]</t>
  </si>
  <si>
    <t>[S55,R8]</t>
  </si>
  <si>
    <t>[S55,R19]</t>
  </si>
  <si>
    <t>[S55,R27]</t>
  </si>
  <si>
    <t>[S55,R33]</t>
  </si>
  <si>
    <t>[S55,R34]</t>
  </si>
  <si>
    <t>[S55,R35]</t>
  </si>
  <si>
    <t>[S55,R37]</t>
  </si>
  <si>
    <t>[S55,R38]</t>
  </si>
  <si>
    <t>[S55,R39]</t>
  </si>
  <si>
    <t>[S55,R40]</t>
  </si>
  <si>
    <t>[S55,R41]</t>
  </si>
  <si>
    <t>[S55,R67]</t>
  </si>
  <si>
    <t>[S55,R59]</t>
  </si>
  <si>
    <t>[S56,R3]</t>
  </si>
  <si>
    <t>[S56,R25]</t>
  </si>
  <si>
    <t>[S56,R33]</t>
  </si>
  <si>
    <t>[S56,R34]</t>
  </si>
  <si>
    <t>[S56,R35]</t>
  </si>
  <si>
    <t>[S56,R36]</t>
  </si>
  <si>
    <t>[S56,R67]</t>
  </si>
  <si>
    <r>
      <t>TUR tempo unitário real de cada serviço para cada paciente como 1 dividido pela capacidade de produção (ou atendimento) </t>
    </r>
    <r>
      <rPr>
        <b/>
        <sz val="11"/>
        <color rgb="FF333333"/>
        <rFont val="Calibri"/>
        <family val="2"/>
      </rPr>
      <t>(1 / capacidade)</t>
    </r>
  </si>
  <si>
    <t>Tempo real de cada atendimento</t>
  </si>
  <si>
    <t>Capacidade de atendimento/ano</t>
  </si>
  <si>
    <t>1/capacidade</t>
  </si>
  <si>
    <t>#</t>
  </si>
  <si>
    <t>[S15,R15]</t>
  </si>
  <si>
    <t>[S10,R15]</t>
  </si>
  <si>
    <t>0.000136986301369863</t>
  </si>
  <si>
    <t>0.000273972602739726</t>
  </si>
  <si>
    <t>0.00025</t>
  </si>
  <si>
    <t>0.0005</t>
  </si>
  <si>
    <t>0.000125549278091651</t>
  </si>
  <si>
    <t>0.0016025641025641</t>
  </si>
  <si>
    <t>0.0002</t>
  </si>
  <si>
    <t>0.0025</t>
  </si>
  <si>
    <t>0.00091324200913242</t>
  </si>
  <si>
    <t>0.000333333333333333</t>
  </si>
  <si>
    <t>0.00961538461538462</t>
  </si>
  <si>
    <t>0.005</t>
  </si>
  <si>
    <t>0.000273224043715847</t>
  </si>
  <si>
    <t>0.00769230769230769</t>
  </si>
  <si>
    <t>0.575646273248511</t>
  </si>
  <si>
    <t>0.921034037197618</t>
  </si>
  <si>
    <t>0.0921034037197618</t>
  </si>
  <si>
    <t>Incentivo</t>
  </si>
  <si>
    <t>0.279452055</t>
  </si>
  <si>
    <t>0.55890411</t>
  </si>
  <si>
    <t>0.51</t>
  </si>
  <si>
    <t>1.02</t>
  </si>
  <si>
    <t>0.256120527</t>
  </si>
  <si>
    <t>2.04</t>
  </si>
  <si>
    <t>3.269230769</t>
  </si>
  <si>
    <t>0.408</t>
  </si>
  <si>
    <t>5.1</t>
  </si>
  <si>
    <t>1.863013699</t>
  </si>
  <si>
    <t>0.68</t>
  </si>
  <si>
    <t>19.61538462</t>
  </si>
  <si>
    <t>20.4</t>
  </si>
  <si>
    <t>10.2</t>
  </si>
  <si>
    <t>0.557377049</t>
  </si>
  <si>
    <t>15.69230769</t>
  </si>
  <si>
    <t>&amp;</t>
  </si>
  <si>
    <t>\\</t>
  </si>
  <si>
    <t>mini</t>
  </si>
  <si>
    <t>offer</t>
  </si>
  <si>
    <t>preço</t>
  </si>
  <si>
    <t>Coleta de material</t>
  </si>
  <si>
    <t>Diagnóstico em laboratório clínico</t>
  </si>
  <si>
    <t>Diagnóstico por anatomia patológica e citopatologia</t>
  </si>
  <si>
    <t>Diagnóstico por radiologia</t>
  </si>
  <si>
    <t>Diagnóstico por ultrassonografia</t>
  </si>
  <si>
    <t>Diagnóstico por endoscopia</t>
  </si>
  <si>
    <t>Métodos diagnósticos em especialidades</t>
  </si>
  <si>
    <t>Diagnóstico e procedimentos especiais em hemoterapia</t>
  </si>
  <si>
    <t>Diagnóstico por teste rápido</t>
  </si>
  <si>
    <t>Consultas / Atendimentos / Acompanhamentos</t>
  </si>
  <si>
    <t>Fisioterapia</t>
  </si>
  <si>
    <t>Tratamento clínico (outras especialidades)</t>
  </si>
  <si>
    <t>Hemoterapia</t>
  </si>
  <si>
    <t>Terapias especializadas</t>
  </si>
  <si>
    <t>Pequenas cirurgias e cirurgias de pele, tecido subcutâneo e mucosa</t>
  </si>
  <si>
    <t>Cirurgia das vias aéreas superiores, face, cabeça e pescoço</t>
  </si>
  <si>
    <t>Cirurgia do aparelho circulatório</t>
  </si>
  <si>
    <t>Cirurgia do aparelho digestivo, órgãos anexos e parede abdominal</t>
  </si>
  <si>
    <t>Cirurgia do sistema osteomuscular</t>
  </si>
  <si>
    <t>Cirurgia do aparelho geniturinário</t>
  </si>
  <si>
    <t>Cirurgia torácica</t>
  </si>
  <si>
    <t>Outras cirurgias</t>
  </si>
  <si>
    <t>Anestesiologia</t>
  </si>
  <si>
    <t>\\\hline</t>
  </si>
  <si>
    <t>Diagnóstico por tomografia</t>
  </si>
  <si>
    <t>Diagnóstico por ressonância magnética</t>
  </si>
  <si>
    <t>Tratamento em oncologia</t>
  </si>
  <si>
    <t>Tratamento em nefrologia</t>
  </si>
  <si>
    <t>Tratamento em lesões, envenenamento e outros (causa externa)</t>
  </si>
  <si>
    <t>Parto e nascimento</t>
  </si>
  <si>
    <t>Cirurgia do sistema nervoso central e periférico</t>
  </si>
  <si>
    <t>Cirurgia de mama</t>
  </si>
  <si>
    <t>Cirurgia obstétrica</t>
  </si>
  <si>
    <t>Cirurgia reparadora</t>
  </si>
  <si>
    <t>Ações relacionadas à doação de órgãos e tecidos para transplante</t>
  </si>
  <si>
    <t>e</t>
  </si>
  <si>
    <t>Serviço</t>
  </si>
  <si>
    <t>Ambulatorial</t>
  </si>
  <si>
    <t>Coleta</t>
  </si>
  <si>
    <t>de</t>
  </si>
  <si>
    <t>em</t>
  </si>
  <si>
    <t>por</t>
  </si>
  <si>
    <t>anatomia</t>
  </si>
  <si>
    <t>procedimentos</t>
  </si>
  <si>
    <t>especiais</t>
  </si>
  <si>
    <t>teste</t>
  </si>
  <si>
    <t>Consultas</t>
  </si>
  <si>
    <t>/</t>
  </si>
  <si>
    <t>Atendimentos</t>
  </si>
  <si>
    <t>Tratamento</t>
  </si>
  <si>
    <t>(outras</t>
  </si>
  <si>
    <t>Terapias</t>
  </si>
  <si>
    <t>Pequenas</t>
  </si>
  <si>
    <t>cirurgias</t>
  </si>
  <si>
    <t>tecido</t>
  </si>
  <si>
    <t>Cirurgia</t>
  </si>
  <si>
    <t>das</t>
  </si>
  <si>
    <t>vias</t>
  </si>
  <si>
    <t>do</t>
  </si>
  <si>
    <t>aparelho</t>
  </si>
  <si>
    <t>anexos</t>
  </si>
  <si>
    <t>parede</t>
  </si>
  <si>
    <t>sistema</t>
  </si>
  <si>
    <t>Outras</t>
  </si>
  <si>
    <t>Hospitalar</t>
  </si>
  <si>
    <t>envenenamento</t>
  </si>
  <si>
    <t>outros</t>
  </si>
  <si>
    <t>(causa</t>
  </si>
  <si>
    <t>Parto</t>
  </si>
  <si>
    <t>nervoso</t>
  </si>
  <si>
    <t>central</t>
  </si>
  <si>
    <t>relacionadas</t>
  </si>
  <si>
    <t>tecidos</t>
  </si>
  <si>
    <t>para</t>
  </si>
  <si>
    <t xml:space="preserve"> Tabela SUS | Media complexidade ambulatorial - pre fixado</t>
  </si>
  <si>
    <t xml:space="preserve"> Tabela SUS | Media complexidade hospitalar - pre fixado</t>
  </si>
  <si>
    <t xml:space="preserve"> Incentivo de desempenho institucional - pre fixado</t>
  </si>
  <si>
    <t xml:space="preserve"> Incentivo a programas e políticas especiais - pre fixado</t>
  </si>
  <si>
    <t xml:space="preserve"> Tabela SUS | Alta complexidade ambulatorial - pos fixado</t>
  </si>
  <si>
    <t xml:space="preserve"> Tabela SUS | Alta complexidade hospitalar - pos fixado</t>
  </si>
  <si>
    <t xml:space="preserve"> Tabela SUS | Produção FAEC - pos fixado</t>
  </si>
  <si>
    <t xml:space="preserve"> Tabela SUS | Créditos a terceiros - pos fixado</t>
  </si>
  <si>
    <t>Sala Ambulatorial</t>
  </si>
  <si>
    <t>Equipamentos de Audiologia</t>
  </si>
  <si>
    <t>Equipamentos de Infraestrutura</t>
  </si>
  <si>
    <t>Equipamentos de Odontologia</t>
  </si>
  <si>
    <t>Outros Equipamentos</t>
  </si>
  <si>
    <t>Leitos de UTI Adulto (Tipo II)</t>
  </si>
  <si>
    <t>Leitos de UTI Neonatal (Tipo II)</t>
  </si>
  <si>
    <t>Assistente Social</t>
  </si>
  <si>
    <t>Enfermeiro</t>
  </si>
  <si>
    <t>Farmaceutico</t>
  </si>
  <si>
    <t>Fonoaudiologo</t>
  </si>
  <si>
    <t>Nutricionista</t>
  </si>
  <si>
    <t>Terapeuta Ocupacional</t>
  </si>
  <si>
    <t>Sala Urgência e Emergência</t>
  </si>
  <si>
    <t>Sala Hospitalar</t>
  </si>
  <si>
    <t>Equipamentos de Diagnóstico por Imagem</t>
  </si>
  <si>
    <t>Equipamentos para Manutenção da Vida</t>
  </si>
  <si>
    <t>Equipamentos por Métodos Gráficos</t>
  </si>
  <si>
    <t>Equipamentos por Métodos ópticos</t>
  </si>
  <si>
    <t>Leitos de Cirurgia Geral</t>
  </si>
  <si>
    <t>Leitos Cirúrgico de Ginecologia</t>
  </si>
  <si>
    <t>Leitos Cirúrgico de Ortopediatraumatologia</t>
  </si>
  <si>
    <t>Leitos de Clínica Geral</t>
  </si>
  <si>
    <t>Leitos Clínicos de Neonatologia</t>
  </si>
  <si>
    <t>Leitos de Obstetrícia Cirúrgica</t>
  </si>
  <si>
    <t>Leitos de Obstetrícia Clínica</t>
  </si>
  <si>
    <t>Leitos de Pediatria Cirúrgica</t>
  </si>
  <si>
    <t>Leitos de UCI (Cuidados Intermediários) Neonatal Canguru</t>
  </si>
  <si>
    <t>Leitos de UCI (Cuidados Intermediários) Neonatal Convencional</t>
  </si>
  <si>
    <t>Auxiliar Outros - Administrativo, Almoxarife, Farmácia</t>
  </si>
  <si>
    <t>Dentista</t>
  </si>
  <si>
    <t>Farmacêutico</t>
  </si>
  <si>
    <t>Fisioterapeuta</t>
  </si>
  <si>
    <t>Fonoaudiólogo</t>
  </si>
  <si>
    <t>Psicólogo</t>
  </si>
  <si>
    <t>Técnico de Enfermagem</t>
  </si>
  <si>
    <t>Técnico Outros</t>
  </si>
  <si>
    <t>Técnico Superior</t>
  </si>
  <si>
    <t>Médico Anestesiologista</t>
  </si>
  <si>
    <t>Médico Cardiologista</t>
  </si>
  <si>
    <t>Médico Cirurgião Cardiovascular</t>
  </si>
  <si>
    <t>Médico Cirurgião Geral</t>
  </si>
  <si>
    <t>Médico Cirurgião Plástico</t>
  </si>
  <si>
    <t>Médico Cirurgião Torácico</t>
  </si>
  <si>
    <t>Médico Clínico</t>
  </si>
  <si>
    <t>Médico do Trabalho</t>
  </si>
  <si>
    <t>Médico em Cirurgia Vascular</t>
  </si>
  <si>
    <t>Médico em Endoscopia</t>
  </si>
  <si>
    <t>Médico em Medicina Intensiva</t>
  </si>
  <si>
    <t>Médico em Medicina Preventiva e Social</t>
  </si>
  <si>
    <t>Médico em Radiologia e Diagnóstico por Imagem</t>
  </si>
  <si>
    <t>Médico Endocrinologista e Metabologista</t>
  </si>
  <si>
    <t>Médico Ginecologista e Obstetra</t>
  </si>
  <si>
    <t>Médico Hematologista</t>
  </si>
  <si>
    <t>Médico Infectologista</t>
  </si>
  <si>
    <t>Médico Nefrologista</t>
  </si>
  <si>
    <t>Médico Neurocirurgião</t>
  </si>
  <si>
    <t>Médico Neurologista</t>
  </si>
  <si>
    <t>Médico Nutrólogo</t>
  </si>
  <si>
    <t>Médico Oftalmologista</t>
  </si>
  <si>
    <t>Médico Ortopedista e Traumatologista</t>
  </si>
  <si>
    <t>Médico Patologista</t>
  </si>
  <si>
    <t>Médico Patologista e Clínico Medicina Laboratorial</t>
  </si>
  <si>
    <t>Médico Pediatra</t>
  </si>
  <si>
    <t>Médico Pneumologista</t>
  </si>
  <si>
    <t>Médico Psiquiatra</t>
  </si>
  <si>
    <t>Médico Radiologista Intervencionista</t>
  </si>
  <si>
    <t>Médico Radioterapeuta</t>
  </si>
  <si>
    <t>Médico Residente</t>
  </si>
  <si>
    <t>\\ \hline</t>
  </si>
  <si>
    <t>\textit{Ambulatorial alta complexidade}\\ \hline</t>
  </si>
  <si>
    <t>\textit{Hospitalar média complexidade}\\ \hline</t>
  </si>
  <si>
    <t>\textit{Hospitalar alta complexidade}\\ \hline</t>
  </si>
  <si>
    <t xml:space="preserve"> </t>
  </si>
  <si>
    <t xml:space="preserve">   </t>
  </si>
  <si>
    <t>==========================================================================</t>
  </si>
  <si>
    <t>Dimensionamento</t>
  </si>
  <si>
    <t>Hospital</t>
  </si>
  <si>
    <t>Media</t>
  </si>
  <si>
    <t>Alta</t>
  </si>
  <si>
    <t>Complexidade</t>
  </si>
  <si>
    <t>Risoleta</t>
  </si>
  <si>
    <t>Neves</t>
  </si>
  <si>
    <t>-</t>
  </si>
  <si>
    <t>MG</t>
  </si>
  <si>
    <t>Receita</t>
  </si>
  <si>
    <t>SUS</t>
  </si>
  <si>
    <t>($):</t>
  </si>
  <si>
    <t>63032460.64</t>
  </si>
  <si>
    <t>242558435.75</t>
  </si>
  <si>
    <t>Custo</t>
  </si>
  <si>
    <t>Fixo</t>
  </si>
  <si>
    <t>102131071.11</t>
  </si>
  <si>
    <t>Variavel</t>
  </si>
  <si>
    <t>10169202.46</t>
  </si>
  <si>
    <t>Reserva</t>
  </si>
  <si>
    <t>CAPEX</t>
  </si>
  <si>
    <t>2521298.43</t>
  </si>
  <si>
    <t>Recursos</t>
  </si>
  <si>
    <t>a</t>
  </si>
  <si>
    <t>investir</t>
  </si>
  <si>
    <t>190769324.40</t>
  </si>
  <si>
    <t>====================================================================</t>
  </si>
  <si>
    <t>Categorias</t>
  </si>
  <si>
    <t>:</t>
  </si>
  <si>
    <t>Total</t>
  </si>
  <si>
    <t>($)</t>
  </si>
  <si>
    <t>Obras</t>
  </si>
  <si>
    <t>Equip</t>
  </si>
  <si>
    <t>Adm</t>
  </si>
  <si>
    <t>504259.69</t>
  </si>
  <si>
    <t>Supriment.</t>
  </si>
  <si>
    <t>Medicos</t>
  </si>
  <si>
    <t>Equipamentos</t>
  </si>
  <si>
    <t>Med</t>
  </si>
  <si>
    <t>756389.53</t>
  </si>
  <si>
    <t>Conting.</t>
  </si>
  <si>
    <t>Reajuste</t>
  </si>
  <si>
    <t>Salarial</t>
  </si>
  <si>
    <t>252129.84</t>
  </si>
  <si>
    <t>--------------------------------------------------------------------</t>
  </si>
  <si>
    <t>Sub-total</t>
  </si>
  <si>
    <t>Selecao</t>
  </si>
  <si>
    <t>atendimento</t>
  </si>
  <si>
    <t>demanda</t>
  </si>
  <si>
    <t>======================================================================================================================</t>
  </si>
  <si>
    <t>Serv.</t>
  </si>
  <si>
    <t>Munic.</t>
  </si>
  <si>
    <t>Necess</t>
  </si>
  <si>
    <t>Ofert.</t>
  </si>
  <si>
    <t>Demanda</t>
  </si>
  <si>
    <t>Atend.</t>
  </si>
  <si>
    <t>Perc.(%)</t>
  </si>
  <si>
    <t>Municipio</t>
  </si>
  <si>
    <t>Regiao_Venda_Nova_Belo_Horizonte</t>
  </si>
  <si>
    <t>Regiao_Pampulha_Belo_Horizonte</t>
  </si>
  <si>
    <t>Regiao_Norte_Belo_Horizonte</t>
  </si>
  <si>
    <t>Pedro_Leopoldo</t>
  </si>
  <si>
    <t>Sao_Jose_Da_Lapa</t>
  </si>
  <si>
    <t>Vespasiano</t>
  </si>
  <si>
    <t>Lagoa_Santa</t>
  </si>
  <si>
    <t>Ribeirao_Das_Neves</t>
  </si>
  <si>
    <t>Santa_Luzia</t>
  </si>
  <si>
    <t>Minimo</t>
  </si>
  <si>
    <t>Perc(%)</t>
  </si>
  <si>
    <t>Descricao</t>
  </si>
  <si>
    <t>AMB_02_G02-01:</t>
  </si>
  <si>
    <t>material</t>
  </si>
  <si>
    <t>AMB_02_G02-02:</t>
  </si>
  <si>
    <t>Diagnostico</t>
  </si>
  <si>
    <t>laboratorio</t>
  </si>
  <si>
    <t>clinico</t>
  </si>
  <si>
    <t>AMB_02_G02-03:</t>
  </si>
  <si>
    <t>patologica</t>
  </si>
  <si>
    <t>citopatologia</t>
  </si>
  <si>
    <t>AMB_02_G02-04:</t>
  </si>
  <si>
    <t>radiologia</t>
  </si>
  <si>
    <t>AMB_02_G02-05:</t>
  </si>
  <si>
    <t>ultrasonografia</t>
  </si>
  <si>
    <t>AMB_02_G02-11:</t>
  </si>
  <si>
    <t>Metodos</t>
  </si>
  <si>
    <t>diagnosticos</t>
  </si>
  <si>
    <t>especialidades</t>
  </si>
  <si>
    <t>AMB_02_G02-12:</t>
  </si>
  <si>
    <t>hemoterapia</t>
  </si>
  <si>
    <t>AMB_02_G02-14:</t>
  </si>
  <si>
    <t>rapido</t>
  </si>
  <si>
    <t>AMB_02_G03-01:</t>
  </si>
  <si>
    <t>Acompanhamentos</t>
  </si>
  <si>
    <t>AMB_02_G03-02:</t>
  </si>
  <si>
    <t>AMB_02_G03-03:</t>
  </si>
  <si>
    <t>especialidades)</t>
  </si>
  <si>
    <t>AMB_02_G03-06:</t>
  </si>
  <si>
    <t>AMB_02_G03-09:</t>
  </si>
  <si>
    <t>especializadas</t>
  </si>
  <si>
    <t>AMB_02_G04-01:</t>
  </si>
  <si>
    <t>pele</t>
  </si>
  <si>
    <t>subcutaneo</t>
  </si>
  <si>
    <t>mucosa</t>
  </si>
  <si>
    <t>AMB_02_G04-04:</t>
  </si>
  <si>
    <t>aereas</t>
  </si>
  <si>
    <t>superiores</t>
  </si>
  <si>
    <t>face</t>
  </si>
  <si>
    <t>cabeca</t>
  </si>
  <si>
    <t>pescoco</t>
  </si>
  <si>
    <t>AMB_02_G04-06:</t>
  </si>
  <si>
    <t>circulatorio</t>
  </si>
  <si>
    <t>AMB_02_G04-07:</t>
  </si>
  <si>
    <t>digestivo</t>
  </si>
  <si>
    <t>orgaos</t>
  </si>
  <si>
    <t>abdominal</t>
  </si>
  <si>
    <t>AMB_02_G04-08:</t>
  </si>
  <si>
    <t>osteomuscular</t>
  </si>
  <si>
    <t>AMB_02_G04-09:</t>
  </si>
  <si>
    <t>geniturinario</t>
  </si>
  <si>
    <t>AMB_02_G04-12:</t>
  </si>
  <si>
    <t>toracica</t>
  </si>
  <si>
    <t>AMB_02_G04-15:</t>
  </si>
  <si>
    <t>AMB_02_G04-17:</t>
  </si>
  <si>
    <t>Anesteseologia</t>
  </si>
  <si>
    <t>AMB_03_G02-06:</t>
  </si>
  <si>
    <t>tomografia</t>
  </si>
  <si>
    <t>AMB_03_G02-07:</t>
  </si>
  <si>
    <t>ressonancia</t>
  </si>
  <si>
    <t>magnetica</t>
  </si>
  <si>
    <t>AMB_03_G03-06:</t>
  </si>
  <si>
    <t>HOSP_02_G02-01:</t>
  </si>
  <si>
    <t>HOSP_02_G02-09:</t>
  </si>
  <si>
    <t>endoscopia</t>
  </si>
  <si>
    <t>HOSP_02_G03-01:</t>
  </si>
  <si>
    <t>HOSP_02_G03-03:</t>
  </si>
  <si>
    <t>HOSP_02_G03-04:</t>
  </si>
  <si>
    <t>oncologia</t>
  </si>
  <si>
    <t>HOSP_02_G03-05:</t>
  </si>
  <si>
    <t>nefrologia</t>
  </si>
  <si>
    <t>HOSP_02_G03-08:</t>
  </si>
  <si>
    <t>lesoes</t>
  </si>
  <si>
    <t>externa)</t>
  </si>
  <si>
    <t>HOSP_02_G03-10:</t>
  </si>
  <si>
    <t>nascimento</t>
  </si>
  <si>
    <t>HOSP_02_G04-01:</t>
  </si>
  <si>
    <t>HOSP_02_G04-03:</t>
  </si>
  <si>
    <t>periferico</t>
  </si>
  <si>
    <t>HOSP_02_G04-04:</t>
  </si>
  <si>
    <t>HOSP_02_G04-06:</t>
  </si>
  <si>
    <t>HOSP_02_G04-07:</t>
  </si>
  <si>
    <t>HOSP_02_G04-08:</t>
  </si>
  <si>
    <t>HOSP_02_G04-09:</t>
  </si>
  <si>
    <t>HOSP_02_G04-10:</t>
  </si>
  <si>
    <t>mama</t>
  </si>
  <si>
    <t>HOSP_02_G04-11:</t>
  </si>
  <si>
    <t>obstetrica</t>
  </si>
  <si>
    <t>HOSP_02_G04-12:</t>
  </si>
  <si>
    <t>HOSP_02_G04-13:</t>
  </si>
  <si>
    <t>reparadora</t>
  </si>
  <si>
    <t>HOSP_02_G04-15:</t>
  </si>
  <si>
    <t>HOSP_03_G02-01:</t>
  </si>
  <si>
    <t>HOSP_03_G02-09:</t>
  </si>
  <si>
    <t>HOSP_03_G03-03:</t>
  </si>
  <si>
    <t>HOSP_03_G04-04:</t>
  </si>
  <si>
    <t>HOSP_03_G04-06:</t>
  </si>
  <si>
    <t>|</t>
  </si>
  <si>
    <t>FAEC</t>
  </si>
  <si>
    <t>+</t>
  </si>
  <si>
    <t>HOSP_03_G04-07:</t>
  </si>
  <si>
    <t>HOSP_03_G04-08:</t>
  </si>
  <si>
    <t>HOSP_03_G04-12:</t>
  </si>
  <si>
    <t>HOSP_03_G04-15:</t>
  </si>
  <si>
    <t>HOSP_03_G05-03:</t>
  </si>
  <si>
    <t>Acoes</t>
  </si>
  <si>
    <t>doacao</t>
  </si>
  <si>
    <t>transplante</t>
  </si>
  <si>
    <t>Recurso</t>
  </si>
  <si>
    <t>Quantidade</t>
  </si>
  <si>
    <t>C.</t>
  </si>
  <si>
    <t>Unit($)</t>
  </si>
  <si>
    <t>7813.00</t>
  </si>
  <si>
    <t>23439.00</t>
  </si>
  <si>
    <t>Sala</t>
  </si>
  <si>
    <t>Urgencia</t>
  </si>
  <si>
    <t>Emergencia</t>
  </si>
  <si>
    <t>4688.00</t>
  </si>
  <si>
    <t>234400.00</t>
  </si>
  <si>
    <t>6250.00</t>
  </si>
  <si>
    <t>1537500.00</t>
  </si>
  <si>
    <t>781.00</t>
  </si>
  <si>
    <t>Audiologia</t>
  </si>
  <si>
    <t>15625.00</t>
  </si>
  <si>
    <t>171875.00</t>
  </si>
  <si>
    <t>Imagem</t>
  </si>
  <si>
    <t>3646.00</t>
  </si>
  <si>
    <t>Infraestrutura</t>
  </si>
  <si>
    <t>1563.00</t>
  </si>
  <si>
    <t>14067.00</t>
  </si>
  <si>
    <t>Odontologia</t>
  </si>
  <si>
    <t>276592.00</t>
  </si>
  <si>
    <t>Manutencao</t>
  </si>
  <si>
    <t>da</t>
  </si>
  <si>
    <t>Vida</t>
  </si>
  <si>
    <t>2344.00</t>
  </si>
  <si>
    <t>37504.00</t>
  </si>
  <si>
    <t>Graficos</t>
  </si>
  <si>
    <t>opticos</t>
  </si>
  <si>
    <t>1823.00</t>
  </si>
  <si>
    <t>184123.00</t>
  </si>
  <si>
    <t>Outros</t>
  </si>
  <si>
    <t>158601.00</t>
  </si>
  <si>
    <t>Leitos</t>
  </si>
  <si>
    <t>Geral</t>
  </si>
  <si>
    <t>1927.00</t>
  </si>
  <si>
    <t>5781.00</t>
  </si>
  <si>
    <t>Cirurgico</t>
  </si>
  <si>
    <t>Ginecologia</t>
  </si>
  <si>
    <t>2240.00</t>
  </si>
  <si>
    <t>125440.00</t>
  </si>
  <si>
    <t>Ortopediatraumatologia</t>
  </si>
  <si>
    <t>1302.00</t>
  </si>
  <si>
    <t>410130.00</t>
  </si>
  <si>
    <t>Clinica</t>
  </si>
  <si>
    <t>2604.00</t>
  </si>
  <si>
    <t>49476.00</t>
  </si>
  <si>
    <t>Clinicos</t>
  </si>
  <si>
    <t>Neonatologia</t>
  </si>
  <si>
    <t>2500.00</t>
  </si>
  <si>
    <t>57500.00</t>
  </si>
  <si>
    <t>Obstetria</t>
  </si>
  <si>
    <t>Cirurgica</t>
  </si>
  <si>
    <t>15416.00</t>
  </si>
  <si>
    <t>Pediatria</t>
  </si>
  <si>
    <t>4167.00</t>
  </si>
  <si>
    <t>79173.00</t>
  </si>
  <si>
    <t>UCI</t>
  </si>
  <si>
    <t>(Cuidados</t>
  </si>
  <si>
    <t>Intermediarios)</t>
  </si>
  <si>
    <t>Neonatal</t>
  </si>
  <si>
    <t>Canguru</t>
  </si>
  <si>
    <t>5469.00</t>
  </si>
  <si>
    <t>103911.00</t>
  </si>
  <si>
    <t>Convencional</t>
  </si>
  <si>
    <t>5208.00</t>
  </si>
  <si>
    <t>296856.00</t>
  </si>
  <si>
    <t>UTI</t>
  </si>
  <si>
    <t>Adulto</t>
  </si>
  <si>
    <t>(Tipo</t>
  </si>
  <si>
    <t>II)</t>
  </si>
  <si>
    <t>118750.00</t>
  </si>
  <si>
    <t>459821.88</t>
  </si>
  <si>
    <t>Assistente</t>
  </si>
  <si>
    <t>Social</t>
  </si>
  <si>
    <t>Auxiliar</t>
  </si>
  <si>
    <t>Admistrativo,</t>
  </si>
  <si>
    <t>Almoxarife,</t>
  </si>
  <si>
    <t>Farmacia</t>
  </si>
  <si>
    <t>190401.68</t>
  </si>
  <si>
    <t>4724.50</t>
  </si>
  <si>
    <t>335439.50</t>
  </si>
  <si>
    <t>28152.36</t>
  </si>
  <si>
    <t>60064.48</t>
  </si>
  <si>
    <t>67967.20</t>
  </si>
  <si>
    <t>50048.64</t>
  </si>
  <si>
    <t>Psicologo</t>
  </si>
  <si>
    <t>3325.00</t>
  </si>
  <si>
    <t>475475.00</t>
  </si>
  <si>
    <t>Tecnico</t>
  </si>
  <si>
    <t>Enfermagem</t>
  </si>
  <si>
    <t>20312.28</t>
  </si>
  <si>
    <t>40624.56</t>
  </si>
  <si>
    <t>Superior</t>
  </si>
  <si>
    <t>Terapeuta</t>
  </si>
  <si>
    <t>Ocupacional</t>
  </si>
  <si>
    <t>1075608.60</t>
  </si>
  <si>
    <t>Medico</t>
  </si>
  <si>
    <t>Anestesiologista</t>
  </si>
  <si>
    <t>205343.46</t>
  </si>
  <si>
    <t>Cardiologista</t>
  </si>
  <si>
    <t>14667.39</t>
  </si>
  <si>
    <t>Cirurgiao</t>
  </si>
  <si>
    <t>Cardiovascular</t>
  </si>
  <si>
    <t>19556.52</t>
  </si>
  <si>
    <t>Plastico</t>
  </si>
  <si>
    <t>Toracico</t>
  </si>
  <si>
    <t>338946.60</t>
  </si>
  <si>
    <t>Clinico</t>
  </si>
  <si>
    <t>200454.33</t>
  </si>
  <si>
    <t>Trabalho</t>
  </si>
  <si>
    <t>9778.26</t>
  </si>
  <si>
    <t>Vascular</t>
  </si>
  <si>
    <t>Endoscopia</t>
  </si>
  <si>
    <t>508419.90</t>
  </si>
  <si>
    <t>Medicina</t>
  </si>
  <si>
    <t>Intensiva</t>
  </si>
  <si>
    <t>Preventiva</t>
  </si>
  <si>
    <t>112449.99</t>
  </si>
  <si>
    <t>Radiologia</t>
  </si>
  <si>
    <t>Endocrinologista</t>
  </si>
  <si>
    <t>Metabologista</t>
  </si>
  <si>
    <t>Ginecologista</t>
  </si>
  <si>
    <t>Obstetra</t>
  </si>
  <si>
    <t>Hematologista</t>
  </si>
  <si>
    <t>Infectologista</t>
  </si>
  <si>
    <t>19556.62</t>
  </si>
  <si>
    <t>Nefrologista</t>
  </si>
  <si>
    <t>Neurocirurgiao</t>
  </si>
  <si>
    <t>24445.65</t>
  </si>
  <si>
    <t>Neurologista</t>
  </si>
  <si>
    <t>Nutrologista</t>
  </si>
  <si>
    <t>Oftalmologista</t>
  </si>
  <si>
    <t>Ortopedista</t>
  </si>
  <si>
    <t>Traumatologista</t>
  </si>
  <si>
    <t>Patologista</t>
  </si>
  <si>
    <t>Laboratorial</t>
  </si>
  <si>
    <t>215121.72</t>
  </si>
  <si>
    <t>Pediatra</t>
  </si>
  <si>
    <t>Pneumologista</t>
  </si>
  <si>
    <t>Psiquiatra</t>
  </si>
  <si>
    <t>68447.82</t>
  </si>
  <si>
    <t>Radiologista</t>
  </si>
  <si>
    <t>Intervencionista</t>
  </si>
  <si>
    <t>Radioterapeuta</t>
  </si>
  <si>
    <t>583064.78</t>
  </si>
  <si>
    <t>Residente</t>
  </si>
  <si>
    <t>----------------------------------------------------------------------------------------------</t>
  </si>
  <si>
    <t>10043933.79</t>
  </si>
  <si>
    <t>Lagoa Santa</t>
  </si>
  <si>
    <t>Pedro Leopoldo</t>
  </si>
  <si>
    <t>Santa Luzia</t>
  </si>
  <si>
    <t>Região Norte</t>
  </si>
  <si>
    <t>Região Venda Nova</t>
  </si>
  <si>
    <t>Região Pampulha</t>
  </si>
  <si>
    <t>Ribeirão das Neves</t>
  </si>
  <si>
    <t>São José da Lapa</t>
  </si>
  <si>
    <t>Total de atendimentos</t>
  </si>
  <si>
    <t>Ponto de demanda</t>
  </si>
  <si>
    <t>Nº de atendimentos</t>
  </si>
  <si>
    <t>Atendimento</t>
  </si>
  <si>
    <t>Código</t>
  </si>
  <si>
    <t>Amb. Média</t>
  </si>
  <si>
    <t>Hosp. Alta</t>
  </si>
  <si>
    <t>Amb. Alta</t>
  </si>
  <si>
    <t>Nível e Complexidade</t>
  </si>
  <si>
    <t>Hosp. Média</t>
  </si>
  <si>
    <t>Serviços em amarelo não foram realizados</t>
  </si>
  <si>
    <t>Total de serviços realizados</t>
  </si>
  <si>
    <t>Receita tabela SUS:</t>
  </si>
  <si>
    <t>Receita incentivo:</t>
  </si>
  <si>
    <t>Custo fixo:</t>
  </si>
  <si>
    <t>Custo variável:</t>
  </si>
  <si>
    <t>Reserva CAPEX:</t>
  </si>
  <si>
    <t>Recursos a investir:</t>
  </si>
  <si>
    <t>Total receita:</t>
  </si>
  <si>
    <t>Total custos:</t>
  </si>
  <si>
    <t>Total reserva e investimento:</t>
  </si>
  <si>
    <t>Descrição</t>
  </si>
  <si>
    <t>Valor (R$)</t>
  </si>
  <si>
    <t>\%</t>
  </si>
  <si>
    <t>100\%</t>
  </si>
  <si>
    <t xml:space="preserve">Recursos </t>
  </si>
  <si>
    <t>Quantidade disponível (unidade)</t>
  </si>
  <si>
    <t xml:space="preserve">Custo fixo (R\$/mês) </t>
  </si>
  <si>
    <t>Quantidade necessária (unidade)</t>
  </si>
  <si>
    <t xml:space="preserve"> Região Norte Belo Horizonte</t>
  </si>
  <si>
    <t xml:space="preserve"> Região Venda Nova Belo Horizonte</t>
  </si>
  <si>
    <t xml:space="preserve"> Região Pampulha Belo Horizonte</t>
  </si>
  <si>
    <t>Ribeirao das Neves</t>
  </si>
  <si>
    <t>Sao Jose da Lapa</t>
  </si>
  <si>
    <t>Cidade/região</t>
  </si>
  <si>
    <t>Nº de habitantes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</si>
</sst>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&quot;\ #,##0.00"/>
    <numFmt numFmtId="165" formatCode="0.0000"/>
    <numFmt numFmtId="166" formatCode="0.00000"/>
    <numFmt numFmtId="172" formatCode="#,##0_ ;\-#,##0\ "/>
  </numFmts>
  <fonts count="21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1"/>
      <color rgb="FF6A9955"/>
      <name val="Consolas"/>
      <family val="3"/>
      <charset val="1"/>
    </font>
    <font>
      <sz val="11"/>
      <color rgb="FFC586C0"/>
      <name val="Consolas"/>
      <family val="3"/>
      <charset val="1"/>
    </font>
    <font>
      <sz val="11"/>
      <color rgb="FFB5CEA8"/>
      <name val="Consolas"/>
      <family val="3"/>
      <charset val="1"/>
    </font>
    <font>
      <sz val="11"/>
      <name val="Consolas"/>
      <family val="3"/>
      <charset val="1"/>
    </font>
    <font>
      <sz val="11"/>
      <color rgb="FF9CDCFE"/>
      <name val="Consolas"/>
      <family val="3"/>
      <charset val="1"/>
    </font>
    <font>
      <sz val="11"/>
      <color rgb="FFCCCCCC"/>
      <name val="Consolas"/>
      <family val="3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charset val="1"/>
    </font>
    <font>
      <b/>
      <sz val="11"/>
      <color theme="1"/>
      <name val="Calibri"/>
      <family val="2"/>
    </font>
    <font>
      <b/>
      <sz val="11"/>
      <color rgb="FF00B0F0"/>
      <name val="Calibri"/>
      <family val="2"/>
      <charset val="1"/>
    </font>
    <font>
      <sz val="11"/>
      <color rgb="FF00B0F0"/>
      <name val="Calibri"/>
      <family val="2"/>
      <charset val="1"/>
    </font>
    <font>
      <sz val="11"/>
      <name val="Calibri"/>
      <family val="2"/>
      <charset val="1"/>
    </font>
    <font>
      <sz val="11"/>
      <color rgb="FF333333"/>
      <name val="Calibri"/>
      <family val="2"/>
    </font>
    <font>
      <b/>
      <sz val="11"/>
      <color rgb="FF333333"/>
      <name val="Calibri"/>
      <family val="2"/>
    </font>
    <font>
      <u/>
      <sz val="11"/>
      <color theme="10"/>
      <name val="Calibri"/>
      <family val="2"/>
      <charset val="1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89013336588644"/>
        <bgColor rgb="FFE2F0D9"/>
      </patternFill>
    </fill>
    <fill>
      <patternFill patternType="solid">
        <fgColor theme="5" tint="0.79989013336588644"/>
        <bgColor rgb="FFFFF2CC"/>
      </patternFill>
    </fill>
    <fill>
      <patternFill patternType="solid">
        <fgColor theme="7" tint="0.79989013336588644"/>
        <bgColor rgb="FFFBE5D6"/>
      </patternFill>
    </fill>
    <fill>
      <patternFill patternType="solid">
        <fgColor theme="9" tint="0.79998168889431442"/>
        <bgColor rgb="FFDEEBF7"/>
      </patternFill>
    </fill>
    <fill>
      <patternFill patternType="solid">
        <fgColor theme="9" tint="-0.249977111117893"/>
        <bgColor rgb="FF6A9955"/>
      </patternFill>
    </fill>
    <fill>
      <patternFill patternType="solid">
        <fgColor rgb="FF00B0F0"/>
        <bgColor rgb="FFDEEBF7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6A9955"/>
      </patternFill>
    </fill>
    <fill>
      <patternFill patternType="solid">
        <fgColor rgb="FF00B0F0"/>
        <bgColor rgb="FFE2F0D9"/>
      </patternFill>
    </fill>
    <fill>
      <patternFill patternType="solid">
        <fgColor theme="5" tint="0.79998168889431442"/>
        <bgColor rgb="FFE2F0D9"/>
      </patternFill>
    </fill>
    <fill>
      <patternFill patternType="solid">
        <fgColor theme="7" tint="0.79998168889431442"/>
        <bgColor rgb="FFE2F0D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/>
    <xf numFmtId="0" fontId="8" fillId="0" borderId="0"/>
    <xf numFmtId="0" fontId="8" fillId="0" borderId="0" applyBorder="0" applyProtection="0"/>
    <xf numFmtId="0" fontId="18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0" fillId="0" borderId="0" xfId="0" applyNumberFormat="1"/>
    <xf numFmtId="0" fontId="4" fillId="0" borderId="0" xfId="0" applyFont="1" applyAlignment="1">
      <alignment vertical="center"/>
    </xf>
    <xf numFmtId="0" fontId="8" fillId="0" borderId="0" xfId="1"/>
    <xf numFmtId="0" fontId="8" fillId="0" borderId="0" xfId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/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1" fontId="8" fillId="2" borderId="1" xfId="1" applyNumberFormat="1" applyFill="1" applyBorder="1" applyAlignment="1">
      <alignment horizontal="right"/>
    </xf>
    <xf numFmtId="0" fontId="8" fillId="0" borderId="1" xfId="1" applyBorder="1"/>
    <xf numFmtId="0" fontId="1" fillId="4" borderId="1" xfId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0" xfId="1" applyFont="1" applyAlignment="1">
      <alignment horizontal="center"/>
    </xf>
    <xf numFmtId="0" fontId="3" fillId="0" borderId="0" xfId="1" applyFont="1" applyAlignment="1">
      <alignment vertical="center"/>
    </xf>
    <xf numFmtId="0" fontId="3" fillId="0" borderId="1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0" fillId="0" borderId="1" xfId="0" applyBorder="1"/>
    <xf numFmtId="0" fontId="7" fillId="0" borderId="0" xfId="1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1" xfId="1" quotePrefix="1" applyBorder="1"/>
    <xf numFmtId="0" fontId="10" fillId="0" borderId="2" xfId="1" applyFont="1" applyBorder="1"/>
    <xf numFmtId="0" fontId="10" fillId="0" borderId="1" xfId="1" applyFont="1" applyBorder="1"/>
    <xf numFmtId="0" fontId="8" fillId="0" borderId="1" xfId="1" quotePrefix="1" applyBorder="1" applyAlignment="1">
      <alignment horizontal="left"/>
    </xf>
    <xf numFmtId="0" fontId="1" fillId="5" borderId="1" xfId="1" applyFont="1" applyFill="1" applyBorder="1" applyAlignment="1">
      <alignment horizontal="center"/>
    </xf>
    <xf numFmtId="0" fontId="1" fillId="6" borderId="1" xfId="1" applyFont="1" applyFill="1" applyBorder="1" applyAlignment="1">
      <alignment horizontal="center"/>
    </xf>
    <xf numFmtId="0" fontId="5" fillId="0" borderId="0" xfId="1" applyFont="1" applyAlignment="1">
      <alignment vertical="center"/>
    </xf>
    <xf numFmtId="0" fontId="5" fillId="8" borderId="1" xfId="1" applyFont="1" applyFill="1" applyBorder="1" applyAlignment="1">
      <alignment vertical="center"/>
    </xf>
    <xf numFmtId="0" fontId="5" fillId="7" borderId="4" xfId="1" applyFont="1" applyFill="1" applyBorder="1" applyAlignment="1">
      <alignment vertical="center"/>
    </xf>
    <xf numFmtId="0" fontId="5" fillId="9" borderId="4" xfId="1" applyFont="1" applyFill="1" applyBorder="1" applyAlignment="1">
      <alignment vertical="center"/>
    </xf>
    <xf numFmtId="0" fontId="5" fillId="10" borderId="4" xfId="1" applyFont="1" applyFill="1" applyBorder="1" applyAlignment="1">
      <alignment vertical="center"/>
    </xf>
    <xf numFmtId="0" fontId="0" fillId="0" borderId="0" xfId="0" quotePrefix="1"/>
    <xf numFmtId="0" fontId="8" fillId="0" borderId="0" xfId="1" applyAlignment="1">
      <alignment wrapText="1"/>
    </xf>
    <xf numFmtId="0" fontId="10" fillId="5" borderId="1" xfId="1" applyFont="1" applyFill="1" applyBorder="1" applyAlignment="1">
      <alignment horizontal="center"/>
    </xf>
    <xf numFmtId="0" fontId="10" fillId="6" borderId="1" xfId="1" applyFont="1" applyFill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1" xfId="1" applyBorder="1" applyAlignment="1">
      <alignment horizontal="right"/>
    </xf>
    <xf numFmtId="0" fontId="7" fillId="0" borderId="0" xfId="1" applyFont="1" applyAlignment="1">
      <alignment horizontal="right" vertical="center"/>
    </xf>
    <xf numFmtId="3" fontId="0" fillId="0" borderId="0" xfId="0" applyNumberFormat="1"/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2" fontId="8" fillId="0" borderId="4" xfId="1" applyNumberFormat="1" applyBorder="1"/>
    <xf numFmtId="0" fontId="9" fillId="0" borderId="0" xfId="0" applyFo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0" applyFont="1" applyAlignment="1">
      <alignment horizontal="left" vertical="center"/>
    </xf>
    <xf numFmtId="0" fontId="8" fillId="0" borderId="4" xfId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12" fillId="0" borderId="1" xfId="1" applyFont="1" applyBorder="1"/>
    <xf numFmtId="1" fontId="8" fillId="11" borderId="1" xfId="1" applyNumberFormat="1" applyFill="1" applyBorder="1" applyAlignment="1">
      <alignment horizontal="right"/>
    </xf>
    <xf numFmtId="1" fontId="8" fillId="12" borderId="1" xfId="1" applyNumberFormat="1" applyFill="1" applyBorder="1" applyAlignment="1">
      <alignment horizontal="right"/>
    </xf>
    <xf numFmtId="0" fontId="8" fillId="0" borderId="0" xfId="1" quotePrefix="1"/>
    <xf numFmtId="0" fontId="10" fillId="0" borderId="0" xfId="0" applyFont="1"/>
    <xf numFmtId="0" fontId="16" fillId="0" borderId="0" xfId="0" applyFont="1"/>
    <xf numFmtId="0" fontId="1" fillId="0" borderId="0" xfId="0" applyFont="1"/>
    <xf numFmtId="3" fontId="10" fillId="0" borderId="0" xfId="0" applyNumberFormat="1" applyFont="1"/>
    <xf numFmtId="49" fontId="10" fillId="0" borderId="0" xfId="0" applyNumberFormat="1" applyFont="1"/>
    <xf numFmtId="165" fontId="10" fillId="0" borderId="0" xfId="0" applyNumberFormat="1" applyFont="1"/>
    <xf numFmtId="0" fontId="18" fillId="0" borderId="0" xfId="4"/>
    <xf numFmtId="166" fontId="0" fillId="0" borderId="1" xfId="0" applyNumberFormat="1" applyBorder="1"/>
    <xf numFmtId="2" fontId="8" fillId="0" borderId="1" xfId="1" applyNumberFormat="1" applyBorder="1" applyAlignment="1">
      <alignment horizontal="right"/>
    </xf>
    <xf numFmtId="0" fontId="3" fillId="13" borderId="1" xfId="1" applyFont="1" applyFill="1" applyBorder="1" applyAlignment="1">
      <alignment vertical="center"/>
    </xf>
    <xf numFmtId="9" fontId="0" fillId="0" borderId="0" xfId="0" applyNumberFormat="1"/>
    <xf numFmtId="0" fontId="0" fillId="13" borderId="0" xfId="0" applyFill="1"/>
    <xf numFmtId="0" fontId="20" fillId="0" borderId="1" xfId="0" applyFont="1" applyBorder="1"/>
    <xf numFmtId="0" fontId="19" fillId="0" borderId="1" xfId="0" applyFont="1" applyBorder="1"/>
    <xf numFmtId="0" fontId="20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172" fontId="19" fillId="0" borderId="1" xfId="0" applyNumberFormat="1" applyFont="1" applyBorder="1" applyAlignment="1">
      <alignment horizontal="center"/>
    </xf>
    <xf numFmtId="172" fontId="20" fillId="0" borderId="1" xfId="0" applyNumberFormat="1" applyFont="1" applyBorder="1" applyAlignment="1">
      <alignment horizontal="center"/>
    </xf>
  </cellXfs>
  <cellStyles count="5">
    <cellStyle name="Hiperlink" xfId="4" builtinId="8"/>
    <cellStyle name="Normal" xfId="0" builtinId="0"/>
    <cellStyle name="Normal 2" xfId="1" xr:uid="{00000000-0005-0000-0000-000006000000}"/>
    <cellStyle name="Normal 3" xfId="2" xr:uid="{00000000-0005-0000-0000-000007000000}"/>
    <cellStyle name="Valor da tabela dinâmica" xfId="3" xr:uid="{00000000-0005-0000-0000-000008000000}"/>
  </cellStyles>
  <dxfs count="0"/>
  <tableStyles count="0" defaultTableStyle="TableStyleMedium2" defaultPivotStyle="PivotStyleLight16"/>
  <colors>
    <indexedColors>
      <rgbColor rgb="FF000000"/>
      <rgbColor rgb="FFFBE5D6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6A9955"/>
      <rgbColor rgb="FF5B9BD5"/>
      <rgbColor rgb="FF993366"/>
      <rgbColor rgb="FFFFF2CC"/>
      <rgbColor rgb="FFDEEBF7"/>
      <rgbColor rgb="FF660066"/>
      <rgbColor rgb="FFFF8080"/>
      <rgbColor rgb="FF0066CC"/>
      <rgbColor rgb="FFB5CE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CDCFE"/>
      <rgbColor rgb="FFFF99CC"/>
      <rgbColor rgb="FFC586C0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hline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file:///\\hline" TargetMode="External"/><Relationship Id="rId5" Type="http://schemas.openxmlformats.org/officeDocument/2006/relationships/hyperlink" Target="file:///\\hline" TargetMode="External"/><Relationship Id="rId4" Type="http://schemas.openxmlformats.org/officeDocument/2006/relationships/hyperlink" Target="file:///\\hlin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file:///\\hline" TargetMode="External"/><Relationship Id="rId3" Type="http://schemas.openxmlformats.org/officeDocument/2006/relationships/hyperlink" Target="file:///\\hline" TargetMode="External"/><Relationship Id="rId7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file:///\\hline" TargetMode="External"/><Relationship Id="rId6" Type="http://schemas.openxmlformats.org/officeDocument/2006/relationships/hyperlink" Target="\" TargetMode="External"/><Relationship Id="rId5" Type="http://schemas.openxmlformats.org/officeDocument/2006/relationships/hyperlink" Target="file:///\\hline" TargetMode="External"/><Relationship Id="rId4" Type="http://schemas.openxmlformats.org/officeDocument/2006/relationships/hyperlink" Target="file:///\\hline" TargetMode="External"/><Relationship Id="rId9" Type="http://schemas.openxmlformats.org/officeDocument/2006/relationships/hyperlink" Target="file:///\\hline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\" TargetMode="External"/><Relationship Id="rId13" Type="http://schemas.openxmlformats.org/officeDocument/2006/relationships/hyperlink" Target="\" TargetMode="External"/><Relationship Id="rId3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12" Type="http://schemas.openxmlformats.org/officeDocument/2006/relationships/hyperlink" Target="file:///\\hline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file:///\\hline" TargetMode="External"/><Relationship Id="rId6" Type="http://schemas.openxmlformats.org/officeDocument/2006/relationships/hyperlink" Target="file:///\\hline" TargetMode="External"/><Relationship Id="rId11" Type="http://schemas.openxmlformats.org/officeDocument/2006/relationships/hyperlink" Target="\" TargetMode="External"/><Relationship Id="rId5" Type="http://schemas.openxmlformats.org/officeDocument/2006/relationships/hyperlink" Target="file:///\\hline" TargetMode="External"/><Relationship Id="rId15" Type="http://schemas.openxmlformats.org/officeDocument/2006/relationships/hyperlink" Target="file:///\\hline" TargetMode="External"/><Relationship Id="rId10" Type="http://schemas.openxmlformats.org/officeDocument/2006/relationships/hyperlink" Target="\" TargetMode="External"/><Relationship Id="rId4" Type="http://schemas.openxmlformats.org/officeDocument/2006/relationships/hyperlink" Target="file:///\\hline" TargetMode="External"/><Relationship Id="rId9" Type="http://schemas.openxmlformats.org/officeDocument/2006/relationships/hyperlink" Target="file:///\\hline" TargetMode="External"/><Relationship Id="rId14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abSelected="1" topLeftCell="K1" zoomScale="113" zoomScaleNormal="100" workbookViewId="0">
      <selection activeCell="R3" sqref="R3:S13"/>
    </sheetView>
  </sheetViews>
  <sheetFormatPr defaultColWidth="8.7109375" defaultRowHeight="15" x14ac:dyDescent="0.25"/>
  <cols>
    <col min="1" max="1" width="5.140625" bestFit="1" customWidth="1"/>
    <col min="2" max="2" width="12.42578125" customWidth="1"/>
    <col min="3" max="4" width="10.5703125" customWidth="1"/>
    <col min="6" max="6" width="8.7109375" customWidth="1"/>
    <col min="10" max="10" width="34.140625" customWidth="1"/>
    <col min="11" max="11" width="10.28515625" customWidth="1"/>
    <col min="12" max="12" width="17.5703125" customWidth="1"/>
    <col min="18" max="18" width="34.85546875" bestFit="1" customWidth="1"/>
    <col min="19" max="19" width="17.85546875" style="72" bestFit="1" customWidth="1"/>
  </cols>
  <sheetData>
    <row r="1" spans="1:19" x14ac:dyDescent="0.25">
      <c r="C1" s="37"/>
      <c r="D1" s="38"/>
      <c r="E1" s="38"/>
      <c r="F1" s="38"/>
    </row>
    <row r="2" spans="1:19" x14ac:dyDescent="0.25">
      <c r="C2" s="38"/>
      <c r="D2" s="38"/>
      <c r="E2" s="39"/>
      <c r="F2" s="39"/>
    </row>
    <row r="3" spans="1:19" x14ac:dyDescent="0.25">
      <c r="B3" s="1" t="s">
        <v>0</v>
      </c>
      <c r="C3" t="s">
        <v>1</v>
      </c>
      <c r="D3" t="s">
        <v>2</v>
      </c>
      <c r="E3" t="s">
        <v>3</v>
      </c>
      <c r="G3" t="s">
        <v>4</v>
      </c>
      <c r="H3" t="s">
        <v>5</v>
      </c>
      <c r="I3" t="s">
        <v>6</v>
      </c>
      <c r="J3" t="s">
        <v>7</v>
      </c>
      <c r="R3" s="69" t="s">
        <v>1641</v>
      </c>
      <c r="S3" s="73" t="s">
        <v>1642</v>
      </c>
    </row>
    <row r="4" spans="1:19" x14ac:dyDescent="0.25">
      <c r="B4" s="2" t="s">
        <v>8</v>
      </c>
      <c r="C4" s="3" t="s">
        <v>9</v>
      </c>
      <c r="D4" s="3" t="s">
        <v>10</v>
      </c>
      <c r="E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N4">
        <v>0.5</v>
      </c>
      <c r="O4" t="s">
        <v>372</v>
      </c>
      <c r="P4">
        <v>4</v>
      </c>
      <c r="Q4">
        <v>600</v>
      </c>
      <c r="R4" s="70" t="s">
        <v>1636</v>
      </c>
      <c r="S4" s="74">
        <v>228304</v>
      </c>
    </row>
    <row r="5" spans="1:19" x14ac:dyDescent="0.25">
      <c r="B5" s="43">
        <v>3106201</v>
      </c>
      <c r="C5" s="3" t="s">
        <v>392</v>
      </c>
      <c r="D5" s="3" t="s">
        <v>393</v>
      </c>
      <c r="E5">
        <v>228304</v>
      </c>
      <c r="F5">
        <f>ROUND(1/(K5+1),2)</f>
        <v>0.5</v>
      </c>
      <c r="G5" s="44" t="s">
        <v>372</v>
      </c>
      <c r="H5">
        <v>4</v>
      </c>
      <c r="I5">
        <v>600</v>
      </c>
      <c r="J5" s="33" t="s">
        <v>391</v>
      </c>
      <c r="K5" s="39">
        <v>1</v>
      </c>
      <c r="N5">
        <v>1</v>
      </c>
      <c r="O5">
        <v>1</v>
      </c>
      <c r="P5">
        <v>3</v>
      </c>
      <c r="Q5">
        <v>400</v>
      </c>
      <c r="R5" s="70" t="s">
        <v>1637</v>
      </c>
      <c r="S5" s="74">
        <v>204544</v>
      </c>
    </row>
    <row r="6" spans="1:19" x14ac:dyDescent="0.25">
      <c r="A6" s="42"/>
      <c r="B6" s="43">
        <v>3106202</v>
      </c>
      <c r="C6" s="3" t="s">
        <v>397</v>
      </c>
      <c r="D6" s="3" t="s">
        <v>396</v>
      </c>
      <c r="E6">
        <v>204544</v>
      </c>
      <c r="F6">
        <f t="shared" ref="F6:F13" si="0">ROUND(1/(K6+1),2)</f>
        <v>1</v>
      </c>
      <c r="G6" s="44">
        <v>1</v>
      </c>
      <c r="H6">
        <v>3</v>
      </c>
      <c r="I6">
        <v>400</v>
      </c>
      <c r="J6" s="33" t="s">
        <v>390</v>
      </c>
      <c r="K6" s="39">
        <v>0</v>
      </c>
      <c r="N6">
        <v>1</v>
      </c>
      <c r="O6">
        <v>1</v>
      </c>
      <c r="P6">
        <v>5</v>
      </c>
      <c r="Q6">
        <v>720</v>
      </c>
      <c r="R6" s="70" t="s">
        <v>1638</v>
      </c>
      <c r="S6" s="74">
        <v>357865</v>
      </c>
    </row>
    <row r="7" spans="1:19" x14ac:dyDescent="0.25">
      <c r="B7" s="43">
        <v>3106203</v>
      </c>
      <c r="C7" s="3" t="s">
        <v>394</v>
      </c>
      <c r="D7" s="3" t="s">
        <v>395</v>
      </c>
      <c r="E7">
        <v>357865</v>
      </c>
      <c r="F7">
        <f t="shared" si="0"/>
        <v>1</v>
      </c>
      <c r="G7" s="44">
        <v>1</v>
      </c>
      <c r="H7">
        <v>5</v>
      </c>
      <c r="I7">
        <v>720</v>
      </c>
      <c r="J7" s="33" t="s">
        <v>389</v>
      </c>
      <c r="K7" s="39">
        <v>0</v>
      </c>
      <c r="N7">
        <v>0.5</v>
      </c>
      <c r="O7" t="s">
        <v>372</v>
      </c>
      <c r="P7">
        <v>26</v>
      </c>
      <c r="Q7">
        <v>1974</v>
      </c>
      <c r="R7" s="70" t="s">
        <v>1599</v>
      </c>
      <c r="S7" s="74">
        <v>75145</v>
      </c>
    </row>
    <row r="8" spans="1:19" x14ac:dyDescent="0.25">
      <c r="B8" s="4">
        <v>313760</v>
      </c>
      <c r="C8" s="3" t="s">
        <v>17</v>
      </c>
      <c r="D8" s="3" t="s">
        <v>18</v>
      </c>
      <c r="E8">
        <v>75145</v>
      </c>
      <c r="F8">
        <f t="shared" si="0"/>
        <v>0.5</v>
      </c>
      <c r="G8" s="44" t="s">
        <v>372</v>
      </c>
      <c r="H8">
        <v>26</v>
      </c>
      <c r="I8">
        <v>1974</v>
      </c>
      <c r="J8" t="s">
        <v>19</v>
      </c>
      <c r="K8">
        <v>1</v>
      </c>
      <c r="N8">
        <v>0.33</v>
      </c>
      <c r="O8" t="s">
        <v>461</v>
      </c>
      <c r="P8">
        <v>30</v>
      </c>
      <c r="Q8">
        <v>2184</v>
      </c>
      <c r="R8" s="70" t="s">
        <v>1600</v>
      </c>
      <c r="S8" s="74">
        <v>62580</v>
      </c>
    </row>
    <row r="9" spans="1:19" x14ac:dyDescent="0.25">
      <c r="B9" s="4">
        <v>314930</v>
      </c>
      <c r="C9" s="3" t="s">
        <v>20</v>
      </c>
      <c r="D9" s="3" t="s">
        <v>21</v>
      </c>
      <c r="E9">
        <v>62580</v>
      </c>
      <c r="F9">
        <f t="shared" si="0"/>
        <v>0.33</v>
      </c>
      <c r="G9" s="44" t="s">
        <v>461</v>
      </c>
      <c r="H9">
        <v>30</v>
      </c>
      <c r="I9">
        <v>2184</v>
      </c>
      <c r="J9" t="s">
        <v>22</v>
      </c>
      <c r="K9">
        <v>2</v>
      </c>
      <c r="N9">
        <v>0.5</v>
      </c>
      <c r="O9" t="s">
        <v>372</v>
      </c>
      <c r="P9">
        <v>20</v>
      </c>
      <c r="Q9">
        <v>2340</v>
      </c>
      <c r="R9" s="70" t="s">
        <v>1639</v>
      </c>
      <c r="S9" s="74">
        <v>329794</v>
      </c>
    </row>
    <row r="10" spans="1:19" x14ac:dyDescent="0.25">
      <c r="B10" s="4">
        <v>315460</v>
      </c>
      <c r="C10" s="3" t="s">
        <v>23</v>
      </c>
      <c r="D10" s="3" t="s">
        <v>24</v>
      </c>
      <c r="E10">
        <v>329794</v>
      </c>
      <c r="F10">
        <f t="shared" si="0"/>
        <v>0.5</v>
      </c>
      <c r="G10" s="44" t="s">
        <v>372</v>
      </c>
      <c r="H10">
        <v>20</v>
      </c>
      <c r="I10">
        <v>2340</v>
      </c>
      <c r="J10" t="s">
        <v>25</v>
      </c>
      <c r="K10">
        <v>1</v>
      </c>
      <c r="N10">
        <v>0.33</v>
      </c>
      <c r="O10" t="s">
        <v>461</v>
      </c>
      <c r="P10">
        <v>18</v>
      </c>
      <c r="Q10">
        <v>1860</v>
      </c>
      <c r="R10" s="70" t="s">
        <v>1601</v>
      </c>
      <c r="S10" s="74">
        <v>219132</v>
      </c>
    </row>
    <row r="11" spans="1:19" x14ac:dyDescent="0.25">
      <c r="B11" s="4">
        <v>315780</v>
      </c>
      <c r="C11" s="3" t="s">
        <v>26</v>
      </c>
      <c r="D11" s="3" t="s">
        <v>27</v>
      </c>
      <c r="E11">
        <v>219132</v>
      </c>
      <c r="F11">
        <f t="shared" si="0"/>
        <v>0.33</v>
      </c>
      <c r="G11" s="44" t="s">
        <v>461</v>
      </c>
      <c r="H11">
        <v>18</v>
      </c>
      <c r="I11">
        <v>1860</v>
      </c>
      <c r="J11" t="s">
        <v>28</v>
      </c>
      <c r="K11">
        <v>2</v>
      </c>
      <c r="N11">
        <v>1</v>
      </c>
      <c r="O11">
        <v>1</v>
      </c>
      <c r="P11">
        <v>16</v>
      </c>
      <c r="Q11">
        <v>1188</v>
      </c>
      <c r="R11" s="70" t="s">
        <v>1640</v>
      </c>
      <c r="S11" s="74">
        <v>26090</v>
      </c>
    </row>
    <row r="12" spans="1:19" x14ac:dyDescent="0.25">
      <c r="B12" s="4">
        <v>316295</v>
      </c>
      <c r="C12" s="3" t="s">
        <v>29</v>
      </c>
      <c r="D12" s="3" t="s">
        <v>30</v>
      </c>
      <c r="E12">
        <v>26090</v>
      </c>
      <c r="F12">
        <f t="shared" si="0"/>
        <v>1</v>
      </c>
      <c r="G12" s="44">
        <v>1</v>
      </c>
      <c r="H12">
        <v>16</v>
      </c>
      <c r="I12">
        <v>1188</v>
      </c>
      <c r="J12" t="s">
        <v>31</v>
      </c>
      <c r="K12">
        <v>0</v>
      </c>
      <c r="N12">
        <v>0.5</v>
      </c>
      <c r="O12" t="s">
        <v>372</v>
      </c>
      <c r="P12">
        <v>17</v>
      </c>
      <c r="Q12">
        <v>1266</v>
      </c>
      <c r="R12" s="70" t="s">
        <v>1335</v>
      </c>
      <c r="S12" s="74">
        <v>129426</v>
      </c>
    </row>
    <row r="13" spans="1:19" x14ac:dyDescent="0.25">
      <c r="B13" s="4">
        <v>317120</v>
      </c>
      <c r="C13" s="3" t="s">
        <v>32</v>
      </c>
      <c r="D13" s="3" t="s">
        <v>33</v>
      </c>
      <c r="E13">
        <v>129426</v>
      </c>
      <c r="F13">
        <f t="shared" si="0"/>
        <v>0.5</v>
      </c>
      <c r="G13" s="44" t="s">
        <v>372</v>
      </c>
      <c r="H13">
        <v>17</v>
      </c>
      <c r="I13">
        <v>1266</v>
      </c>
      <c r="J13" t="s">
        <v>34</v>
      </c>
      <c r="K13">
        <v>1</v>
      </c>
      <c r="R13" s="71" t="s">
        <v>1301</v>
      </c>
      <c r="S13" s="75">
        <f>SUM(S4:S12)</f>
        <v>1632880</v>
      </c>
    </row>
    <row r="14" spans="1:19" x14ac:dyDescent="0.25">
      <c r="B14" s="4" t="s">
        <v>261</v>
      </c>
      <c r="C14" s="3"/>
      <c r="D14" s="3"/>
    </row>
    <row r="16" spans="1:19" x14ac:dyDescent="0.25">
      <c r="B16" s="4"/>
      <c r="C16" s="3" t="s">
        <v>373</v>
      </c>
      <c r="D16" s="3" t="s">
        <v>374</v>
      </c>
      <c r="E16" t="s">
        <v>398</v>
      </c>
    </row>
  </sheetData>
  <phoneticPr fontId="11" type="noConversion"/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DDF3A-E885-469E-9F51-76CA902EF091}">
  <dimension ref="A3:AR129"/>
  <sheetViews>
    <sheetView topLeftCell="A40" workbookViewId="0">
      <selection activeCell="B5" sqref="B5:B60"/>
    </sheetView>
  </sheetViews>
  <sheetFormatPr defaultRowHeight="15" x14ac:dyDescent="0.25"/>
  <cols>
    <col min="3" max="3" width="88.140625" bestFit="1" customWidth="1"/>
    <col min="11" max="14" width="9.140625" customWidth="1"/>
    <col min="18" max="19" width="9.140625" customWidth="1"/>
  </cols>
  <sheetData>
    <row r="3" spans="2:32" x14ac:dyDescent="0.25">
      <c r="K3" s="5"/>
      <c r="O3" s="5"/>
      <c r="S3" s="5"/>
    </row>
    <row r="4" spans="2:32" x14ac:dyDescent="0.25">
      <c r="D4" t="s">
        <v>1109</v>
      </c>
      <c r="E4" s="3" t="s">
        <v>1111</v>
      </c>
      <c r="F4" t="s">
        <v>1109</v>
      </c>
      <c r="G4" s="17" t="s">
        <v>267</v>
      </c>
      <c r="H4" t="s">
        <v>1109</v>
      </c>
      <c r="I4" s="3" t="s">
        <v>1112</v>
      </c>
      <c r="J4" t="s">
        <v>1109</v>
      </c>
      <c r="K4" s="17" t="s">
        <v>265</v>
      </c>
      <c r="L4" t="s">
        <v>1109</v>
      </c>
      <c r="M4" t="s">
        <v>266</v>
      </c>
      <c r="N4" t="s">
        <v>1109</v>
      </c>
      <c r="O4" s="17" t="s">
        <v>264</v>
      </c>
      <c r="P4" t="s">
        <v>1109</v>
      </c>
      <c r="Q4" t="s">
        <v>1113</v>
      </c>
      <c r="R4" t="s">
        <v>1109</v>
      </c>
      <c r="S4" s="17" t="s">
        <v>263</v>
      </c>
      <c r="T4" s="63" t="s">
        <v>1110</v>
      </c>
      <c r="V4" s="33" t="s">
        <v>1188</v>
      </c>
      <c r="W4" t="s">
        <v>1109</v>
      </c>
      <c r="X4" s="49">
        <v>2635441.91</v>
      </c>
      <c r="Y4" s="9" t="s">
        <v>45</v>
      </c>
      <c r="Z4" t="s">
        <v>1109</v>
      </c>
      <c r="AA4" t="s">
        <v>1209</v>
      </c>
      <c r="AB4" t="s">
        <v>1109</v>
      </c>
      <c r="AC4" s="12">
        <v>20</v>
      </c>
      <c r="AD4" t="s">
        <v>1109</v>
      </c>
      <c r="AE4" s="11">
        <v>7812.5</v>
      </c>
      <c r="AF4" s="63" t="s">
        <v>1137</v>
      </c>
    </row>
    <row r="5" spans="2:32" x14ac:dyDescent="0.25">
      <c r="B5">
        <v>1</v>
      </c>
      <c r="C5" t="s">
        <v>1114</v>
      </c>
      <c r="D5" t="s">
        <v>1109</v>
      </c>
      <c r="E5" s="12">
        <v>46</v>
      </c>
      <c r="F5" t="s">
        <v>1109</v>
      </c>
      <c r="G5" s="19">
        <v>2000</v>
      </c>
      <c r="H5" t="s">
        <v>1109</v>
      </c>
      <c r="I5" s="19">
        <v>0.3</v>
      </c>
      <c r="J5" t="s">
        <v>1109</v>
      </c>
      <c r="K5" s="19">
        <v>10</v>
      </c>
      <c r="L5" t="s">
        <v>1109</v>
      </c>
      <c r="M5" s="39">
        <v>20</v>
      </c>
      <c r="N5" t="s">
        <v>1109</v>
      </c>
      <c r="O5" s="64">
        <v>0.460517018598809</v>
      </c>
      <c r="P5" t="s">
        <v>1109</v>
      </c>
      <c r="Q5" s="51">
        <v>52.8</v>
      </c>
      <c r="R5" t="s">
        <v>1109</v>
      </c>
      <c r="S5" s="65">
        <v>0.2</v>
      </c>
      <c r="T5" s="63" t="s">
        <v>1110</v>
      </c>
      <c r="V5" s="33" t="s">
        <v>1189</v>
      </c>
      <c r="W5" t="s">
        <v>1109</v>
      </c>
      <c r="X5" s="49">
        <v>27126751.059999999</v>
      </c>
      <c r="Y5" s="9" t="s">
        <v>41</v>
      </c>
      <c r="Z5" t="s">
        <v>1109</v>
      </c>
      <c r="AA5" t="s">
        <v>1196</v>
      </c>
      <c r="AB5" t="s">
        <v>1109</v>
      </c>
      <c r="AC5" s="12">
        <v>10</v>
      </c>
      <c r="AD5" t="s">
        <v>1109</v>
      </c>
      <c r="AE5" s="11">
        <v>4687.5</v>
      </c>
      <c r="AF5" s="63" t="s">
        <v>1137</v>
      </c>
    </row>
    <row r="6" spans="2:32" x14ac:dyDescent="0.25">
      <c r="B6">
        <v>2</v>
      </c>
      <c r="C6" t="s">
        <v>1115</v>
      </c>
      <c r="D6" t="s">
        <v>1109</v>
      </c>
      <c r="E6" s="12">
        <v>100516</v>
      </c>
      <c r="F6" t="s">
        <v>1109</v>
      </c>
      <c r="G6" s="19">
        <v>2000</v>
      </c>
      <c r="H6" t="s">
        <v>1109</v>
      </c>
      <c r="I6" s="19">
        <v>0.3</v>
      </c>
      <c r="J6" t="s">
        <v>1109</v>
      </c>
      <c r="K6" s="19">
        <v>8</v>
      </c>
      <c r="L6" t="s">
        <v>1109</v>
      </c>
      <c r="M6" s="39">
        <v>16</v>
      </c>
      <c r="N6" t="s">
        <v>1109</v>
      </c>
      <c r="O6" s="64">
        <v>0.57564627324851103</v>
      </c>
      <c r="P6" t="s">
        <v>1109</v>
      </c>
      <c r="Q6" s="51">
        <v>15.15</v>
      </c>
      <c r="R6" t="s">
        <v>1109</v>
      </c>
      <c r="S6" s="65">
        <v>0.25</v>
      </c>
      <c r="T6" s="63" t="s">
        <v>1110</v>
      </c>
      <c r="V6" s="33" t="s">
        <v>1190</v>
      </c>
      <c r="W6" t="s">
        <v>1109</v>
      </c>
      <c r="X6" s="49">
        <v>18152061.460000001</v>
      </c>
      <c r="Y6" s="9" t="s">
        <v>55</v>
      </c>
      <c r="Z6" t="s">
        <v>1109</v>
      </c>
      <c r="AA6" t="s">
        <v>1210</v>
      </c>
      <c r="AB6" t="s">
        <v>1109</v>
      </c>
      <c r="AC6" s="12">
        <v>51</v>
      </c>
      <c r="AD6" t="s">
        <v>1109</v>
      </c>
      <c r="AE6" s="11">
        <v>6250</v>
      </c>
      <c r="AF6" s="63" t="s">
        <v>1137</v>
      </c>
    </row>
    <row r="7" spans="2:32" x14ac:dyDescent="0.25">
      <c r="B7" s="68">
        <v>3</v>
      </c>
      <c r="C7" t="s">
        <v>1116</v>
      </c>
      <c r="D7" t="s">
        <v>1109</v>
      </c>
      <c r="E7" s="12">
        <v>196</v>
      </c>
      <c r="F7" t="s">
        <v>1109</v>
      </c>
      <c r="G7" s="19">
        <v>100</v>
      </c>
      <c r="H7" t="s">
        <v>1109</v>
      </c>
      <c r="I7" s="19">
        <v>0.04</v>
      </c>
      <c r="J7" t="s">
        <v>1109</v>
      </c>
      <c r="K7" s="19">
        <v>15</v>
      </c>
      <c r="L7" t="s">
        <v>1109</v>
      </c>
      <c r="M7" s="39">
        <v>30</v>
      </c>
      <c r="N7" t="s">
        <v>1109</v>
      </c>
      <c r="O7" s="64">
        <v>0.30701134573253902</v>
      </c>
      <c r="P7" t="s">
        <v>1109</v>
      </c>
      <c r="Q7" s="51">
        <v>42.8</v>
      </c>
      <c r="R7" t="s">
        <v>1109</v>
      </c>
      <c r="S7" s="65">
        <v>0.3</v>
      </c>
      <c r="T7" s="63" t="s">
        <v>1110</v>
      </c>
      <c r="V7" s="33" t="s">
        <v>1191</v>
      </c>
      <c r="W7" t="s">
        <v>1109</v>
      </c>
      <c r="X7" s="49">
        <v>224406374.28999999</v>
      </c>
      <c r="Y7" s="10" t="s">
        <v>58</v>
      </c>
      <c r="Z7" t="s">
        <v>1109</v>
      </c>
      <c r="AA7" t="s">
        <v>1197</v>
      </c>
      <c r="AB7" t="s">
        <v>1109</v>
      </c>
      <c r="AC7" s="12">
        <v>1</v>
      </c>
      <c r="AD7" t="s">
        <v>1109</v>
      </c>
      <c r="AE7" s="54">
        <v>781.25</v>
      </c>
      <c r="AF7" s="63" t="s">
        <v>1137</v>
      </c>
    </row>
    <row r="8" spans="2:32" x14ac:dyDescent="0.25">
      <c r="B8">
        <v>4</v>
      </c>
      <c r="C8" t="s">
        <v>1117</v>
      </c>
      <c r="D8" t="s">
        <v>1109</v>
      </c>
      <c r="E8" s="12">
        <v>59781</v>
      </c>
      <c r="F8" t="s">
        <v>1109</v>
      </c>
      <c r="G8" s="19">
        <v>500</v>
      </c>
      <c r="H8" t="s">
        <v>1109</v>
      </c>
      <c r="I8" s="19">
        <v>0.24</v>
      </c>
      <c r="J8" t="s">
        <v>1109</v>
      </c>
      <c r="K8" s="19">
        <v>15</v>
      </c>
      <c r="L8" t="s">
        <v>1109</v>
      </c>
      <c r="M8">
        <v>30</v>
      </c>
      <c r="N8" t="s">
        <v>1109</v>
      </c>
      <c r="O8" s="64">
        <v>0.30701134573253902</v>
      </c>
      <c r="P8" t="s">
        <v>1109</v>
      </c>
      <c r="Q8" s="51">
        <v>18.13</v>
      </c>
      <c r="R8" t="s">
        <v>1109</v>
      </c>
      <c r="S8" s="65">
        <v>0.27500000000000002</v>
      </c>
      <c r="T8" s="63" t="s">
        <v>1110</v>
      </c>
      <c r="V8" s="33" t="s">
        <v>1192</v>
      </c>
      <c r="W8" t="s">
        <v>1109</v>
      </c>
      <c r="X8" s="49">
        <v>1050230.3899999999</v>
      </c>
      <c r="Y8" s="10" t="s">
        <v>62</v>
      </c>
      <c r="Z8" t="s">
        <v>1109</v>
      </c>
      <c r="AA8" t="s">
        <v>1211</v>
      </c>
      <c r="AB8" t="s">
        <v>1109</v>
      </c>
      <c r="AC8" s="12">
        <v>16</v>
      </c>
      <c r="AD8" t="s">
        <v>1109</v>
      </c>
      <c r="AE8" s="54">
        <v>15625</v>
      </c>
      <c r="AF8" s="63" t="s">
        <v>1137</v>
      </c>
    </row>
    <row r="9" spans="2:32" x14ac:dyDescent="0.25">
      <c r="B9">
        <v>5</v>
      </c>
      <c r="C9" t="s">
        <v>1118</v>
      </c>
      <c r="D9" t="s">
        <v>1109</v>
      </c>
      <c r="E9" s="12">
        <v>2116</v>
      </c>
      <c r="F9" t="s">
        <v>1109</v>
      </c>
      <c r="G9" s="19">
        <v>150</v>
      </c>
      <c r="H9" t="s">
        <v>1109</v>
      </c>
      <c r="I9" s="19">
        <v>0.12</v>
      </c>
      <c r="J9" t="s">
        <v>1109</v>
      </c>
      <c r="K9" s="19">
        <v>15</v>
      </c>
      <c r="L9" t="s">
        <v>1109</v>
      </c>
      <c r="M9">
        <v>30</v>
      </c>
      <c r="N9" t="s">
        <v>1109</v>
      </c>
      <c r="O9" s="64">
        <v>0.30701134573253902</v>
      </c>
      <c r="P9" t="s">
        <v>1109</v>
      </c>
      <c r="Q9" s="51">
        <v>32.53</v>
      </c>
      <c r="R9" t="s">
        <v>1109</v>
      </c>
      <c r="S9" s="65">
        <v>0.16250000000000001</v>
      </c>
      <c r="T9" s="63" t="s">
        <v>1110</v>
      </c>
      <c r="V9" s="33" t="s">
        <v>1193</v>
      </c>
      <c r="W9" t="s">
        <v>1109</v>
      </c>
      <c r="X9" s="49">
        <v>2522075.66</v>
      </c>
      <c r="Y9" s="10" t="s">
        <v>61</v>
      </c>
      <c r="Z9" t="s">
        <v>1109</v>
      </c>
      <c r="AA9" t="s">
        <v>1198</v>
      </c>
      <c r="AB9" t="s">
        <v>1109</v>
      </c>
      <c r="AC9" s="12">
        <v>2</v>
      </c>
      <c r="AD9" t="s">
        <v>1109</v>
      </c>
      <c r="AE9" s="54">
        <v>3645.8333333333335</v>
      </c>
      <c r="AF9" s="63" t="s">
        <v>1137</v>
      </c>
    </row>
    <row r="10" spans="2:32" x14ac:dyDescent="0.25">
      <c r="B10" s="68">
        <v>6</v>
      </c>
      <c r="C10" t="s">
        <v>1119</v>
      </c>
      <c r="D10" t="s">
        <v>1109</v>
      </c>
      <c r="E10" s="12">
        <v>69</v>
      </c>
      <c r="F10" t="s">
        <v>1109</v>
      </c>
      <c r="G10" s="19">
        <v>30</v>
      </c>
      <c r="H10" t="s">
        <v>1109</v>
      </c>
      <c r="I10" s="19">
        <v>0.03</v>
      </c>
      <c r="J10" t="s">
        <v>1109</v>
      </c>
      <c r="K10" s="19">
        <v>30</v>
      </c>
      <c r="L10" t="s">
        <v>1109</v>
      </c>
      <c r="M10">
        <v>60</v>
      </c>
      <c r="N10" t="s">
        <v>1109</v>
      </c>
      <c r="O10" s="64">
        <v>0.15350567286627001</v>
      </c>
      <c r="P10" t="s">
        <v>1109</v>
      </c>
      <c r="Q10" s="51">
        <v>80.61</v>
      </c>
      <c r="R10" t="s">
        <v>1109</v>
      </c>
      <c r="S10" s="65">
        <v>0.2</v>
      </c>
      <c r="T10" s="63" t="s">
        <v>1110</v>
      </c>
      <c r="V10" t="s">
        <v>1194</v>
      </c>
      <c r="W10" t="s">
        <v>1109</v>
      </c>
      <c r="X10" s="49">
        <v>267555.17</v>
      </c>
      <c r="Y10" s="10" t="s">
        <v>43</v>
      </c>
      <c r="Z10" t="s">
        <v>1109</v>
      </c>
      <c r="AA10" t="s">
        <v>1199</v>
      </c>
      <c r="AB10" t="s">
        <v>1109</v>
      </c>
      <c r="AC10" s="12">
        <v>6</v>
      </c>
      <c r="AD10" t="s">
        <v>1109</v>
      </c>
      <c r="AE10" s="54">
        <v>1562.5</v>
      </c>
      <c r="AF10" s="63" t="s">
        <v>1137</v>
      </c>
    </row>
    <row r="11" spans="2:32" x14ac:dyDescent="0.25">
      <c r="B11">
        <v>7</v>
      </c>
      <c r="C11" t="s">
        <v>1120</v>
      </c>
      <c r="D11" t="s">
        <v>1109</v>
      </c>
      <c r="E11" s="12">
        <v>9841</v>
      </c>
      <c r="F11" t="s">
        <v>1109</v>
      </c>
      <c r="G11" s="19">
        <v>50</v>
      </c>
      <c r="H11" t="s">
        <v>1109</v>
      </c>
      <c r="I11" s="19">
        <v>4.8000000000000001E-2</v>
      </c>
      <c r="J11" t="s">
        <v>1109</v>
      </c>
      <c r="K11" s="19">
        <v>10</v>
      </c>
      <c r="L11" t="s">
        <v>1109</v>
      </c>
      <c r="M11">
        <v>20</v>
      </c>
      <c r="N11" t="s">
        <v>1109</v>
      </c>
      <c r="O11" s="64">
        <v>0.460517018598809</v>
      </c>
      <c r="P11" t="s">
        <v>1109</v>
      </c>
      <c r="Q11" s="51">
        <v>11.99</v>
      </c>
      <c r="R11" t="s">
        <v>1109</v>
      </c>
      <c r="S11" s="65">
        <v>0.3</v>
      </c>
      <c r="T11" s="63" t="s">
        <v>1110</v>
      </c>
      <c r="V11" t="s">
        <v>1195</v>
      </c>
      <c r="W11" t="s">
        <v>1109</v>
      </c>
      <c r="X11" s="49">
        <v>8417.76</v>
      </c>
      <c r="Y11" s="10" t="s">
        <v>74</v>
      </c>
      <c r="Z11" t="s">
        <v>1109</v>
      </c>
      <c r="AA11" t="s">
        <v>1212</v>
      </c>
      <c r="AB11" t="s">
        <v>1109</v>
      </c>
      <c r="AC11" s="12">
        <v>786</v>
      </c>
      <c r="AD11" t="s">
        <v>1109</v>
      </c>
      <c r="AE11" s="54">
        <v>4687.5</v>
      </c>
      <c r="AF11" s="63" t="s">
        <v>1137</v>
      </c>
    </row>
    <row r="12" spans="2:32" x14ac:dyDescent="0.25">
      <c r="B12">
        <v>8</v>
      </c>
      <c r="C12" t="s">
        <v>1121</v>
      </c>
      <c r="D12" t="s">
        <v>1109</v>
      </c>
      <c r="E12" s="12">
        <v>153</v>
      </c>
      <c r="F12" t="s">
        <v>1109</v>
      </c>
      <c r="G12" s="19">
        <v>10</v>
      </c>
      <c r="H12" t="s">
        <v>1109</v>
      </c>
      <c r="I12" s="19">
        <v>8.0000000000000002E-3</v>
      </c>
      <c r="J12" t="s">
        <v>1109</v>
      </c>
      <c r="K12" s="19">
        <v>30</v>
      </c>
      <c r="L12" t="s">
        <v>1109</v>
      </c>
      <c r="M12">
        <v>60</v>
      </c>
      <c r="N12" t="s">
        <v>1109</v>
      </c>
      <c r="O12" s="64">
        <v>0.15350567286627001</v>
      </c>
      <c r="P12" t="s">
        <v>1109</v>
      </c>
      <c r="Q12" s="51">
        <v>25.65</v>
      </c>
      <c r="R12" t="s">
        <v>1109</v>
      </c>
      <c r="S12" s="65">
        <v>0.25</v>
      </c>
      <c r="T12" s="63" t="s">
        <v>1110</v>
      </c>
      <c r="Y12" s="10" t="s">
        <v>78</v>
      </c>
      <c r="Z12" t="s">
        <v>1109</v>
      </c>
      <c r="AA12" t="s">
        <v>1213</v>
      </c>
      <c r="AB12" t="s">
        <v>1109</v>
      </c>
      <c r="AC12" s="12">
        <v>14</v>
      </c>
      <c r="AD12" t="s">
        <v>1109</v>
      </c>
      <c r="AE12" s="54">
        <v>2343.75</v>
      </c>
      <c r="AF12" s="63" t="s">
        <v>1137</v>
      </c>
    </row>
    <row r="13" spans="2:32" x14ac:dyDescent="0.25">
      <c r="B13" s="68">
        <v>9</v>
      </c>
      <c r="C13" t="s">
        <v>1122</v>
      </c>
      <c r="D13" t="s">
        <v>1109</v>
      </c>
      <c r="E13" s="12">
        <v>255</v>
      </c>
      <c r="F13" t="s">
        <v>1109</v>
      </c>
      <c r="G13" s="19">
        <v>500</v>
      </c>
      <c r="H13" t="s">
        <v>1109</v>
      </c>
      <c r="I13" s="19">
        <v>0.16</v>
      </c>
      <c r="J13" t="s">
        <v>1109</v>
      </c>
      <c r="K13" s="19">
        <v>5</v>
      </c>
      <c r="L13" t="s">
        <v>1109</v>
      </c>
      <c r="M13">
        <v>10</v>
      </c>
      <c r="N13" t="s">
        <v>1109</v>
      </c>
      <c r="O13" s="64">
        <v>0.92103403719761801</v>
      </c>
      <c r="P13" t="s">
        <v>1109</v>
      </c>
      <c r="Q13" s="51">
        <v>1</v>
      </c>
      <c r="R13" t="s">
        <v>1109</v>
      </c>
      <c r="S13" s="65">
        <v>0.25</v>
      </c>
      <c r="T13" s="63" t="s">
        <v>1110</v>
      </c>
      <c r="Y13" s="10" t="s">
        <v>72</v>
      </c>
      <c r="Z13" t="s">
        <v>1109</v>
      </c>
      <c r="AA13" t="s">
        <v>1214</v>
      </c>
      <c r="AB13" t="s">
        <v>1109</v>
      </c>
      <c r="AC13" s="12">
        <v>23</v>
      </c>
      <c r="AD13" t="s">
        <v>1109</v>
      </c>
      <c r="AE13" s="54">
        <v>2343.75</v>
      </c>
      <c r="AF13" s="63" t="s">
        <v>1137</v>
      </c>
    </row>
    <row r="14" spans="2:32" x14ac:dyDescent="0.25">
      <c r="B14">
        <v>10</v>
      </c>
      <c r="C14" t="s">
        <v>1123</v>
      </c>
      <c r="D14" t="s">
        <v>1109</v>
      </c>
      <c r="E14" s="12">
        <v>209455</v>
      </c>
      <c r="F14" t="s">
        <v>1109</v>
      </c>
      <c r="G14" s="19">
        <v>2500</v>
      </c>
      <c r="H14" t="s">
        <v>1109</v>
      </c>
      <c r="I14" s="19">
        <v>0.36</v>
      </c>
      <c r="J14" t="s">
        <v>1109</v>
      </c>
      <c r="K14" s="19">
        <v>8</v>
      </c>
      <c r="L14" t="s">
        <v>1109</v>
      </c>
      <c r="M14">
        <v>16</v>
      </c>
      <c r="N14" t="s">
        <v>1109</v>
      </c>
      <c r="O14" s="64">
        <v>0.57564627324851103</v>
      </c>
      <c r="P14" t="s">
        <v>1109</v>
      </c>
      <c r="Q14" s="51">
        <v>19.59</v>
      </c>
      <c r="R14" t="s">
        <v>1109</v>
      </c>
      <c r="S14" s="65">
        <v>0.2</v>
      </c>
      <c r="T14" s="63" t="s">
        <v>1110</v>
      </c>
      <c r="Y14" s="10" t="s">
        <v>73</v>
      </c>
      <c r="Z14" t="s">
        <v>1109</v>
      </c>
      <c r="AA14" t="s">
        <v>1200</v>
      </c>
      <c r="AB14" t="s">
        <v>1109</v>
      </c>
      <c r="AC14" s="12">
        <v>7</v>
      </c>
      <c r="AD14" t="s">
        <v>1109</v>
      </c>
      <c r="AE14" s="54">
        <v>1822.9166666666667</v>
      </c>
      <c r="AF14" s="63" t="s">
        <v>1137</v>
      </c>
    </row>
    <row r="15" spans="2:32" x14ac:dyDescent="0.25">
      <c r="B15" s="68">
        <v>11</v>
      </c>
      <c r="C15" t="s">
        <v>1124</v>
      </c>
      <c r="D15" t="s">
        <v>1109</v>
      </c>
      <c r="E15" s="12">
        <v>935</v>
      </c>
      <c r="F15" t="s">
        <v>1109</v>
      </c>
      <c r="G15" s="19">
        <v>100</v>
      </c>
      <c r="H15" t="s">
        <v>1109</v>
      </c>
      <c r="I15" s="19">
        <v>0.04</v>
      </c>
      <c r="J15" t="s">
        <v>1109</v>
      </c>
      <c r="K15" s="19">
        <v>10</v>
      </c>
      <c r="L15" t="s">
        <v>1109</v>
      </c>
      <c r="M15">
        <v>20</v>
      </c>
      <c r="N15" t="s">
        <v>1109</v>
      </c>
      <c r="O15" s="64">
        <v>0.460517018598809</v>
      </c>
      <c r="P15" t="s">
        <v>1109</v>
      </c>
      <c r="Q15" s="51">
        <v>4.79</v>
      </c>
      <c r="R15" t="s">
        <v>1109</v>
      </c>
      <c r="S15" s="65">
        <v>0.2</v>
      </c>
      <c r="T15" s="63" t="s">
        <v>1110</v>
      </c>
      <c r="Y15" s="13" t="s">
        <v>53</v>
      </c>
      <c r="Z15" t="s">
        <v>1109</v>
      </c>
      <c r="AA15" t="s">
        <v>1215</v>
      </c>
      <c r="AB15" t="s">
        <v>1109</v>
      </c>
      <c r="AC15" s="23">
        <v>100</v>
      </c>
      <c r="AD15" t="s">
        <v>1109</v>
      </c>
      <c r="AE15" s="55">
        <v>1822.9166666666667</v>
      </c>
      <c r="AF15" s="63" t="s">
        <v>1137</v>
      </c>
    </row>
    <row r="16" spans="2:32" x14ac:dyDescent="0.25">
      <c r="B16">
        <v>12</v>
      </c>
      <c r="C16" t="s">
        <v>1125</v>
      </c>
      <c r="D16" t="s">
        <v>1109</v>
      </c>
      <c r="E16" s="12">
        <v>3089</v>
      </c>
      <c r="F16" t="s">
        <v>1109</v>
      </c>
      <c r="G16" s="19">
        <v>200</v>
      </c>
      <c r="H16" t="s">
        <v>1109</v>
      </c>
      <c r="I16" s="19">
        <v>0.08</v>
      </c>
      <c r="J16" t="s">
        <v>1109</v>
      </c>
      <c r="K16" s="19">
        <v>10</v>
      </c>
      <c r="L16" t="s">
        <v>1109</v>
      </c>
      <c r="M16">
        <v>20</v>
      </c>
      <c r="N16" t="s">
        <v>1109</v>
      </c>
      <c r="O16" s="64">
        <v>0.460517018598809</v>
      </c>
      <c r="P16" t="s">
        <v>1109</v>
      </c>
      <c r="Q16" s="51">
        <v>14.32</v>
      </c>
      <c r="R16" t="s">
        <v>1109</v>
      </c>
      <c r="S16" s="65">
        <v>0.25</v>
      </c>
      <c r="T16" s="63" t="s">
        <v>1110</v>
      </c>
      <c r="Y16" s="13" t="s">
        <v>91</v>
      </c>
      <c r="Z16" t="s">
        <v>1109</v>
      </c>
      <c r="AA16" t="s">
        <v>1216</v>
      </c>
      <c r="AB16" t="s">
        <v>1109</v>
      </c>
      <c r="AC16" s="23">
        <v>4</v>
      </c>
      <c r="AD16" t="s">
        <v>1109</v>
      </c>
      <c r="AE16" s="55">
        <v>1927.0833333333333</v>
      </c>
      <c r="AF16" s="63" t="s">
        <v>1137</v>
      </c>
    </row>
    <row r="17" spans="2:32" x14ac:dyDescent="0.25">
      <c r="B17">
        <v>13</v>
      </c>
      <c r="C17" t="s">
        <v>1126</v>
      </c>
      <c r="D17" t="s">
        <v>1109</v>
      </c>
      <c r="E17" s="12">
        <v>43</v>
      </c>
      <c r="F17" t="s">
        <v>1109</v>
      </c>
      <c r="G17" s="19">
        <v>10</v>
      </c>
      <c r="H17" t="s">
        <v>1109</v>
      </c>
      <c r="I17" s="19">
        <v>2E-3</v>
      </c>
      <c r="J17" t="s">
        <v>1109</v>
      </c>
      <c r="K17" s="19">
        <v>30</v>
      </c>
      <c r="L17" t="s">
        <v>1109</v>
      </c>
      <c r="M17">
        <v>60</v>
      </c>
      <c r="N17" t="s">
        <v>1109</v>
      </c>
      <c r="O17" s="64">
        <v>0.15350567286627001</v>
      </c>
      <c r="P17" t="s">
        <v>1109</v>
      </c>
      <c r="Q17" s="51">
        <v>8.09</v>
      </c>
      <c r="R17" t="s">
        <v>1109</v>
      </c>
      <c r="S17" s="65">
        <v>0.25</v>
      </c>
      <c r="T17" s="63" t="s">
        <v>1110</v>
      </c>
      <c r="Y17" s="13" t="s">
        <v>94</v>
      </c>
      <c r="Z17" t="s">
        <v>1109</v>
      </c>
      <c r="AA17" t="s">
        <v>1217</v>
      </c>
      <c r="AB17" t="s">
        <v>1109</v>
      </c>
      <c r="AC17" s="24">
        <v>22</v>
      </c>
      <c r="AD17" t="s">
        <v>1109</v>
      </c>
      <c r="AE17" s="55">
        <v>2239.5833333333335</v>
      </c>
      <c r="AF17" s="63" t="s">
        <v>1137</v>
      </c>
    </row>
    <row r="18" spans="2:32" x14ac:dyDescent="0.25">
      <c r="B18" s="68">
        <v>14</v>
      </c>
      <c r="C18" t="s">
        <v>1127</v>
      </c>
      <c r="D18" t="s">
        <v>1109</v>
      </c>
      <c r="E18" s="12">
        <v>1</v>
      </c>
      <c r="F18" t="s">
        <v>1109</v>
      </c>
      <c r="G18" s="19">
        <v>50</v>
      </c>
      <c r="H18" t="s">
        <v>1109</v>
      </c>
      <c r="I18" s="19">
        <v>0.02</v>
      </c>
      <c r="J18" t="s">
        <v>1109</v>
      </c>
      <c r="K18" s="19">
        <v>20</v>
      </c>
      <c r="L18" t="s">
        <v>1109</v>
      </c>
      <c r="M18">
        <v>40</v>
      </c>
      <c r="N18" t="s">
        <v>1109</v>
      </c>
      <c r="O18" s="64">
        <v>0.230258509299405</v>
      </c>
      <c r="P18" t="s">
        <v>1109</v>
      </c>
      <c r="Q18" s="51">
        <v>37.94</v>
      </c>
      <c r="R18" t="s">
        <v>1109</v>
      </c>
      <c r="S18" s="65">
        <v>0.3</v>
      </c>
      <c r="T18" s="63" t="s">
        <v>1110</v>
      </c>
      <c r="Y18" s="13" t="s">
        <v>97</v>
      </c>
      <c r="Z18" t="s">
        <v>1109</v>
      </c>
      <c r="AA18" t="s">
        <v>1218</v>
      </c>
      <c r="AB18" t="s">
        <v>1109</v>
      </c>
      <c r="AC18" s="24">
        <v>208</v>
      </c>
      <c r="AD18" t="s">
        <v>1109</v>
      </c>
      <c r="AE18" s="55">
        <v>1302.0833333333333</v>
      </c>
      <c r="AF18" s="63" t="s">
        <v>1137</v>
      </c>
    </row>
    <row r="19" spans="2:32" x14ac:dyDescent="0.25">
      <c r="B19">
        <v>15</v>
      </c>
      <c r="C19" t="s">
        <v>1128</v>
      </c>
      <c r="D19" t="s">
        <v>1109</v>
      </c>
      <c r="E19" s="12">
        <v>7680</v>
      </c>
      <c r="F19" t="s">
        <v>1109</v>
      </c>
      <c r="G19" s="19">
        <v>50</v>
      </c>
      <c r="H19" t="s">
        <v>1109</v>
      </c>
      <c r="I19" s="19">
        <v>0.02</v>
      </c>
      <c r="J19" t="s">
        <v>1109</v>
      </c>
      <c r="K19" s="19">
        <v>30</v>
      </c>
      <c r="L19" t="s">
        <v>1109</v>
      </c>
      <c r="M19">
        <v>60</v>
      </c>
      <c r="N19" t="s">
        <v>1109</v>
      </c>
      <c r="O19" s="64">
        <v>0.15350567286627001</v>
      </c>
      <c r="P19" t="s">
        <v>1109</v>
      </c>
      <c r="Q19" s="51">
        <v>10.07</v>
      </c>
      <c r="R19" t="s">
        <v>1109</v>
      </c>
      <c r="S19" s="65">
        <v>0.2</v>
      </c>
      <c r="T19" s="63" t="s">
        <v>1110</v>
      </c>
      <c r="Y19" s="13" t="s">
        <v>103</v>
      </c>
      <c r="Z19" t="s">
        <v>1109</v>
      </c>
      <c r="AA19" t="s">
        <v>1219</v>
      </c>
      <c r="AB19" t="s">
        <v>1109</v>
      </c>
      <c r="AC19" s="24">
        <v>4</v>
      </c>
      <c r="AD19" t="s">
        <v>1109</v>
      </c>
      <c r="AE19" s="55">
        <v>2604.1666666666665</v>
      </c>
      <c r="AF19" s="63" t="s">
        <v>1137</v>
      </c>
    </row>
    <row r="20" spans="2:32" x14ac:dyDescent="0.25">
      <c r="B20">
        <v>16</v>
      </c>
      <c r="C20" t="s">
        <v>1129</v>
      </c>
      <c r="D20" t="s">
        <v>1109</v>
      </c>
      <c r="E20" s="12">
        <v>53</v>
      </c>
      <c r="F20" t="s">
        <v>1109</v>
      </c>
      <c r="G20" s="19">
        <v>20</v>
      </c>
      <c r="H20" t="s">
        <v>1109</v>
      </c>
      <c r="I20" s="19">
        <v>8.0000000000000002E-3</v>
      </c>
      <c r="J20" t="s">
        <v>1109</v>
      </c>
      <c r="K20" s="19">
        <v>30</v>
      </c>
      <c r="L20" t="s">
        <v>1109</v>
      </c>
      <c r="M20">
        <v>60</v>
      </c>
      <c r="N20" t="s">
        <v>1109</v>
      </c>
      <c r="O20" s="64">
        <v>0.15350567286627001</v>
      </c>
      <c r="P20" t="s">
        <v>1109</v>
      </c>
      <c r="Q20" s="51">
        <v>61.99</v>
      </c>
      <c r="R20" t="s">
        <v>1109</v>
      </c>
      <c r="S20" s="65">
        <v>0.35</v>
      </c>
      <c r="T20" s="63" t="s">
        <v>1110</v>
      </c>
      <c r="Y20" s="13" t="s">
        <v>114</v>
      </c>
      <c r="Z20" t="s">
        <v>1109</v>
      </c>
      <c r="AA20" t="s">
        <v>1220</v>
      </c>
      <c r="AB20" t="s">
        <v>1109</v>
      </c>
      <c r="AC20" s="24">
        <v>25</v>
      </c>
      <c r="AD20" t="s">
        <v>1109</v>
      </c>
      <c r="AE20" s="55">
        <v>2500</v>
      </c>
      <c r="AF20" s="63" t="s">
        <v>1137</v>
      </c>
    </row>
    <row r="21" spans="2:32" x14ac:dyDescent="0.25">
      <c r="B21" s="68">
        <v>17</v>
      </c>
      <c r="C21" t="s">
        <v>1130</v>
      </c>
      <c r="D21" t="s">
        <v>1109</v>
      </c>
      <c r="E21" s="12">
        <v>1</v>
      </c>
      <c r="F21" t="s">
        <v>1109</v>
      </c>
      <c r="G21" s="19">
        <v>10</v>
      </c>
      <c r="H21" t="s">
        <v>1109</v>
      </c>
      <c r="I21" s="19">
        <v>4.0000000000000001E-3</v>
      </c>
      <c r="J21" t="s">
        <v>1109</v>
      </c>
      <c r="K21" s="19">
        <v>30</v>
      </c>
      <c r="L21" t="s">
        <v>1109</v>
      </c>
      <c r="M21">
        <v>60</v>
      </c>
      <c r="N21" t="s">
        <v>1109</v>
      </c>
      <c r="O21" s="64">
        <v>0.15350567286627001</v>
      </c>
      <c r="P21" t="s">
        <v>1109</v>
      </c>
      <c r="Q21" s="51">
        <v>3.38</v>
      </c>
      <c r="R21" t="s">
        <v>1109</v>
      </c>
      <c r="S21" s="65">
        <v>0.3</v>
      </c>
      <c r="T21" s="63" t="s">
        <v>1110</v>
      </c>
      <c r="Y21" s="13" t="s">
        <v>118</v>
      </c>
      <c r="Z21" t="s">
        <v>1109</v>
      </c>
      <c r="AA21" t="s">
        <v>1221</v>
      </c>
      <c r="AB21" t="s">
        <v>1109</v>
      </c>
      <c r="AC21" s="24">
        <v>4</v>
      </c>
      <c r="AD21" t="s">
        <v>1109</v>
      </c>
      <c r="AE21" s="55">
        <v>1927.0833333333333</v>
      </c>
      <c r="AF21" s="63" t="s">
        <v>1137</v>
      </c>
    </row>
    <row r="22" spans="2:32" x14ac:dyDescent="0.25">
      <c r="B22">
        <v>18</v>
      </c>
      <c r="C22" t="s">
        <v>1131</v>
      </c>
      <c r="D22" t="s">
        <v>1109</v>
      </c>
      <c r="E22" s="12">
        <v>5</v>
      </c>
      <c r="F22" t="s">
        <v>1109</v>
      </c>
      <c r="G22" s="19">
        <v>15</v>
      </c>
      <c r="H22" t="s">
        <v>1109</v>
      </c>
      <c r="I22" s="19">
        <v>8.0000000000000002E-3</v>
      </c>
      <c r="J22" t="s">
        <v>1109</v>
      </c>
      <c r="K22" s="19">
        <v>30</v>
      </c>
      <c r="L22" t="s">
        <v>1109</v>
      </c>
      <c r="M22">
        <v>60</v>
      </c>
      <c r="N22" t="s">
        <v>1109</v>
      </c>
      <c r="O22" s="64">
        <v>0.15350567286627001</v>
      </c>
      <c r="P22" t="s">
        <v>1109</v>
      </c>
      <c r="Q22" s="51">
        <v>3.04</v>
      </c>
      <c r="R22" t="s">
        <v>1109</v>
      </c>
      <c r="S22" s="65">
        <v>0.25</v>
      </c>
      <c r="T22" s="63" t="s">
        <v>1110</v>
      </c>
      <c r="Y22" s="13" t="s">
        <v>122</v>
      </c>
      <c r="Z22" t="s">
        <v>1109</v>
      </c>
      <c r="AA22" t="s">
        <v>1222</v>
      </c>
      <c r="AB22" t="s">
        <v>1109</v>
      </c>
      <c r="AC22" s="24">
        <v>8</v>
      </c>
      <c r="AD22" t="s">
        <v>1109</v>
      </c>
      <c r="AE22" s="55">
        <v>2239.5833333333335</v>
      </c>
      <c r="AF22" s="63" t="s">
        <v>1137</v>
      </c>
    </row>
    <row r="23" spans="2:32" x14ac:dyDescent="0.25">
      <c r="B23">
        <v>19</v>
      </c>
      <c r="C23" t="s">
        <v>1132</v>
      </c>
      <c r="D23" t="s">
        <v>1109</v>
      </c>
      <c r="E23" s="12">
        <v>783</v>
      </c>
      <c r="F23" t="s">
        <v>1109</v>
      </c>
      <c r="G23" s="19">
        <v>20</v>
      </c>
      <c r="H23" t="s">
        <v>1109</v>
      </c>
      <c r="I23" s="19">
        <v>1.2E-2</v>
      </c>
      <c r="J23" t="s">
        <v>1109</v>
      </c>
      <c r="K23" s="19">
        <v>30</v>
      </c>
      <c r="L23" t="s">
        <v>1109</v>
      </c>
      <c r="M23">
        <v>60</v>
      </c>
      <c r="N23" t="s">
        <v>1109</v>
      </c>
      <c r="O23" s="64">
        <v>0.15350567286627001</v>
      </c>
      <c r="P23" t="s">
        <v>1109</v>
      </c>
      <c r="Q23" s="51">
        <v>4.83</v>
      </c>
      <c r="R23" t="s">
        <v>1109</v>
      </c>
      <c r="S23" s="65">
        <v>0.3</v>
      </c>
      <c r="T23" s="63" t="s">
        <v>1110</v>
      </c>
      <c r="Y23" s="13" t="s">
        <v>101</v>
      </c>
      <c r="Z23" t="s">
        <v>1109</v>
      </c>
      <c r="AA23" t="s">
        <v>1223</v>
      </c>
      <c r="AB23" t="s">
        <v>1109</v>
      </c>
      <c r="AC23" s="24">
        <v>4</v>
      </c>
      <c r="AD23" t="s">
        <v>1109</v>
      </c>
      <c r="AE23" s="55">
        <v>4166.666666666667</v>
      </c>
      <c r="AF23" s="63" t="s">
        <v>1137</v>
      </c>
    </row>
    <row r="24" spans="2:32" x14ac:dyDescent="0.25">
      <c r="B24">
        <v>20</v>
      </c>
      <c r="C24" t="s">
        <v>1133</v>
      </c>
      <c r="D24" t="s">
        <v>1109</v>
      </c>
      <c r="E24" s="12">
        <v>9</v>
      </c>
      <c r="F24" t="s">
        <v>1109</v>
      </c>
      <c r="G24" s="19">
        <v>10</v>
      </c>
      <c r="H24" t="s">
        <v>1109</v>
      </c>
      <c r="I24" s="19">
        <v>6.0000000000000001E-3</v>
      </c>
      <c r="J24" t="s">
        <v>1109</v>
      </c>
      <c r="K24" s="19">
        <v>30</v>
      </c>
      <c r="L24" t="s">
        <v>1109</v>
      </c>
      <c r="M24">
        <v>60</v>
      </c>
      <c r="N24" t="s">
        <v>1109</v>
      </c>
      <c r="O24" s="64">
        <v>0.15350567286627001</v>
      </c>
      <c r="P24" t="s">
        <v>1109</v>
      </c>
      <c r="Q24" s="51">
        <v>14.04</v>
      </c>
      <c r="R24" t="s">
        <v>1109</v>
      </c>
      <c r="S24" s="65">
        <v>0.3</v>
      </c>
      <c r="T24" s="63" t="s">
        <v>1110</v>
      </c>
      <c r="Y24" s="13" t="s">
        <v>117</v>
      </c>
      <c r="Z24" t="s">
        <v>1109</v>
      </c>
      <c r="AA24" t="s">
        <v>1224</v>
      </c>
      <c r="AB24" t="s">
        <v>1109</v>
      </c>
      <c r="AC24" s="24">
        <v>6</v>
      </c>
      <c r="AD24" t="s">
        <v>1109</v>
      </c>
      <c r="AE24" s="55">
        <v>5468.75</v>
      </c>
      <c r="AF24" s="63" t="s">
        <v>1137</v>
      </c>
    </row>
    <row r="25" spans="2:32" x14ac:dyDescent="0.25">
      <c r="B25">
        <v>21</v>
      </c>
      <c r="C25" t="s">
        <v>1134</v>
      </c>
      <c r="D25" t="s">
        <v>1109</v>
      </c>
      <c r="E25" s="12">
        <v>3</v>
      </c>
      <c r="F25" t="s">
        <v>1109</v>
      </c>
      <c r="G25" s="19">
        <v>5</v>
      </c>
      <c r="H25" t="s">
        <v>1109</v>
      </c>
      <c r="I25" s="19">
        <v>2E-3</v>
      </c>
      <c r="J25" t="s">
        <v>1109</v>
      </c>
      <c r="K25" s="19">
        <v>30</v>
      </c>
      <c r="L25" t="s">
        <v>1109</v>
      </c>
      <c r="M25">
        <v>60</v>
      </c>
      <c r="N25" t="s">
        <v>1109</v>
      </c>
      <c r="O25" s="64">
        <v>0.15350567286627001</v>
      </c>
      <c r="P25" t="s">
        <v>1109</v>
      </c>
      <c r="Q25" s="51">
        <v>4.3600000000000003</v>
      </c>
      <c r="R25" t="s">
        <v>1109</v>
      </c>
      <c r="S25" s="65">
        <v>0.3</v>
      </c>
      <c r="T25" s="63" t="s">
        <v>1110</v>
      </c>
      <c r="Y25" s="13" t="s">
        <v>129</v>
      </c>
      <c r="Z25" t="s">
        <v>1109</v>
      </c>
      <c r="AA25" t="s">
        <v>1201</v>
      </c>
      <c r="AB25" t="s">
        <v>1109</v>
      </c>
      <c r="AC25" s="24">
        <v>35</v>
      </c>
      <c r="AD25" t="s">
        <v>1109</v>
      </c>
      <c r="AE25" s="55">
        <v>5208.333333333333</v>
      </c>
      <c r="AF25" s="63" t="s">
        <v>1137</v>
      </c>
    </row>
    <row r="26" spans="2:32" x14ac:dyDescent="0.25">
      <c r="B26">
        <v>22</v>
      </c>
      <c r="C26" t="s">
        <v>1135</v>
      </c>
      <c r="D26" t="s">
        <v>1109</v>
      </c>
      <c r="E26" s="12">
        <v>1533</v>
      </c>
      <c r="F26" t="s">
        <v>1109</v>
      </c>
      <c r="G26" s="19">
        <v>10</v>
      </c>
      <c r="H26" t="s">
        <v>1109</v>
      </c>
      <c r="I26" s="19">
        <v>4.0000000000000001E-3</v>
      </c>
      <c r="J26" t="s">
        <v>1109</v>
      </c>
      <c r="K26" s="19">
        <v>30</v>
      </c>
      <c r="L26" t="s">
        <v>1109</v>
      </c>
      <c r="M26">
        <v>60</v>
      </c>
      <c r="N26" t="s">
        <v>1109</v>
      </c>
      <c r="O26" s="64">
        <v>0.15350567286627001</v>
      </c>
      <c r="P26" t="s">
        <v>1109</v>
      </c>
      <c r="Q26" s="51">
        <v>9.9499999999999993</v>
      </c>
      <c r="R26" t="s">
        <v>1109</v>
      </c>
      <c r="S26" s="65">
        <v>0.3</v>
      </c>
      <c r="T26" s="63" t="s">
        <v>1110</v>
      </c>
      <c r="Y26" s="13" t="s">
        <v>126</v>
      </c>
      <c r="Z26" t="s">
        <v>1109</v>
      </c>
      <c r="AA26" t="s">
        <v>1202</v>
      </c>
      <c r="AB26" t="s">
        <v>1109</v>
      </c>
      <c r="AC26" s="24">
        <v>10</v>
      </c>
      <c r="AD26" t="s">
        <v>1109</v>
      </c>
      <c r="AE26" s="55">
        <v>6250</v>
      </c>
      <c r="AF26" s="63" t="s">
        <v>1137</v>
      </c>
    </row>
    <row r="27" spans="2:32" x14ac:dyDescent="0.25">
      <c r="B27">
        <v>23</v>
      </c>
      <c r="C27" t="s">
        <v>1136</v>
      </c>
      <c r="D27" t="s">
        <v>1109</v>
      </c>
      <c r="E27" s="12">
        <v>83</v>
      </c>
      <c r="F27" t="s">
        <v>1109</v>
      </c>
      <c r="G27" s="19">
        <v>100</v>
      </c>
      <c r="H27" t="s">
        <v>1109</v>
      </c>
      <c r="I27" s="19">
        <v>0.02</v>
      </c>
      <c r="J27" t="s">
        <v>1109</v>
      </c>
      <c r="K27" s="19">
        <v>30</v>
      </c>
      <c r="L27" t="s">
        <v>1109</v>
      </c>
      <c r="M27">
        <v>60</v>
      </c>
      <c r="N27" t="s">
        <v>1109</v>
      </c>
      <c r="O27" s="64">
        <v>0.15350567286627001</v>
      </c>
      <c r="P27" t="s">
        <v>1109</v>
      </c>
      <c r="Q27" s="51">
        <v>18.71</v>
      </c>
      <c r="R27" t="s">
        <v>1109</v>
      </c>
      <c r="S27" s="65">
        <v>0.25</v>
      </c>
      <c r="T27" s="63" t="s">
        <v>1110</v>
      </c>
      <c r="Y27" s="26" t="s">
        <v>106</v>
      </c>
      <c r="Z27" t="s">
        <v>1109</v>
      </c>
      <c r="AA27" t="s">
        <v>1203</v>
      </c>
      <c r="AB27" t="s">
        <v>1109</v>
      </c>
      <c r="AC27" s="12">
        <v>17</v>
      </c>
      <c r="AD27" t="s">
        <v>1109</v>
      </c>
      <c r="AE27" s="35">
        <v>3128.04</v>
      </c>
      <c r="AF27" s="63" t="s">
        <v>1137</v>
      </c>
    </row>
    <row r="28" spans="2:32" x14ac:dyDescent="0.25">
      <c r="B28">
        <v>24</v>
      </c>
      <c r="C28" t="s">
        <v>1138</v>
      </c>
      <c r="D28" t="s">
        <v>1109</v>
      </c>
      <c r="E28" s="12">
        <v>9259</v>
      </c>
      <c r="F28" t="s">
        <v>1109</v>
      </c>
      <c r="G28" s="19">
        <v>80</v>
      </c>
      <c r="H28" t="s">
        <v>1109</v>
      </c>
      <c r="I28" s="19">
        <v>0.02</v>
      </c>
      <c r="J28" t="s">
        <v>1109</v>
      </c>
      <c r="K28" s="19">
        <v>30</v>
      </c>
      <c r="L28" t="s">
        <v>1109</v>
      </c>
      <c r="M28">
        <v>60</v>
      </c>
      <c r="N28" t="s">
        <v>1109</v>
      </c>
      <c r="O28" s="64">
        <v>0.15350567286627001</v>
      </c>
      <c r="P28" t="s">
        <v>1109</v>
      </c>
      <c r="Q28" s="51">
        <v>222.67</v>
      </c>
      <c r="R28" t="s">
        <v>1109</v>
      </c>
      <c r="S28" s="65">
        <v>0.3</v>
      </c>
      <c r="T28" s="63" t="s">
        <v>1110</v>
      </c>
      <c r="Y28" s="26" t="s">
        <v>143</v>
      </c>
      <c r="Z28" t="s">
        <v>1109</v>
      </c>
      <c r="AA28" t="s">
        <v>1225</v>
      </c>
      <c r="AB28" t="s">
        <v>1109</v>
      </c>
      <c r="AC28" s="12">
        <v>134</v>
      </c>
      <c r="AD28" t="s">
        <v>1109</v>
      </c>
      <c r="AE28" s="35">
        <v>1578.83</v>
      </c>
      <c r="AF28" s="63" t="s">
        <v>1137</v>
      </c>
    </row>
    <row r="29" spans="2:32" x14ac:dyDescent="0.25">
      <c r="B29">
        <v>25</v>
      </c>
      <c r="C29" t="s">
        <v>1139</v>
      </c>
      <c r="D29" t="s">
        <v>1109</v>
      </c>
      <c r="E29" s="12">
        <v>271</v>
      </c>
      <c r="F29" t="s">
        <v>1109</v>
      </c>
      <c r="G29" s="19">
        <v>30</v>
      </c>
      <c r="H29" t="s">
        <v>1109</v>
      </c>
      <c r="I29" s="19">
        <v>8.0000000000000002E-3</v>
      </c>
      <c r="J29" t="s">
        <v>1109</v>
      </c>
      <c r="K29" s="19">
        <v>30</v>
      </c>
      <c r="L29" t="s">
        <v>1109</v>
      </c>
      <c r="M29">
        <v>60</v>
      </c>
      <c r="N29" t="s">
        <v>1109</v>
      </c>
      <c r="O29" s="64">
        <v>0.15350567286627001</v>
      </c>
      <c r="P29" t="s">
        <v>1109</v>
      </c>
      <c r="Q29" s="51">
        <v>274.92</v>
      </c>
      <c r="R29" t="s">
        <v>1109</v>
      </c>
      <c r="S29" s="65">
        <v>0.25</v>
      </c>
      <c r="T29" s="63" t="s">
        <v>1110</v>
      </c>
      <c r="Y29" s="26" t="s">
        <v>134</v>
      </c>
      <c r="Z29" t="s">
        <v>1109</v>
      </c>
      <c r="AA29" t="s">
        <v>1226</v>
      </c>
      <c r="AB29" t="s">
        <v>1109</v>
      </c>
      <c r="AC29" s="12">
        <v>1</v>
      </c>
      <c r="AD29" t="s">
        <v>1109</v>
      </c>
      <c r="AE29" s="35">
        <v>3781.43</v>
      </c>
      <c r="AF29" s="63" t="s">
        <v>1137</v>
      </c>
    </row>
    <row r="30" spans="2:32" x14ac:dyDescent="0.25">
      <c r="B30">
        <v>26</v>
      </c>
      <c r="C30" t="s">
        <v>1126</v>
      </c>
      <c r="D30" t="s">
        <v>1109</v>
      </c>
      <c r="E30" s="12">
        <v>3</v>
      </c>
      <c r="F30" t="s">
        <v>1109</v>
      </c>
      <c r="G30" s="19">
        <v>10</v>
      </c>
      <c r="H30" t="s">
        <v>1109</v>
      </c>
      <c r="I30" s="19">
        <v>3.0000000000000001E-3</v>
      </c>
      <c r="J30" t="s">
        <v>1109</v>
      </c>
      <c r="K30" s="19">
        <v>50</v>
      </c>
      <c r="L30" t="s">
        <v>1109</v>
      </c>
      <c r="M30">
        <v>100</v>
      </c>
      <c r="N30" t="s">
        <v>1109</v>
      </c>
      <c r="O30" s="64">
        <v>9.2103403719761806E-2</v>
      </c>
      <c r="P30" t="s">
        <v>1109</v>
      </c>
      <c r="Q30" s="51">
        <v>105.01</v>
      </c>
      <c r="R30" t="s">
        <v>1109</v>
      </c>
      <c r="S30" s="65">
        <v>0.2</v>
      </c>
      <c r="T30" s="63" t="s">
        <v>1110</v>
      </c>
      <c r="Y30" s="26" t="s">
        <v>150</v>
      </c>
      <c r="Z30" t="s">
        <v>1109</v>
      </c>
      <c r="AA30" t="s">
        <v>1204</v>
      </c>
      <c r="AB30" t="s">
        <v>1109</v>
      </c>
      <c r="AC30" s="12">
        <v>262</v>
      </c>
      <c r="AD30" t="s">
        <v>1109</v>
      </c>
      <c r="AE30" s="35">
        <v>3400.03</v>
      </c>
      <c r="AF30" s="63" t="s">
        <v>1137</v>
      </c>
    </row>
    <row r="31" spans="2:32" x14ac:dyDescent="0.25">
      <c r="B31" s="68">
        <v>27</v>
      </c>
      <c r="C31" t="s">
        <v>1114</v>
      </c>
      <c r="D31" t="s">
        <v>1109</v>
      </c>
      <c r="E31" s="12">
        <v>21</v>
      </c>
      <c r="F31" t="s">
        <v>1109</v>
      </c>
      <c r="G31" s="19">
        <v>1000</v>
      </c>
      <c r="H31" t="s">
        <v>1109</v>
      </c>
      <c r="I31" s="19">
        <v>0.12</v>
      </c>
      <c r="J31" t="s">
        <v>1109</v>
      </c>
      <c r="K31" s="19">
        <v>10</v>
      </c>
      <c r="L31" t="s">
        <v>1109</v>
      </c>
      <c r="M31">
        <v>20</v>
      </c>
      <c r="N31" t="s">
        <v>1109</v>
      </c>
      <c r="O31" s="64">
        <v>0.460517018598809</v>
      </c>
      <c r="P31" t="s">
        <v>1109</v>
      </c>
      <c r="Q31" s="51">
        <v>41.76</v>
      </c>
      <c r="R31" t="s">
        <v>1109</v>
      </c>
      <c r="S31" s="65">
        <v>0.3</v>
      </c>
      <c r="T31" s="63" t="s">
        <v>1110</v>
      </c>
      <c r="Y31" s="26" t="s">
        <v>54</v>
      </c>
      <c r="Z31" t="s">
        <v>1109</v>
      </c>
      <c r="AA31" t="s">
        <v>1227</v>
      </c>
      <c r="AB31" t="s">
        <v>1109</v>
      </c>
      <c r="AC31" s="12">
        <v>23</v>
      </c>
      <c r="AD31" t="s">
        <v>1109</v>
      </c>
      <c r="AE31" s="35">
        <v>4724.5</v>
      </c>
      <c r="AF31" s="63" t="s">
        <v>1137</v>
      </c>
    </row>
    <row r="32" spans="2:32" x14ac:dyDescent="0.25">
      <c r="B32">
        <v>28</v>
      </c>
      <c r="C32" t="s">
        <v>1119</v>
      </c>
      <c r="D32" t="s">
        <v>1109</v>
      </c>
      <c r="E32" s="12">
        <v>100</v>
      </c>
      <c r="F32" t="s">
        <v>1109</v>
      </c>
      <c r="G32" s="19">
        <v>30</v>
      </c>
      <c r="H32" t="s">
        <v>1109</v>
      </c>
      <c r="I32" s="19">
        <v>0.02</v>
      </c>
      <c r="J32" t="s">
        <v>1109</v>
      </c>
      <c r="K32" s="19">
        <v>30</v>
      </c>
      <c r="L32" t="s">
        <v>1109</v>
      </c>
      <c r="M32">
        <v>60</v>
      </c>
      <c r="N32" t="s">
        <v>1109</v>
      </c>
      <c r="O32" s="64">
        <v>0.15350567286627001</v>
      </c>
      <c r="P32" t="s">
        <v>1109</v>
      </c>
      <c r="Q32" s="51">
        <v>61.31</v>
      </c>
      <c r="R32" t="s">
        <v>1109</v>
      </c>
      <c r="S32" s="65">
        <v>0.25</v>
      </c>
      <c r="T32" s="63" t="s">
        <v>1110</v>
      </c>
      <c r="Y32" s="26" t="s">
        <v>121</v>
      </c>
      <c r="Z32" t="s">
        <v>1109</v>
      </c>
      <c r="AA32" t="s">
        <v>1228</v>
      </c>
      <c r="AB32" t="s">
        <v>1109</v>
      </c>
      <c r="AC32" s="12">
        <v>74</v>
      </c>
      <c r="AD32" t="s">
        <v>1109</v>
      </c>
      <c r="AE32" s="35">
        <v>3128.04</v>
      </c>
      <c r="AF32" s="63" t="s">
        <v>1137</v>
      </c>
    </row>
    <row r="33" spans="2:32" x14ac:dyDescent="0.25">
      <c r="B33" s="68">
        <v>29</v>
      </c>
      <c r="C33" t="s">
        <v>1123</v>
      </c>
      <c r="D33" t="s">
        <v>1109</v>
      </c>
      <c r="E33" s="12">
        <v>1039</v>
      </c>
      <c r="F33" t="s">
        <v>1109</v>
      </c>
      <c r="G33" s="19">
        <v>1500</v>
      </c>
      <c r="H33" t="s">
        <v>1109</v>
      </c>
      <c r="I33" s="19">
        <v>0.15</v>
      </c>
      <c r="J33" t="s">
        <v>1109</v>
      </c>
      <c r="K33" s="19">
        <v>15</v>
      </c>
      <c r="L33" t="s">
        <v>1109</v>
      </c>
      <c r="M33">
        <v>30</v>
      </c>
      <c r="N33" t="s">
        <v>1109</v>
      </c>
      <c r="O33" s="64">
        <v>0.30701134573253902</v>
      </c>
      <c r="P33" t="s">
        <v>1109</v>
      </c>
      <c r="Q33" s="51">
        <v>3.86</v>
      </c>
      <c r="R33" t="s">
        <v>1109</v>
      </c>
      <c r="S33" s="65">
        <v>0.2</v>
      </c>
      <c r="T33" s="63" t="s">
        <v>1110</v>
      </c>
      <c r="Y33" s="26" t="s">
        <v>98</v>
      </c>
      <c r="Z33" t="s">
        <v>1109</v>
      </c>
      <c r="AA33" t="s">
        <v>1229</v>
      </c>
      <c r="AB33" t="s">
        <v>1109</v>
      </c>
      <c r="AC33" s="12">
        <v>25</v>
      </c>
      <c r="AD33" t="s">
        <v>1109</v>
      </c>
      <c r="AE33" s="35">
        <v>3754.03</v>
      </c>
      <c r="AF33" s="63" t="s">
        <v>1137</v>
      </c>
    </row>
    <row r="34" spans="2:32" x14ac:dyDescent="0.25">
      <c r="B34">
        <v>30</v>
      </c>
      <c r="C34" t="s">
        <v>1125</v>
      </c>
      <c r="D34" t="s">
        <v>1109</v>
      </c>
      <c r="E34" s="12">
        <v>10738</v>
      </c>
      <c r="F34" t="s">
        <v>1109</v>
      </c>
      <c r="G34" s="19">
        <v>200</v>
      </c>
      <c r="H34" t="s">
        <v>1109</v>
      </c>
      <c r="I34" s="19">
        <v>3.5000000000000003E-2</v>
      </c>
      <c r="J34" t="s">
        <v>1109</v>
      </c>
      <c r="K34" s="19">
        <v>15</v>
      </c>
      <c r="L34" t="s">
        <v>1109</v>
      </c>
      <c r="M34">
        <v>30</v>
      </c>
      <c r="N34" t="s">
        <v>1109</v>
      </c>
      <c r="O34" s="64">
        <v>0.30701134573253902</v>
      </c>
      <c r="P34" t="s">
        <v>1109</v>
      </c>
      <c r="Q34" s="51">
        <v>181.89</v>
      </c>
      <c r="R34" t="s">
        <v>1109</v>
      </c>
      <c r="S34" s="65">
        <v>0.3</v>
      </c>
      <c r="T34" s="63" t="s">
        <v>1110</v>
      </c>
      <c r="Y34" s="26" t="s">
        <v>90</v>
      </c>
      <c r="Z34" t="s">
        <v>1109</v>
      </c>
      <c r="AA34" t="s">
        <v>1207</v>
      </c>
      <c r="AB34" t="s">
        <v>1109</v>
      </c>
      <c r="AC34" s="12">
        <v>14</v>
      </c>
      <c r="AD34" t="s">
        <v>1109</v>
      </c>
      <c r="AE34" s="35">
        <v>4247.95</v>
      </c>
      <c r="AF34" s="63" t="s">
        <v>1137</v>
      </c>
    </row>
    <row r="35" spans="2:32" x14ac:dyDescent="0.25">
      <c r="B35">
        <v>31</v>
      </c>
      <c r="C35" t="s">
        <v>1140</v>
      </c>
      <c r="D35" t="s">
        <v>1109</v>
      </c>
      <c r="E35" s="12">
        <v>413</v>
      </c>
      <c r="F35" t="s">
        <v>1109</v>
      </c>
      <c r="G35" s="19">
        <v>10</v>
      </c>
      <c r="H35" t="s">
        <v>1109</v>
      </c>
      <c r="I35" s="19">
        <v>1E-3</v>
      </c>
      <c r="J35" t="s">
        <v>1109</v>
      </c>
      <c r="K35" s="19">
        <v>30</v>
      </c>
      <c r="L35" t="s">
        <v>1109</v>
      </c>
      <c r="M35">
        <v>60</v>
      </c>
      <c r="N35" t="s">
        <v>1109</v>
      </c>
      <c r="O35" s="64">
        <v>0.15350567286627001</v>
      </c>
      <c r="P35" t="s">
        <v>1109</v>
      </c>
      <c r="Q35" s="51">
        <v>95.87</v>
      </c>
      <c r="R35" t="s">
        <v>1109</v>
      </c>
      <c r="S35" s="65">
        <v>0.36249999999999999</v>
      </c>
      <c r="T35" s="63" t="s">
        <v>1110</v>
      </c>
      <c r="Y35" s="26" t="s">
        <v>148</v>
      </c>
      <c r="Z35" t="s">
        <v>1109</v>
      </c>
      <c r="AA35" t="s">
        <v>1230</v>
      </c>
      <c r="AB35" t="s">
        <v>1109</v>
      </c>
      <c r="AC35" s="12">
        <v>10</v>
      </c>
      <c r="AD35" t="s">
        <v>1109</v>
      </c>
      <c r="AE35" s="35">
        <v>3128.04</v>
      </c>
      <c r="AF35" s="63" t="s">
        <v>1137</v>
      </c>
    </row>
    <row r="36" spans="2:32" x14ac:dyDescent="0.25">
      <c r="B36">
        <v>32</v>
      </c>
      <c r="C36" t="s">
        <v>1141</v>
      </c>
      <c r="D36" t="s">
        <v>1109</v>
      </c>
      <c r="E36" s="12">
        <v>599</v>
      </c>
      <c r="F36" t="s">
        <v>1109</v>
      </c>
      <c r="G36" s="19">
        <v>10</v>
      </c>
      <c r="H36" t="s">
        <v>1109</v>
      </c>
      <c r="I36" s="19">
        <v>1.5E-3</v>
      </c>
      <c r="J36" t="s">
        <v>1109</v>
      </c>
      <c r="K36" s="19">
        <v>30</v>
      </c>
      <c r="L36" t="s">
        <v>1109</v>
      </c>
      <c r="M36">
        <v>60</v>
      </c>
      <c r="N36" t="s">
        <v>1109</v>
      </c>
      <c r="O36" s="64">
        <v>0.15350567286627001</v>
      </c>
      <c r="P36" t="s">
        <v>1109</v>
      </c>
      <c r="Q36" s="51">
        <v>160.81</v>
      </c>
      <c r="R36" t="s">
        <v>1109</v>
      </c>
      <c r="S36" s="65">
        <v>0.25</v>
      </c>
      <c r="T36" s="63" t="s">
        <v>1110</v>
      </c>
      <c r="Y36" s="26" t="s">
        <v>102</v>
      </c>
      <c r="Z36" t="s">
        <v>1109</v>
      </c>
      <c r="AA36" t="s">
        <v>1231</v>
      </c>
      <c r="AB36" t="s">
        <v>1109</v>
      </c>
      <c r="AC36" s="12">
        <v>686</v>
      </c>
      <c r="AD36" t="s">
        <v>1109</v>
      </c>
      <c r="AE36" s="35">
        <v>3325</v>
      </c>
      <c r="AF36" s="63" t="s">
        <v>1137</v>
      </c>
    </row>
    <row r="37" spans="2:32" x14ac:dyDescent="0.25">
      <c r="B37">
        <v>33</v>
      </c>
      <c r="C37" t="s">
        <v>1142</v>
      </c>
      <c r="D37" t="s">
        <v>1109</v>
      </c>
      <c r="E37" s="12">
        <v>1705</v>
      </c>
      <c r="F37" t="s">
        <v>1109</v>
      </c>
      <c r="G37" s="19">
        <v>15</v>
      </c>
      <c r="H37" t="s">
        <v>1109</v>
      </c>
      <c r="I37" s="19">
        <v>0.01</v>
      </c>
      <c r="J37" t="s">
        <v>1109</v>
      </c>
      <c r="K37" s="19">
        <v>30</v>
      </c>
      <c r="L37" t="s">
        <v>1109</v>
      </c>
      <c r="M37">
        <v>60</v>
      </c>
      <c r="N37" t="s">
        <v>1109</v>
      </c>
      <c r="O37" s="64">
        <v>0.15350567286627001</v>
      </c>
      <c r="P37" t="s">
        <v>1109</v>
      </c>
      <c r="Q37" s="51">
        <v>153.13</v>
      </c>
      <c r="R37" t="s">
        <v>1109</v>
      </c>
      <c r="S37" s="65">
        <v>0.3</v>
      </c>
      <c r="T37" s="63" t="s">
        <v>1110</v>
      </c>
      <c r="Y37" s="26" t="s">
        <v>166</v>
      </c>
      <c r="Z37" t="s">
        <v>1109</v>
      </c>
      <c r="AA37" t="s">
        <v>1232</v>
      </c>
      <c r="AB37" t="s">
        <v>1109</v>
      </c>
      <c r="AC37" s="12">
        <v>122</v>
      </c>
      <c r="AD37" t="s">
        <v>1109</v>
      </c>
      <c r="AE37" s="35">
        <v>2256.92</v>
      </c>
      <c r="AF37" s="63" t="s">
        <v>1137</v>
      </c>
    </row>
    <row r="38" spans="2:32" x14ac:dyDescent="0.25">
      <c r="B38">
        <v>34</v>
      </c>
      <c r="C38" t="s">
        <v>1143</v>
      </c>
      <c r="D38" t="s">
        <v>1109</v>
      </c>
      <c r="E38" s="12">
        <v>1921</v>
      </c>
      <c r="F38" t="s">
        <v>1109</v>
      </c>
      <c r="G38" s="19">
        <v>25</v>
      </c>
      <c r="H38" t="s">
        <v>1109</v>
      </c>
      <c r="I38" s="19">
        <v>1.4999999999999999E-2</v>
      </c>
      <c r="J38" t="s">
        <v>1109</v>
      </c>
      <c r="K38" s="19">
        <v>30</v>
      </c>
      <c r="L38" t="s">
        <v>1109</v>
      </c>
      <c r="M38">
        <v>60</v>
      </c>
      <c r="N38" t="s">
        <v>1109</v>
      </c>
      <c r="O38" s="64">
        <v>0.15350567286627001</v>
      </c>
      <c r="P38" t="s">
        <v>1109</v>
      </c>
      <c r="Q38" s="51">
        <v>303.2</v>
      </c>
      <c r="R38" t="s">
        <v>1109</v>
      </c>
      <c r="S38" s="65">
        <v>0.16250000000000001</v>
      </c>
      <c r="T38" s="63" t="s">
        <v>1110</v>
      </c>
      <c r="Y38" s="26" t="s">
        <v>137</v>
      </c>
      <c r="Z38" t="s">
        <v>1109</v>
      </c>
      <c r="AA38" t="s">
        <v>1233</v>
      </c>
      <c r="AB38" t="s">
        <v>1109</v>
      </c>
      <c r="AC38" s="12">
        <v>6</v>
      </c>
      <c r="AD38" t="s">
        <v>1109</v>
      </c>
      <c r="AE38" s="35">
        <v>2256.92</v>
      </c>
      <c r="AF38" s="63" t="s">
        <v>1137</v>
      </c>
    </row>
    <row r="39" spans="2:32" x14ac:dyDescent="0.25">
      <c r="B39">
        <v>35</v>
      </c>
      <c r="C39" t="s">
        <v>1128</v>
      </c>
      <c r="D39" t="s">
        <v>1109</v>
      </c>
      <c r="E39" s="12">
        <v>122</v>
      </c>
      <c r="F39" t="s">
        <v>1109</v>
      </c>
      <c r="G39" s="19">
        <v>50</v>
      </c>
      <c r="H39" t="s">
        <v>1109</v>
      </c>
      <c r="I39" s="19">
        <v>0.01</v>
      </c>
      <c r="J39" t="s">
        <v>1109</v>
      </c>
      <c r="K39" s="19">
        <v>30</v>
      </c>
      <c r="L39" t="s">
        <v>1109</v>
      </c>
      <c r="M39">
        <v>60</v>
      </c>
      <c r="N39" t="s">
        <v>1109</v>
      </c>
      <c r="O39" s="64">
        <v>0.15350567286627001</v>
      </c>
      <c r="P39" t="s">
        <v>1109</v>
      </c>
      <c r="Q39" s="51">
        <v>156.74</v>
      </c>
      <c r="R39" t="s">
        <v>1109</v>
      </c>
      <c r="S39" s="65">
        <v>0.2</v>
      </c>
      <c r="T39" s="63" t="s">
        <v>1110</v>
      </c>
      <c r="Y39" s="26" t="s">
        <v>138</v>
      </c>
      <c r="Z39" t="s">
        <v>1109</v>
      </c>
      <c r="AA39" t="s">
        <v>1208</v>
      </c>
      <c r="AB39" t="s">
        <v>1109</v>
      </c>
      <c r="AC39" s="12">
        <v>16</v>
      </c>
      <c r="AD39" t="s">
        <v>1109</v>
      </c>
      <c r="AE39" s="35">
        <v>3128.04</v>
      </c>
      <c r="AF39" s="63" t="s">
        <v>1137</v>
      </c>
    </row>
    <row r="40" spans="2:32" x14ac:dyDescent="0.25">
      <c r="B40">
        <v>36</v>
      </c>
      <c r="C40" t="s">
        <v>1144</v>
      </c>
      <c r="D40" t="s">
        <v>1109</v>
      </c>
      <c r="E40" s="12">
        <v>172</v>
      </c>
      <c r="F40" t="s">
        <v>1109</v>
      </c>
      <c r="G40" s="19">
        <v>10</v>
      </c>
      <c r="H40" t="s">
        <v>1109</v>
      </c>
      <c r="I40" s="19">
        <v>3.0000000000000001E-3</v>
      </c>
      <c r="J40" t="s">
        <v>1109</v>
      </c>
      <c r="K40" s="19">
        <v>30</v>
      </c>
      <c r="L40" t="s">
        <v>1109</v>
      </c>
      <c r="M40">
        <v>60</v>
      </c>
      <c r="N40" t="s">
        <v>1109</v>
      </c>
      <c r="O40" s="64">
        <v>0.15350567286627001</v>
      </c>
      <c r="P40" t="s">
        <v>1109</v>
      </c>
      <c r="Q40" s="51">
        <v>568.16999999999996</v>
      </c>
      <c r="R40" t="s">
        <v>1109</v>
      </c>
      <c r="S40" s="65">
        <v>0.2</v>
      </c>
      <c r="T40" s="63" t="s">
        <v>1110</v>
      </c>
      <c r="Y40" s="27" t="s">
        <v>139</v>
      </c>
      <c r="Z40" t="s">
        <v>1109</v>
      </c>
      <c r="AA40" t="s">
        <v>1234</v>
      </c>
      <c r="AB40" t="s">
        <v>1109</v>
      </c>
      <c r="AC40" s="12">
        <v>60</v>
      </c>
      <c r="AD40" t="s">
        <v>1109</v>
      </c>
      <c r="AE40" s="36">
        <v>4889.13</v>
      </c>
      <c r="AF40" s="63" t="s">
        <v>1137</v>
      </c>
    </row>
    <row r="41" spans="2:32" x14ac:dyDescent="0.25">
      <c r="B41">
        <v>37</v>
      </c>
      <c r="C41" t="s">
        <v>1129</v>
      </c>
      <c r="D41" t="s">
        <v>1109</v>
      </c>
      <c r="E41" s="12">
        <v>83</v>
      </c>
      <c r="F41" t="s">
        <v>1109</v>
      </c>
      <c r="G41" s="19">
        <v>20</v>
      </c>
      <c r="H41" t="s">
        <v>1109</v>
      </c>
      <c r="I41" s="19">
        <v>7.0000000000000001E-3</v>
      </c>
      <c r="J41" t="s">
        <v>1109</v>
      </c>
      <c r="K41" s="19">
        <v>30</v>
      </c>
      <c r="L41" t="s">
        <v>1109</v>
      </c>
      <c r="M41">
        <v>60</v>
      </c>
      <c r="N41" t="s">
        <v>1109</v>
      </c>
      <c r="O41" s="64">
        <v>0.15350567286627001</v>
      </c>
      <c r="P41" t="s">
        <v>1109</v>
      </c>
      <c r="Q41" s="51">
        <v>267.17</v>
      </c>
      <c r="R41" t="s">
        <v>1109</v>
      </c>
      <c r="S41" s="65">
        <v>0.17499999999999999</v>
      </c>
      <c r="T41" s="63" t="s">
        <v>1110</v>
      </c>
      <c r="Y41" s="27" t="s">
        <v>140</v>
      </c>
      <c r="Z41" t="s">
        <v>1109</v>
      </c>
      <c r="AA41" t="s">
        <v>1235</v>
      </c>
      <c r="AB41" t="s">
        <v>1109</v>
      </c>
      <c r="AC41" s="12">
        <v>6</v>
      </c>
      <c r="AD41" t="s">
        <v>1109</v>
      </c>
      <c r="AE41" s="36">
        <v>4889.13</v>
      </c>
      <c r="AF41" s="63" t="s">
        <v>1137</v>
      </c>
    </row>
    <row r="42" spans="2:32" x14ac:dyDescent="0.25">
      <c r="B42">
        <v>38</v>
      </c>
      <c r="C42" t="s">
        <v>1130</v>
      </c>
      <c r="D42" t="s">
        <v>1109</v>
      </c>
      <c r="E42" s="12">
        <v>83</v>
      </c>
      <c r="F42" t="s">
        <v>1109</v>
      </c>
      <c r="G42" s="19">
        <v>10</v>
      </c>
      <c r="H42" t="s">
        <v>1109</v>
      </c>
      <c r="I42" s="19">
        <v>3.0000000000000001E-3</v>
      </c>
      <c r="J42" t="s">
        <v>1109</v>
      </c>
      <c r="K42" s="19">
        <v>30</v>
      </c>
      <c r="L42" t="s">
        <v>1109</v>
      </c>
      <c r="M42">
        <v>60</v>
      </c>
      <c r="N42" t="s">
        <v>1109</v>
      </c>
      <c r="O42" s="64">
        <v>0.15350567286627001</v>
      </c>
      <c r="P42" t="s">
        <v>1109</v>
      </c>
      <c r="Q42" s="51">
        <v>442.95</v>
      </c>
      <c r="R42" t="s">
        <v>1109</v>
      </c>
      <c r="S42" s="65">
        <v>0.3</v>
      </c>
      <c r="T42" s="63" t="s">
        <v>1110</v>
      </c>
      <c r="Y42" s="27" t="s">
        <v>141</v>
      </c>
      <c r="Z42" t="s">
        <v>1109</v>
      </c>
      <c r="AA42" t="s">
        <v>1236</v>
      </c>
      <c r="AB42" t="s">
        <v>1109</v>
      </c>
      <c r="AC42" s="12">
        <v>8</v>
      </c>
      <c r="AD42" t="s">
        <v>1109</v>
      </c>
      <c r="AE42" s="36">
        <v>4889.13</v>
      </c>
      <c r="AF42" s="63" t="s">
        <v>1137</v>
      </c>
    </row>
    <row r="43" spans="2:32" x14ac:dyDescent="0.25">
      <c r="B43">
        <v>39</v>
      </c>
      <c r="C43" t="s">
        <v>1131</v>
      </c>
      <c r="D43" t="s">
        <v>1109</v>
      </c>
      <c r="E43" s="12">
        <v>746</v>
      </c>
      <c r="F43" t="s">
        <v>1109</v>
      </c>
      <c r="G43" s="19">
        <v>15</v>
      </c>
      <c r="H43" t="s">
        <v>1109</v>
      </c>
      <c r="I43" s="19">
        <v>7.0000000000000001E-3</v>
      </c>
      <c r="J43" t="s">
        <v>1109</v>
      </c>
      <c r="K43" s="19">
        <v>30</v>
      </c>
      <c r="L43" t="s">
        <v>1109</v>
      </c>
      <c r="M43">
        <v>60</v>
      </c>
      <c r="N43" t="s">
        <v>1109</v>
      </c>
      <c r="O43" s="64">
        <v>0.15350567286627001</v>
      </c>
      <c r="P43" t="s">
        <v>1109</v>
      </c>
      <c r="Q43" s="51">
        <v>545.91999999999996</v>
      </c>
      <c r="R43" t="s">
        <v>1109</v>
      </c>
      <c r="S43" s="65">
        <v>0.25</v>
      </c>
      <c r="T43" s="63" t="s">
        <v>1110</v>
      </c>
      <c r="Y43" s="27" t="s">
        <v>142</v>
      </c>
      <c r="Z43" t="s">
        <v>1109</v>
      </c>
      <c r="AA43" t="s">
        <v>1237</v>
      </c>
      <c r="AB43" t="s">
        <v>1109</v>
      </c>
      <c r="AC43" s="12">
        <v>35</v>
      </c>
      <c r="AD43" t="s">
        <v>1109</v>
      </c>
      <c r="AE43" s="36">
        <v>4889.13</v>
      </c>
      <c r="AF43" s="63" t="s">
        <v>1137</v>
      </c>
    </row>
    <row r="44" spans="2:32" x14ac:dyDescent="0.25">
      <c r="B44">
        <v>40</v>
      </c>
      <c r="C44" t="s">
        <v>1132</v>
      </c>
      <c r="D44" t="s">
        <v>1109</v>
      </c>
      <c r="E44" s="12">
        <v>1652</v>
      </c>
      <c r="F44" t="s">
        <v>1109</v>
      </c>
      <c r="G44" s="19">
        <v>20</v>
      </c>
      <c r="H44" t="s">
        <v>1109</v>
      </c>
      <c r="I44" s="19">
        <v>8.9999999999999993E-3</v>
      </c>
      <c r="J44" t="s">
        <v>1109</v>
      </c>
      <c r="K44" s="19">
        <v>30</v>
      </c>
      <c r="L44" t="s">
        <v>1109</v>
      </c>
      <c r="M44">
        <v>60</v>
      </c>
      <c r="N44" t="s">
        <v>1109</v>
      </c>
      <c r="O44" s="64">
        <v>0.15350567286627001</v>
      </c>
      <c r="P44" t="s">
        <v>1109</v>
      </c>
      <c r="Q44" s="51">
        <v>361.91</v>
      </c>
      <c r="R44" t="s">
        <v>1109</v>
      </c>
      <c r="S44" s="65">
        <v>0.25</v>
      </c>
      <c r="T44" s="63" t="s">
        <v>1110</v>
      </c>
      <c r="Y44" s="27" t="s">
        <v>153</v>
      </c>
      <c r="Z44" t="s">
        <v>1109</v>
      </c>
      <c r="AA44" t="s">
        <v>1238</v>
      </c>
      <c r="AB44" t="s">
        <v>1109</v>
      </c>
      <c r="AC44" s="12">
        <v>15</v>
      </c>
      <c r="AD44" t="s">
        <v>1109</v>
      </c>
      <c r="AE44" s="36">
        <v>4889.13</v>
      </c>
      <c r="AF44" s="63" t="s">
        <v>1137</v>
      </c>
    </row>
    <row r="45" spans="2:32" x14ac:dyDescent="0.25">
      <c r="B45">
        <v>41</v>
      </c>
      <c r="C45" t="s">
        <v>1133</v>
      </c>
      <c r="D45" t="s">
        <v>1109</v>
      </c>
      <c r="E45" s="12">
        <v>299</v>
      </c>
      <c r="F45" t="s">
        <v>1109</v>
      </c>
      <c r="G45" s="19">
        <v>10</v>
      </c>
      <c r="H45" t="s">
        <v>1109</v>
      </c>
      <c r="I45" s="19">
        <v>4.0000000000000001E-3</v>
      </c>
      <c r="J45" t="s">
        <v>1109</v>
      </c>
      <c r="K45" s="19">
        <v>30</v>
      </c>
      <c r="L45" t="s">
        <v>1109</v>
      </c>
      <c r="M45">
        <v>60</v>
      </c>
      <c r="N45" t="s">
        <v>1109</v>
      </c>
      <c r="O45" s="64">
        <v>0.15350567286627001</v>
      </c>
      <c r="P45" t="s">
        <v>1109</v>
      </c>
      <c r="Q45" s="51">
        <v>303.85000000000002</v>
      </c>
      <c r="R45" t="s">
        <v>1109</v>
      </c>
      <c r="S45" s="65">
        <v>0.2</v>
      </c>
      <c r="T45" s="63" t="s">
        <v>1110</v>
      </c>
      <c r="Y45" s="27" t="s">
        <v>182</v>
      </c>
      <c r="Z45" t="s">
        <v>1109</v>
      </c>
      <c r="AA45" t="s">
        <v>1239</v>
      </c>
      <c r="AB45" t="s">
        <v>1109</v>
      </c>
      <c r="AC45" s="12">
        <v>1</v>
      </c>
      <c r="AD45" t="s">
        <v>1109</v>
      </c>
      <c r="AE45" s="36">
        <v>4889.13</v>
      </c>
      <c r="AF45" s="63" t="s">
        <v>1137</v>
      </c>
    </row>
    <row r="46" spans="2:32" x14ac:dyDescent="0.25">
      <c r="B46">
        <v>42</v>
      </c>
      <c r="C46" t="s">
        <v>1145</v>
      </c>
      <c r="D46" t="s">
        <v>1109</v>
      </c>
      <c r="E46" s="12">
        <v>8</v>
      </c>
      <c r="F46" t="s">
        <v>1109</v>
      </c>
      <c r="G46" s="19">
        <v>5</v>
      </c>
      <c r="H46" t="s">
        <v>1109</v>
      </c>
      <c r="I46" s="19">
        <v>2E-3</v>
      </c>
      <c r="J46" t="s">
        <v>1109</v>
      </c>
      <c r="K46" s="19">
        <v>30</v>
      </c>
      <c r="L46" t="s">
        <v>1109</v>
      </c>
      <c r="M46">
        <v>60</v>
      </c>
      <c r="N46" t="s">
        <v>1109</v>
      </c>
      <c r="O46" s="64">
        <v>0.15350567286627001</v>
      </c>
      <c r="P46" t="s">
        <v>1109</v>
      </c>
      <c r="Q46" s="51">
        <v>283.32</v>
      </c>
      <c r="R46" t="s">
        <v>1109</v>
      </c>
      <c r="S46" s="65">
        <v>0.25</v>
      </c>
      <c r="T46" s="63" t="s">
        <v>1110</v>
      </c>
      <c r="Y46" s="27" t="s">
        <v>186</v>
      </c>
      <c r="Z46" t="s">
        <v>1109</v>
      </c>
      <c r="AA46" t="s">
        <v>1240</v>
      </c>
      <c r="AB46" t="s">
        <v>1109</v>
      </c>
      <c r="AC46" s="12">
        <v>155</v>
      </c>
      <c r="AD46" t="s">
        <v>1109</v>
      </c>
      <c r="AE46" s="36">
        <v>11298.22</v>
      </c>
      <c r="AF46" s="63" t="s">
        <v>1137</v>
      </c>
    </row>
    <row r="47" spans="2:32" x14ac:dyDescent="0.25">
      <c r="B47">
        <v>43</v>
      </c>
      <c r="C47" t="s">
        <v>1146</v>
      </c>
      <c r="D47" t="s">
        <v>1109</v>
      </c>
      <c r="E47" s="12">
        <v>777</v>
      </c>
      <c r="F47" t="s">
        <v>1109</v>
      </c>
      <c r="G47" s="19">
        <v>25</v>
      </c>
      <c r="H47" t="s">
        <v>1109</v>
      </c>
      <c r="I47" s="19">
        <v>4.0000000000000001E-3</v>
      </c>
      <c r="J47" t="s">
        <v>1109</v>
      </c>
      <c r="K47" s="19">
        <v>30</v>
      </c>
      <c r="L47" t="s">
        <v>1109</v>
      </c>
      <c r="M47">
        <v>60</v>
      </c>
      <c r="N47" t="s">
        <v>1109</v>
      </c>
      <c r="O47" s="64">
        <v>0.15350567286627001</v>
      </c>
      <c r="P47" t="s">
        <v>1109</v>
      </c>
      <c r="Q47" s="51">
        <v>224.05</v>
      </c>
      <c r="R47" t="s">
        <v>1109</v>
      </c>
      <c r="S47" s="65">
        <v>0.36249999999999999</v>
      </c>
      <c r="T47" s="63" t="s">
        <v>1110</v>
      </c>
      <c r="Y47" s="27" t="s">
        <v>189</v>
      </c>
      <c r="Z47" t="s">
        <v>1109</v>
      </c>
      <c r="AA47" t="s">
        <v>1241</v>
      </c>
      <c r="AB47" t="s">
        <v>1109</v>
      </c>
      <c r="AC47" s="12">
        <v>7</v>
      </c>
      <c r="AD47" t="s">
        <v>1109</v>
      </c>
      <c r="AE47" s="36">
        <v>4889.13</v>
      </c>
      <c r="AF47" s="63" t="s">
        <v>1137</v>
      </c>
    </row>
    <row r="48" spans="2:32" x14ac:dyDescent="0.25">
      <c r="B48">
        <v>44</v>
      </c>
      <c r="C48" t="s">
        <v>1134</v>
      </c>
      <c r="D48" t="s">
        <v>1109</v>
      </c>
      <c r="E48" s="12">
        <v>127</v>
      </c>
      <c r="F48" t="s">
        <v>1109</v>
      </c>
      <c r="G48" s="19">
        <v>5</v>
      </c>
      <c r="H48" t="s">
        <v>1109</v>
      </c>
      <c r="I48" s="19">
        <v>2E-3</v>
      </c>
      <c r="J48" t="s">
        <v>1109</v>
      </c>
      <c r="K48" s="19">
        <v>30</v>
      </c>
      <c r="L48" t="s">
        <v>1109</v>
      </c>
      <c r="M48">
        <v>60</v>
      </c>
      <c r="N48" t="s">
        <v>1109</v>
      </c>
      <c r="O48" s="64">
        <v>0.15350567286627001</v>
      </c>
      <c r="P48" t="s">
        <v>1109</v>
      </c>
      <c r="Q48" s="51">
        <v>533.79999999999995</v>
      </c>
      <c r="R48" t="s">
        <v>1109</v>
      </c>
      <c r="S48" s="65">
        <v>0.35</v>
      </c>
      <c r="T48" s="63" t="s">
        <v>1110</v>
      </c>
      <c r="Y48" s="27" t="s">
        <v>193</v>
      </c>
      <c r="Z48" t="s">
        <v>1109</v>
      </c>
      <c r="AA48" t="s">
        <v>1242</v>
      </c>
      <c r="AB48" t="s">
        <v>1109</v>
      </c>
      <c r="AC48" s="12">
        <v>11</v>
      </c>
      <c r="AD48" t="s">
        <v>1109</v>
      </c>
      <c r="AE48" s="36">
        <v>4889.13</v>
      </c>
      <c r="AF48" s="63" t="s">
        <v>1137</v>
      </c>
    </row>
    <row r="49" spans="1:32" x14ac:dyDescent="0.25">
      <c r="B49">
        <v>45</v>
      </c>
      <c r="C49" t="s">
        <v>1147</v>
      </c>
      <c r="D49" t="s">
        <v>1109</v>
      </c>
      <c r="E49" s="12">
        <v>36</v>
      </c>
      <c r="F49" t="s">
        <v>1109</v>
      </c>
      <c r="G49" s="19">
        <v>5</v>
      </c>
      <c r="H49" t="s">
        <v>1109</v>
      </c>
      <c r="I49" s="19">
        <v>3.0000000000000001E-3</v>
      </c>
      <c r="J49" t="s">
        <v>1109</v>
      </c>
      <c r="K49" s="19">
        <v>30</v>
      </c>
      <c r="L49" t="s">
        <v>1109</v>
      </c>
      <c r="M49">
        <v>60</v>
      </c>
      <c r="N49" t="s">
        <v>1109</v>
      </c>
      <c r="O49" s="64">
        <v>0.15350567286627001</v>
      </c>
      <c r="P49" t="s">
        <v>1109</v>
      </c>
      <c r="Q49" s="51">
        <v>218.38</v>
      </c>
      <c r="R49" t="s">
        <v>1109</v>
      </c>
      <c r="S49" s="65">
        <v>0.25</v>
      </c>
      <c r="T49" s="63" t="s">
        <v>1110</v>
      </c>
      <c r="Y49" s="27" t="s">
        <v>197</v>
      </c>
      <c r="Z49" t="s">
        <v>1109</v>
      </c>
      <c r="AA49" t="s">
        <v>1243</v>
      </c>
      <c r="AB49" t="s">
        <v>1109</v>
      </c>
      <c r="AC49" s="12">
        <v>5</v>
      </c>
      <c r="AD49" t="s">
        <v>1109</v>
      </c>
      <c r="AE49" s="36">
        <v>4889.13</v>
      </c>
      <c r="AF49" s="63" t="s">
        <v>1137</v>
      </c>
    </row>
    <row r="50" spans="1:32" x14ac:dyDescent="0.25">
      <c r="B50">
        <v>46</v>
      </c>
      <c r="C50" t="s">
        <v>1135</v>
      </c>
      <c r="D50" t="s">
        <v>1109</v>
      </c>
      <c r="E50" s="12">
        <v>1721</v>
      </c>
      <c r="F50" t="s">
        <v>1109</v>
      </c>
      <c r="G50" s="19">
        <v>10</v>
      </c>
      <c r="H50" t="s">
        <v>1109</v>
      </c>
      <c r="I50" s="19">
        <v>4.0000000000000001E-3</v>
      </c>
      <c r="J50" t="s">
        <v>1109</v>
      </c>
      <c r="K50" s="19">
        <v>30</v>
      </c>
      <c r="L50" t="s">
        <v>1109</v>
      </c>
      <c r="M50">
        <v>60</v>
      </c>
      <c r="N50" t="s">
        <v>1109</v>
      </c>
      <c r="O50" s="64">
        <v>0.15350567286627001</v>
      </c>
      <c r="P50" t="s">
        <v>1109</v>
      </c>
      <c r="Q50" s="51">
        <v>226.28</v>
      </c>
      <c r="R50" t="s">
        <v>1109</v>
      </c>
      <c r="S50" s="65">
        <v>0.3</v>
      </c>
      <c r="T50" s="63" t="s">
        <v>1110</v>
      </c>
      <c r="Y50" s="27" t="s">
        <v>200</v>
      </c>
      <c r="Z50" t="s">
        <v>1109</v>
      </c>
      <c r="AA50" t="s">
        <v>1244</v>
      </c>
      <c r="AB50" t="s">
        <v>1109</v>
      </c>
      <c r="AC50" s="12">
        <v>43</v>
      </c>
      <c r="AD50" t="s">
        <v>1109</v>
      </c>
      <c r="AE50" s="36">
        <v>11298.22</v>
      </c>
      <c r="AF50" s="63" t="s">
        <v>1137</v>
      </c>
    </row>
    <row r="51" spans="1:32" x14ac:dyDescent="0.25">
      <c r="B51">
        <v>47</v>
      </c>
      <c r="C51" t="s">
        <v>1114</v>
      </c>
      <c r="D51" t="s">
        <v>1109</v>
      </c>
      <c r="E51" s="12">
        <v>1</v>
      </c>
      <c r="F51" t="s">
        <v>1109</v>
      </c>
      <c r="G51" s="19">
        <v>500</v>
      </c>
      <c r="H51" t="s">
        <v>1109</v>
      </c>
      <c r="I51" s="19">
        <v>2E-3</v>
      </c>
      <c r="J51" t="s">
        <v>1109</v>
      </c>
      <c r="K51" s="19">
        <v>10</v>
      </c>
      <c r="L51" t="s">
        <v>1109</v>
      </c>
      <c r="M51">
        <v>20</v>
      </c>
      <c r="N51" t="s">
        <v>1109</v>
      </c>
      <c r="O51" s="64">
        <v>0.460517018598809</v>
      </c>
      <c r="P51" t="s">
        <v>1109</v>
      </c>
      <c r="Q51" s="51">
        <v>442.6</v>
      </c>
      <c r="R51" t="s">
        <v>1109</v>
      </c>
      <c r="S51" s="65">
        <v>0.25</v>
      </c>
      <c r="T51" s="63" t="s">
        <v>1110</v>
      </c>
      <c r="Y51" s="27" t="s">
        <v>204</v>
      </c>
      <c r="Z51" t="s">
        <v>1109</v>
      </c>
      <c r="AA51" t="s">
        <v>1245</v>
      </c>
      <c r="AB51" t="s">
        <v>1109</v>
      </c>
      <c r="AC51" s="12">
        <v>1</v>
      </c>
      <c r="AD51" t="s">
        <v>1109</v>
      </c>
      <c r="AE51" s="36">
        <v>4889.13</v>
      </c>
      <c r="AF51" s="63" t="s">
        <v>1137</v>
      </c>
    </row>
    <row r="52" spans="1:32" x14ac:dyDescent="0.25">
      <c r="B52">
        <v>48</v>
      </c>
      <c r="C52" t="s">
        <v>1119</v>
      </c>
      <c r="D52" t="s">
        <v>1109</v>
      </c>
      <c r="E52" s="12">
        <v>24</v>
      </c>
      <c r="F52" t="s">
        <v>1109</v>
      </c>
      <c r="G52" s="19">
        <v>30</v>
      </c>
      <c r="H52" t="s">
        <v>1109</v>
      </c>
      <c r="I52" s="19">
        <v>8.0000000000000002E-3</v>
      </c>
      <c r="J52" t="s">
        <v>1109</v>
      </c>
      <c r="K52" s="19">
        <v>30</v>
      </c>
      <c r="L52" t="s">
        <v>1109</v>
      </c>
      <c r="M52">
        <v>60</v>
      </c>
      <c r="N52" t="s">
        <v>1109</v>
      </c>
      <c r="O52" s="64">
        <v>0.15350567286627001</v>
      </c>
      <c r="P52" t="s">
        <v>1109</v>
      </c>
      <c r="Q52" s="51">
        <v>243.4</v>
      </c>
      <c r="R52" t="s">
        <v>1109</v>
      </c>
      <c r="S52" s="65">
        <v>0.3</v>
      </c>
      <c r="T52" s="63" t="s">
        <v>1110</v>
      </c>
      <c r="Y52" s="27" t="s">
        <v>207</v>
      </c>
      <c r="Z52" t="s">
        <v>1109</v>
      </c>
      <c r="AA52" t="s">
        <v>1246</v>
      </c>
      <c r="AB52" t="s">
        <v>1109</v>
      </c>
      <c r="AC52" s="12">
        <v>17</v>
      </c>
      <c r="AD52" t="s">
        <v>1109</v>
      </c>
      <c r="AE52" s="36">
        <v>4889.13</v>
      </c>
      <c r="AF52" s="63" t="s">
        <v>1137</v>
      </c>
    </row>
    <row r="53" spans="1:32" x14ac:dyDescent="0.25">
      <c r="B53" s="68">
        <v>49</v>
      </c>
      <c r="C53" t="s">
        <v>1125</v>
      </c>
      <c r="D53" t="s">
        <v>1109</v>
      </c>
      <c r="E53" s="12">
        <v>182</v>
      </c>
      <c r="F53" t="s">
        <v>1109</v>
      </c>
      <c r="G53" s="19">
        <v>200</v>
      </c>
      <c r="H53" t="s">
        <v>1109</v>
      </c>
      <c r="I53" s="19">
        <v>0.02</v>
      </c>
      <c r="J53" t="s">
        <v>1109</v>
      </c>
      <c r="K53" s="19">
        <v>15</v>
      </c>
      <c r="L53" t="s">
        <v>1109</v>
      </c>
      <c r="M53">
        <v>30</v>
      </c>
      <c r="N53" t="s">
        <v>1109</v>
      </c>
      <c r="O53" s="64">
        <v>0.30701134573253902</v>
      </c>
      <c r="P53" t="s">
        <v>1109</v>
      </c>
      <c r="Q53" s="51">
        <v>349.68</v>
      </c>
      <c r="R53" t="s">
        <v>1109</v>
      </c>
      <c r="S53" s="65">
        <v>0.2</v>
      </c>
      <c r="T53" s="63" t="s">
        <v>1110</v>
      </c>
      <c r="Y53" s="27" t="s">
        <v>49</v>
      </c>
      <c r="Z53" t="s">
        <v>1109</v>
      </c>
      <c r="AA53" t="s">
        <v>1247</v>
      </c>
      <c r="AB53" t="s">
        <v>1109</v>
      </c>
      <c r="AC53" s="12">
        <v>1</v>
      </c>
      <c r="AD53" t="s">
        <v>1109</v>
      </c>
      <c r="AE53" s="36">
        <v>4889.13</v>
      </c>
      <c r="AF53" s="63" t="s">
        <v>1137</v>
      </c>
    </row>
    <row r="54" spans="1:32" x14ac:dyDescent="0.25">
      <c r="B54">
        <v>50</v>
      </c>
      <c r="C54" t="s">
        <v>1129</v>
      </c>
      <c r="D54" t="s">
        <v>1109</v>
      </c>
      <c r="E54" s="12">
        <v>2</v>
      </c>
      <c r="F54" t="s">
        <v>1109</v>
      </c>
      <c r="G54" s="19">
        <v>20</v>
      </c>
      <c r="H54" t="s">
        <v>1109</v>
      </c>
      <c r="I54" s="19">
        <v>1E-3</v>
      </c>
      <c r="J54" t="s">
        <v>1109</v>
      </c>
      <c r="K54" s="19">
        <v>30</v>
      </c>
      <c r="L54" t="s">
        <v>1109</v>
      </c>
      <c r="M54">
        <v>60</v>
      </c>
      <c r="N54" t="s">
        <v>1109</v>
      </c>
      <c r="O54" s="64">
        <v>0.15350567286627001</v>
      </c>
      <c r="P54" t="s">
        <v>1109</v>
      </c>
      <c r="Q54" s="51">
        <v>643.29999999999995</v>
      </c>
      <c r="R54" t="s">
        <v>1109</v>
      </c>
      <c r="S54" s="65">
        <v>0.25</v>
      </c>
      <c r="T54" s="63" t="s">
        <v>1110</v>
      </c>
      <c r="Y54" s="27" t="s">
        <v>156</v>
      </c>
      <c r="Z54" t="s">
        <v>1109</v>
      </c>
      <c r="AA54" t="s">
        <v>1248</v>
      </c>
      <c r="AB54" t="s">
        <v>1109</v>
      </c>
      <c r="AC54" s="12">
        <v>38</v>
      </c>
      <c r="AD54" t="s">
        <v>1109</v>
      </c>
      <c r="AE54" s="36">
        <v>4889.13</v>
      </c>
      <c r="AF54" s="63" t="s">
        <v>1137</v>
      </c>
    </row>
    <row r="55" spans="1:32" x14ac:dyDescent="0.25">
      <c r="B55">
        <v>51</v>
      </c>
      <c r="C55" t="s">
        <v>1130</v>
      </c>
      <c r="D55" t="s">
        <v>1109</v>
      </c>
      <c r="E55" s="12">
        <v>129</v>
      </c>
      <c r="F55" t="s">
        <v>1109</v>
      </c>
      <c r="G55" s="19">
        <v>10</v>
      </c>
      <c r="H55" t="s">
        <v>1109</v>
      </c>
      <c r="I55" s="19">
        <v>4.0000000000000002E-4</v>
      </c>
      <c r="J55" t="s">
        <v>1109</v>
      </c>
      <c r="K55" s="19">
        <v>30</v>
      </c>
      <c r="L55" t="s">
        <v>1109</v>
      </c>
      <c r="M55">
        <v>60</v>
      </c>
      <c r="N55" t="s">
        <v>1109</v>
      </c>
      <c r="O55" s="64">
        <v>0.15350567286627001</v>
      </c>
      <c r="P55" t="s">
        <v>1109</v>
      </c>
      <c r="Q55" s="51">
        <v>4443.3100000000004</v>
      </c>
      <c r="R55" t="s">
        <v>1109</v>
      </c>
      <c r="S55" s="65">
        <v>0.36249999999999999</v>
      </c>
      <c r="T55" s="63" t="s">
        <v>1110</v>
      </c>
      <c r="Y55" s="27" t="s">
        <v>213</v>
      </c>
      <c r="Z55" t="s">
        <v>1109</v>
      </c>
      <c r="AA55" t="s">
        <v>1249</v>
      </c>
      <c r="AB55" t="s">
        <v>1109</v>
      </c>
      <c r="AC55" s="12">
        <v>1</v>
      </c>
      <c r="AD55" t="s">
        <v>1109</v>
      </c>
      <c r="AE55" s="36">
        <v>4889.13</v>
      </c>
      <c r="AF55" s="63" t="s">
        <v>1137</v>
      </c>
    </row>
    <row r="56" spans="1:32" x14ac:dyDescent="0.25">
      <c r="B56">
        <v>52</v>
      </c>
      <c r="C56" t="s">
        <v>1131</v>
      </c>
      <c r="D56" t="s">
        <v>1109</v>
      </c>
      <c r="E56" s="12">
        <v>80</v>
      </c>
      <c r="F56" t="s">
        <v>1109</v>
      </c>
      <c r="G56" s="19">
        <v>15</v>
      </c>
      <c r="H56" t="s">
        <v>1109</v>
      </c>
      <c r="I56" s="19">
        <v>1E-3</v>
      </c>
      <c r="J56" t="s">
        <v>1109</v>
      </c>
      <c r="K56" s="19">
        <v>30</v>
      </c>
      <c r="L56" t="s">
        <v>1109</v>
      </c>
      <c r="M56">
        <v>60</v>
      </c>
      <c r="N56" t="s">
        <v>1109</v>
      </c>
      <c r="O56" s="64">
        <v>0.15350567286627001</v>
      </c>
      <c r="P56" t="s">
        <v>1109</v>
      </c>
      <c r="Q56" s="51">
        <v>1236.25</v>
      </c>
      <c r="R56" t="s">
        <v>1109</v>
      </c>
      <c r="S56" s="65">
        <v>0.35</v>
      </c>
      <c r="T56" s="63" t="s">
        <v>1110</v>
      </c>
      <c r="Y56" s="27" t="s">
        <v>107</v>
      </c>
      <c r="Z56" t="s">
        <v>1109</v>
      </c>
      <c r="AA56" t="s">
        <v>1250</v>
      </c>
      <c r="AB56" t="s">
        <v>1109</v>
      </c>
      <c r="AC56" s="12">
        <v>1</v>
      </c>
      <c r="AD56" t="s">
        <v>1109</v>
      </c>
      <c r="AE56" s="36">
        <v>4889.13</v>
      </c>
      <c r="AF56" s="63" t="s">
        <v>1137</v>
      </c>
    </row>
    <row r="57" spans="1:32" x14ac:dyDescent="0.25">
      <c r="B57">
        <v>53</v>
      </c>
      <c r="C57" t="s">
        <v>1132</v>
      </c>
      <c r="D57" t="s">
        <v>1109</v>
      </c>
      <c r="E57" s="12">
        <v>159</v>
      </c>
      <c r="F57" t="s">
        <v>1109</v>
      </c>
      <c r="G57" s="19">
        <v>20</v>
      </c>
      <c r="H57" t="s">
        <v>1109</v>
      </c>
      <c r="I57" s="19">
        <v>2E-3</v>
      </c>
      <c r="J57" t="s">
        <v>1109</v>
      </c>
      <c r="K57" s="19">
        <v>30</v>
      </c>
      <c r="L57" t="s">
        <v>1109</v>
      </c>
      <c r="M57">
        <v>60</v>
      </c>
      <c r="N57" t="s">
        <v>1109</v>
      </c>
      <c r="O57" s="64">
        <v>0.15350567286627001</v>
      </c>
      <c r="P57" t="s">
        <v>1109</v>
      </c>
      <c r="Q57" s="51">
        <v>1355.73</v>
      </c>
      <c r="R57" t="s">
        <v>1109</v>
      </c>
      <c r="S57" s="65">
        <v>0.35</v>
      </c>
      <c r="T57" s="63" t="s">
        <v>1110</v>
      </c>
      <c r="Y57" s="27" t="s">
        <v>108</v>
      </c>
      <c r="Z57" t="s">
        <v>1109</v>
      </c>
      <c r="AA57" t="s">
        <v>1251</v>
      </c>
      <c r="AB57" t="s">
        <v>1109</v>
      </c>
      <c r="AC57" s="12">
        <v>6</v>
      </c>
      <c r="AD57" t="s">
        <v>1109</v>
      </c>
      <c r="AE57" s="36">
        <v>9778.31</v>
      </c>
      <c r="AF57" s="63" t="s">
        <v>1137</v>
      </c>
    </row>
    <row r="58" spans="1:32" x14ac:dyDescent="0.25">
      <c r="B58">
        <v>54</v>
      </c>
      <c r="C58" t="s">
        <v>1134</v>
      </c>
      <c r="D58" t="s">
        <v>1109</v>
      </c>
      <c r="E58" s="12">
        <v>11</v>
      </c>
      <c r="F58" t="s">
        <v>1109</v>
      </c>
      <c r="G58" s="19">
        <v>5</v>
      </c>
      <c r="H58" t="s">
        <v>1109</v>
      </c>
      <c r="I58" s="19">
        <v>1E-3</v>
      </c>
      <c r="J58" t="s">
        <v>1109</v>
      </c>
      <c r="K58" s="19">
        <v>30</v>
      </c>
      <c r="L58" t="s">
        <v>1109</v>
      </c>
      <c r="M58">
        <v>60</v>
      </c>
      <c r="N58" t="s">
        <v>1109</v>
      </c>
      <c r="O58" s="64">
        <v>0.15350567286627001</v>
      </c>
      <c r="P58" t="s">
        <v>1109</v>
      </c>
      <c r="Q58" s="51">
        <v>671.7</v>
      </c>
      <c r="R58" t="s">
        <v>1109</v>
      </c>
      <c r="S58" s="65">
        <v>0.25</v>
      </c>
      <c r="T58" s="63" t="s">
        <v>1110</v>
      </c>
      <c r="Y58" s="27" t="s">
        <v>109</v>
      </c>
      <c r="Z58" t="s">
        <v>1109</v>
      </c>
      <c r="AA58" t="s">
        <v>1252</v>
      </c>
      <c r="AB58" t="s">
        <v>1109</v>
      </c>
      <c r="AC58" s="12">
        <v>15</v>
      </c>
      <c r="AD58" t="s">
        <v>1109</v>
      </c>
      <c r="AE58" s="36">
        <v>4889.13</v>
      </c>
      <c r="AF58" s="63" t="s">
        <v>1137</v>
      </c>
    </row>
    <row r="59" spans="1:32" x14ac:dyDescent="0.25">
      <c r="B59" s="68">
        <v>55</v>
      </c>
      <c r="C59" t="s">
        <v>1135</v>
      </c>
      <c r="D59" t="s">
        <v>1109</v>
      </c>
      <c r="E59" s="12">
        <v>90</v>
      </c>
      <c r="F59" t="s">
        <v>1109</v>
      </c>
      <c r="G59" s="19">
        <v>10</v>
      </c>
      <c r="H59" t="s">
        <v>1109</v>
      </c>
      <c r="I59" s="19">
        <v>1E-3</v>
      </c>
      <c r="J59" t="s">
        <v>1109</v>
      </c>
      <c r="K59" s="19">
        <v>30</v>
      </c>
      <c r="L59" t="s">
        <v>1109</v>
      </c>
      <c r="M59">
        <v>60</v>
      </c>
      <c r="N59" t="s">
        <v>1109</v>
      </c>
      <c r="O59" s="64">
        <v>0.15350567286627001</v>
      </c>
      <c r="P59" t="s">
        <v>1109</v>
      </c>
      <c r="Q59" s="51">
        <v>0</v>
      </c>
      <c r="R59" t="s">
        <v>1109</v>
      </c>
      <c r="S59" s="65">
        <v>0.25</v>
      </c>
      <c r="T59" s="63" t="s">
        <v>1110</v>
      </c>
      <c r="Y59" s="27" t="s">
        <v>110</v>
      </c>
      <c r="Z59" t="s">
        <v>1109</v>
      </c>
      <c r="AA59" t="s">
        <v>1253</v>
      </c>
      <c r="AB59" t="s">
        <v>1109</v>
      </c>
      <c r="AC59" s="12">
        <v>22</v>
      </c>
      <c r="AD59" t="s">
        <v>1109</v>
      </c>
      <c r="AE59" s="36">
        <v>4889.13</v>
      </c>
      <c r="AF59" s="63" t="s">
        <v>1137</v>
      </c>
    </row>
    <row r="60" spans="1:32" x14ac:dyDescent="0.25">
      <c r="B60">
        <v>56</v>
      </c>
      <c r="C60" t="s">
        <v>1148</v>
      </c>
      <c r="D60" t="s">
        <v>1109</v>
      </c>
      <c r="E60" s="12">
        <v>27</v>
      </c>
      <c r="F60" t="s">
        <v>1109</v>
      </c>
      <c r="G60" s="19">
        <v>2</v>
      </c>
      <c r="H60" t="s">
        <v>1109</v>
      </c>
      <c r="I60" s="19">
        <v>4.0000000000000002E-4</v>
      </c>
      <c r="J60" t="s">
        <v>1109</v>
      </c>
      <c r="K60" s="19">
        <v>5</v>
      </c>
      <c r="L60" t="s">
        <v>1109</v>
      </c>
      <c r="M60">
        <v>10</v>
      </c>
      <c r="N60" t="s">
        <v>1109</v>
      </c>
      <c r="O60" s="64">
        <v>0.92103403719761801</v>
      </c>
      <c r="P60" t="s">
        <v>1109</v>
      </c>
      <c r="Q60" s="51">
        <v>920.41</v>
      </c>
      <c r="R60" t="s">
        <v>1109</v>
      </c>
      <c r="S60" s="65">
        <v>0.2</v>
      </c>
      <c r="T60" s="63" t="s">
        <v>1110</v>
      </c>
      <c r="Y60" s="27" t="s">
        <v>111</v>
      </c>
      <c r="Z60" t="s">
        <v>1109</v>
      </c>
      <c r="AA60" t="s">
        <v>1254</v>
      </c>
      <c r="AB60" t="s">
        <v>1109</v>
      </c>
      <c r="AC60" s="12">
        <v>2</v>
      </c>
      <c r="AD60" t="s">
        <v>1109</v>
      </c>
      <c r="AE60" s="36">
        <v>4889.13</v>
      </c>
      <c r="AF60" s="63" t="s">
        <v>1137</v>
      </c>
    </row>
    <row r="61" spans="1:32" x14ac:dyDescent="0.25">
      <c r="Y61" s="27" t="s">
        <v>112</v>
      </c>
      <c r="Z61" t="s">
        <v>1109</v>
      </c>
      <c r="AA61" t="s">
        <v>1255</v>
      </c>
      <c r="AB61" t="s">
        <v>1109</v>
      </c>
      <c r="AC61" s="12">
        <v>2</v>
      </c>
      <c r="AD61" t="s">
        <v>1109</v>
      </c>
      <c r="AE61" s="36">
        <v>4889.13</v>
      </c>
      <c r="AF61" s="63" t="s">
        <v>1137</v>
      </c>
    </row>
    <row r="62" spans="1:32" x14ac:dyDescent="0.25">
      <c r="A62" t="s">
        <v>39</v>
      </c>
      <c r="B62" t="s">
        <v>1109</v>
      </c>
      <c r="C62" t="s">
        <v>1114</v>
      </c>
      <c r="D62" t="s">
        <v>1109</v>
      </c>
      <c r="E62">
        <v>46</v>
      </c>
      <c r="F62" t="s">
        <v>1109</v>
      </c>
      <c r="G62">
        <v>2000</v>
      </c>
      <c r="H62" t="s">
        <v>1109</v>
      </c>
      <c r="I62">
        <v>0.3</v>
      </c>
      <c r="J62" t="s">
        <v>1109</v>
      </c>
      <c r="K62">
        <v>10</v>
      </c>
      <c r="L62" t="s">
        <v>1109</v>
      </c>
      <c r="M62">
        <v>20</v>
      </c>
      <c r="N62" t="s">
        <v>1109</v>
      </c>
      <c r="O62">
        <v>0.46051999999999998</v>
      </c>
      <c r="P62" t="s">
        <v>1109</v>
      </c>
      <c r="Q62">
        <v>52.8</v>
      </c>
      <c r="R62" t="s">
        <v>1109</v>
      </c>
      <c r="S62">
        <v>0.2</v>
      </c>
      <c r="T62" t="s">
        <v>1265</v>
      </c>
      <c r="Y62" s="27" t="s">
        <v>113</v>
      </c>
      <c r="Z62" t="s">
        <v>1109</v>
      </c>
      <c r="AA62" t="s">
        <v>1256</v>
      </c>
      <c r="AB62" t="s">
        <v>1109</v>
      </c>
      <c r="AC62" s="12">
        <v>82</v>
      </c>
      <c r="AD62" t="s">
        <v>1109</v>
      </c>
      <c r="AE62" s="36">
        <v>4889.13</v>
      </c>
      <c r="AF62" s="63" t="s">
        <v>1137</v>
      </c>
    </row>
    <row r="63" spans="1:32" x14ac:dyDescent="0.25">
      <c r="A63" t="s">
        <v>47</v>
      </c>
      <c r="B63" t="s">
        <v>1109</v>
      </c>
      <c r="C63" t="s">
        <v>1115</v>
      </c>
      <c r="D63" t="s">
        <v>1109</v>
      </c>
      <c r="E63">
        <v>100516</v>
      </c>
      <c r="F63" t="s">
        <v>1109</v>
      </c>
      <c r="G63">
        <v>2000</v>
      </c>
      <c r="H63" t="s">
        <v>1109</v>
      </c>
      <c r="I63">
        <v>0.3</v>
      </c>
      <c r="J63" t="s">
        <v>1109</v>
      </c>
      <c r="K63">
        <v>8</v>
      </c>
      <c r="L63" t="s">
        <v>1109</v>
      </c>
      <c r="M63">
        <v>16</v>
      </c>
      <c r="N63" t="s">
        <v>1109</v>
      </c>
      <c r="O63">
        <v>0.57565</v>
      </c>
      <c r="P63" t="s">
        <v>1109</v>
      </c>
      <c r="Q63">
        <v>15.15</v>
      </c>
      <c r="R63" t="s">
        <v>1109</v>
      </c>
      <c r="S63">
        <v>0.25</v>
      </c>
      <c r="T63" t="s">
        <v>1265</v>
      </c>
      <c r="Y63" s="27" t="s">
        <v>42</v>
      </c>
      <c r="Z63" t="s">
        <v>1109</v>
      </c>
      <c r="AA63" t="s">
        <v>1257</v>
      </c>
      <c r="AB63" t="s">
        <v>1109</v>
      </c>
      <c r="AC63" s="12">
        <v>3</v>
      </c>
      <c r="AD63" t="s">
        <v>1109</v>
      </c>
      <c r="AE63" s="36">
        <v>4889.13</v>
      </c>
      <c r="AF63" s="63" t="s">
        <v>1137</v>
      </c>
    </row>
    <row r="64" spans="1:32" x14ac:dyDescent="0.25">
      <c r="A64" t="s">
        <v>51</v>
      </c>
      <c r="B64" t="s">
        <v>1109</v>
      </c>
      <c r="C64" t="s">
        <v>1116</v>
      </c>
      <c r="D64" t="s">
        <v>1109</v>
      </c>
      <c r="E64">
        <v>196</v>
      </c>
      <c r="F64" t="s">
        <v>1109</v>
      </c>
      <c r="G64">
        <v>100</v>
      </c>
      <c r="H64" t="s">
        <v>1109</v>
      </c>
      <c r="I64">
        <v>0.04</v>
      </c>
      <c r="J64" t="s">
        <v>1109</v>
      </c>
      <c r="K64">
        <v>15</v>
      </c>
      <c r="L64" t="s">
        <v>1109</v>
      </c>
      <c r="M64">
        <v>30</v>
      </c>
      <c r="N64" t="s">
        <v>1109</v>
      </c>
      <c r="O64">
        <v>0.30701000000000001</v>
      </c>
      <c r="P64" t="s">
        <v>1109</v>
      </c>
      <c r="Q64">
        <v>42.8</v>
      </c>
      <c r="R64" t="s">
        <v>1109</v>
      </c>
      <c r="S64">
        <v>0.3</v>
      </c>
      <c r="T64" t="s">
        <v>1265</v>
      </c>
      <c r="Y64" s="27" t="s">
        <v>222</v>
      </c>
      <c r="Z64" t="s">
        <v>1109</v>
      </c>
      <c r="AA64" t="s">
        <v>1258</v>
      </c>
      <c r="AB64" t="s">
        <v>1109</v>
      </c>
      <c r="AC64" s="12">
        <v>1</v>
      </c>
      <c r="AD64" t="s">
        <v>1109</v>
      </c>
      <c r="AE64" s="36">
        <v>4889.13</v>
      </c>
      <c r="AF64" s="63" t="s">
        <v>1137</v>
      </c>
    </row>
    <row r="65" spans="1:44" x14ac:dyDescent="0.25">
      <c r="A65" t="s">
        <v>56</v>
      </c>
      <c r="B65" t="s">
        <v>1109</v>
      </c>
      <c r="C65" t="s">
        <v>1117</v>
      </c>
      <c r="D65" t="s">
        <v>1109</v>
      </c>
      <c r="E65">
        <v>59781</v>
      </c>
      <c r="F65" t="s">
        <v>1109</v>
      </c>
      <c r="G65">
        <v>500</v>
      </c>
      <c r="H65" t="s">
        <v>1109</v>
      </c>
      <c r="I65">
        <v>0.24</v>
      </c>
      <c r="J65" t="s">
        <v>1109</v>
      </c>
      <c r="K65">
        <v>15</v>
      </c>
      <c r="L65" t="s">
        <v>1109</v>
      </c>
      <c r="M65">
        <v>30</v>
      </c>
      <c r="N65" t="s">
        <v>1109</v>
      </c>
      <c r="O65">
        <v>0.30701000000000001</v>
      </c>
      <c r="P65" t="s">
        <v>1109</v>
      </c>
      <c r="Q65">
        <v>18.13</v>
      </c>
      <c r="R65" t="s">
        <v>1109</v>
      </c>
      <c r="S65">
        <v>0.28000000000000003</v>
      </c>
      <c r="T65" t="s">
        <v>1265</v>
      </c>
      <c r="Y65" s="27" t="s">
        <v>223</v>
      </c>
      <c r="Z65" t="s">
        <v>1109</v>
      </c>
      <c r="AA65" t="s">
        <v>1259</v>
      </c>
      <c r="AB65" t="s">
        <v>1109</v>
      </c>
      <c r="AC65" s="12">
        <v>44</v>
      </c>
      <c r="AD65" t="s">
        <v>1109</v>
      </c>
      <c r="AE65" s="36">
        <v>4889.13</v>
      </c>
      <c r="AF65" s="63" t="s">
        <v>1137</v>
      </c>
    </row>
    <row r="66" spans="1:44" x14ac:dyDescent="0.25">
      <c r="A66" t="s">
        <v>59</v>
      </c>
      <c r="B66" t="s">
        <v>1109</v>
      </c>
      <c r="C66" t="s">
        <v>1118</v>
      </c>
      <c r="D66" t="s">
        <v>1109</v>
      </c>
      <c r="E66">
        <v>2116</v>
      </c>
      <c r="F66" t="s">
        <v>1109</v>
      </c>
      <c r="G66">
        <v>150</v>
      </c>
      <c r="H66" t="s">
        <v>1109</v>
      </c>
      <c r="I66">
        <v>0.12</v>
      </c>
      <c r="J66" t="s">
        <v>1109</v>
      </c>
      <c r="K66">
        <v>15</v>
      </c>
      <c r="L66" t="s">
        <v>1109</v>
      </c>
      <c r="M66">
        <v>30</v>
      </c>
      <c r="N66" t="s">
        <v>1109</v>
      </c>
      <c r="O66">
        <v>0.30701000000000001</v>
      </c>
      <c r="P66" t="s">
        <v>1109</v>
      </c>
      <c r="Q66">
        <v>32.53</v>
      </c>
      <c r="R66" t="s">
        <v>1109</v>
      </c>
      <c r="S66">
        <v>0.16</v>
      </c>
      <c r="T66" t="s">
        <v>1265</v>
      </c>
      <c r="Y66" s="27" t="s">
        <v>224</v>
      </c>
      <c r="Z66" t="s">
        <v>1109</v>
      </c>
      <c r="AA66" t="s">
        <v>1260</v>
      </c>
      <c r="AB66" t="s">
        <v>1109</v>
      </c>
      <c r="AC66" s="12">
        <v>1</v>
      </c>
      <c r="AD66" t="s">
        <v>1109</v>
      </c>
      <c r="AE66" s="36">
        <v>4889.13</v>
      </c>
      <c r="AF66" s="63" t="s">
        <v>1137</v>
      </c>
    </row>
    <row r="67" spans="1:44" x14ac:dyDescent="0.25">
      <c r="A67" t="s">
        <v>64</v>
      </c>
      <c r="B67" t="s">
        <v>1109</v>
      </c>
      <c r="C67" t="s">
        <v>1119</v>
      </c>
      <c r="D67" t="s">
        <v>1109</v>
      </c>
      <c r="E67">
        <v>69</v>
      </c>
      <c r="F67" t="s">
        <v>1109</v>
      </c>
      <c r="G67">
        <v>30</v>
      </c>
      <c r="H67" t="s">
        <v>1109</v>
      </c>
      <c r="I67">
        <v>0.03</v>
      </c>
      <c r="J67" t="s">
        <v>1109</v>
      </c>
      <c r="K67">
        <v>30</v>
      </c>
      <c r="L67" t="s">
        <v>1109</v>
      </c>
      <c r="M67">
        <v>60</v>
      </c>
      <c r="N67" t="s">
        <v>1109</v>
      </c>
      <c r="O67">
        <v>0.15351000000000001</v>
      </c>
      <c r="P67" t="s">
        <v>1109</v>
      </c>
      <c r="Q67">
        <v>80.61</v>
      </c>
      <c r="R67" t="s">
        <v>1109</v>
      </c>
      <c r="S67">
        <v>0.2</v>
      </c>
      <c r="T67" t="s">
        <v>1265</v>
      </c>
      <c r="Y67" s="27" t="s">
        <v>225</v>
      </c>
      <c r="Z67" t="s">
        <v>1109</v>
      </c>
      <c r="AA67" t="s">
        <v>1261</v>
      </c>
      <c r="AB67" t="s">
        <v>1109</v>
      </c>
      <c r="AC67" s="12">
        <v>1</v>
      </c>
      <c r="AD67" t="s">
        <v>1109</v>
      </c>
      <c r="AE67" s="36">
        <v>4889.13</v>
      </c>
      <c r="AF67" s="63" t="s">
        <v>1137</v>
      </c>
    </row>
    <row r="68" spans="1:44" x14ac:dyDescent="0.25">
      <c r="A68" t="s">
        <v>67</v>
      </c>
      <c r="B68" t="s">
        <v>1109</v>
      </c>
      <c r="C68" t="s">
        <v>1120</v>
      </c>
      <c r="D68" t="s">
        <v>1109</v>
      </c>
      <c r="E68">
        <v>9841</v>
      </c>
      <c r="F68" t="s">
        <v>1109</v>
      </c>
      <c r="G68">
        <v>50</v>
      </c>
      <c r="H68" t="s">
        <v>1109</v>
      </c>
      <c r="I68">
        <v>4.8000000000000001E-2</v>
      </c>
      <c r="J68" t="s">
        <v>1109</v>
      </c>
      <c r="K68">
        <v>10</v>
      </c>
      <c r="L68" t="s">
        <v>1109</v>
      </c>
      <c r="M68">
        <v>20</v>
      </c>
      <c r="N68" t="s">
        <v>1109</v>
      </c>
      <c r="O68">
        <v>0.46051999999999998</v>
      </c>
      <c r="P68" t="s">
        <v>1109</v>
      </c>
      <c r="Q68">
        <v>11.99</v>
      </c>
      <c r="R68" t="s">
        <v>1109</v>
      </c>
      <c r="S68">
        <v>0.3</v>
      </c>
      <c r="T68" t="s">
        <v>1265</v>
      </c>
      <c r="Y68" s="27" t="s">
        <v>227</v>
      </c>
      <c r="Z68" t="s">
        <v>1109</v>
      </c>
      <c r="AA68" t="s">
        <v>1262</v>
      </c>
      <c r="AB68" t="s">
        <v>1109</v>
      </c>
      <c r="AC68" s="12">
        <v>9</v>
      </c>
      <c r="AD68" t="s">
        <v>1109</v>
      </c>
      <c r="AE68" s="36">
        <v>4889.13</v>
      </c>
      <c r="AF68" s="63" t="s">
        <v>1137</v>
      </c>
    </row>
    <row r="69" spans="1:44" x14ac:dyDescent="0.25">
      <c r="A69" t="s">
        <v>70</v>
      </c>
      <c r="B69" t="s">
        <v>1109</v>
      </c>
      <c r="C69" t="s">
        <v>1121</v>
      </c>
      <c r="D69" t="s">
        <v>1109</v>
      </c>
      <c r="E69">
        <v>153</v>
      </c>
      <c r="F69" t="s">
        <v>1109</v>
      </c>
      <c r="G69">
        <v>10</v>
      </c>
      <c r="H69" t="s">
        <v>1109</v>
      </c>
      <c r="I69">
        <v>8.0000000000000002E-3</v>
      </c>
      <c r="J69" t="s">
        <v>1109</v>
      </c>
      <c r="K69">
        <v>30</v>
      </c>
      <c r="L69" t="s">
        <v>1109</v>
      </c>
      <c r="M69">
        <v>60</v>
      </c>
      <c r="N69" t="s">
        <v>1109</v>
      </c>
      <c r="O69">
        <v>0.15351000000000001</v>
      </c>
      <c r="P69" t="s">
        <v>1109</v>
      </c>
      <c r="Q69">
        <v>25.65</v>
      </c>
      <c r="R69" t="s">
        <v>1109</v>
      </c>
      <c r="S69">
        <v>0.25</v>
      </c>
      <c r="T69" t="s">
        <v>1265</v>
      </c>
      <c r="Y69" s="27" t="s">
        <v>149</v>
      </c>
      <c r="Z69" t="s">
        <v>1109</v>
      </c>
      <c r="AA69" t="s">
        <v>1263</v>
      </c>
      <c r="AB69" t="s">
        <v>1109</v>
      </c>
      <c r="AC69" s="12">
        <v>2</v>
      </c>
      <c r="AD69" t="s">
        <v>1109</v>
      </c>
      <c r="AE69" s="36">
        <v>4889.13</v>
      </c>
      <c r="AF69" s="63" t="s">
        <v>1137</v>
      </c>
    </row>
    <row r="70" spans="1:44" x14ac:dyDescent="0.25">
      <c r="A70" t="s">
        <v>76</v>
      </c>
      <c r="B70" t="s">
        <v>1109</v>
      </c>
      <c r="C70" t="s">
        <v>1122</v>
      </c>
      <c r="D70" t="s">
        <v>1109</v>
      </c>
      <c r="E70">
        <v>255</v>
      </c>
      <c r="F70" t="s">
        <v>1109</v>
      </c>
      <c r="G70">
        <v>500</v>
      </c>
      <c r="H70" t="s">
        <v>1109</v>
      </c>
      <c r="I70">
        <v>0.16</v>
      </c>
      <c r="J70" t="s">
        <v>1109</v>
      </c>
      <c r="K70">
        <v>5</v>
      </c>
      <c r="L70" t="s">
        <v>1109</v>
      </c>
      <c r="M70">
        <v>10</v>
      </c>
      <c r="N70" t="s">
        <v>1109</v>
      </c>
      <c r="O70">
        <v>0.92103000000000002</v>
      </c>
      <c r="P70" t="s">
        <v>1109</v>
      </c>
      <c r="Q70">
        <v>1</v>
      </c>
      <c r="R70" t="s">
        <v>1109</v>
      </c>
      <c r="S70">
        <v>0.25</v>
      </c>
      <c r="T70" t="s">
        <v>1265</v>
      </c>
      <c r="Y70" s="27" t="s">
        <v>226</v>
      </c>
      <c r="Z70" t="s">
        <v>1109</v>
      </c>
      <c r="AA70" t="s">
        <v>1264</v>
      </c>
      <c r="AB70" t="s">
        <v>1109</v>
      </c>
      <c r="AC70" s="12">
        <v>382</v>
      </c>
      <c r="AD70" t="s">
        <v>1109</v>
      </c>
      <c r="AE70" s="36">
        <v>4106.09</v>
      </c>
      <c r="AF70" s="63" t="s">
        <v>1137</v>
      </c>
    </row>
    <row r="71" spans="1:44" x14ac:dyDescent="0.25">
      <c r="A71" t="s">
        <v>80</v>
      </c>
      <c r="B71" t="s">
        <v>1109</v>
      </c>
      <c r="C71" t="s">
        <v>1123</v>
      </c>
      <c r="D71" t="s">
        <v>1109</v>
      </c>
      <c r="E71">
        <v>209455</v>
      </c>
      <c r="F71" t="s">
        <v>1109</v>
      </c>
      <c r="G71">
        <v>2500</v>
      </c>
      <c r="H71" t="s">
        <v>1109</v>
      </c>
      <c r="I71">
        <v>0.36</v>
      </c>
      <c r="J71" t="s">
        <v>1109</v>
      </c>
      <c r="K71">
        <v>8</v>
      </c>
      <c r="L71" t="s">
        <v>1109</v>
      </c>
      <c r="M71">
        <v>16</v>
      </c>
      <c r="N71" t="s">
        <v>1109</v>
      </c>
      <c r="O71">
        <v>0.57565</v>
      </c>
      <c r="P71" t="s">
        <v>1109</v>
      </c>
      <c r="Q71">
        <v>19.59</v>
      </c>
      <c r="R71" t="s">
        <v>1109</v>
      </c>
      <c r="S71">
        <v>0.2</v>
      </c>
      <c r="T71" t="s">
        <v>1265</v>
      </c>
    </row>
    <row r="72" spans="1:44" x14ac:dyDescent="0.25">
      <c r="A72" t="s">
        <v>82</v>
      </c>
      <c r="B72" t="s">
        <v>1109</v>
      </c>
      <c r="C72" t="s">
        <v>1124</v>
      </c>
      <c r="D72" t="s">
        <v>1109</v>
      </c>
      <c r="E72">
        <v>935</v>
      </c>
      <c r="F72" t="s">
        <v>1109</v>
      </c>
      <c r="G72">
        <v>100</v>
      </c>
      <c r="H72" t="s">
        <v>1109</v>
      </c>
      <c r="I72">
        <v>0.04</v>
      </c>
      <c r="J72" t="s">
        <v>1109</v>
      </c>
      <c r="K72">
        <v>10</v>
      </c>
      <c r="L72" t="s">
        <v>1109</v>
      </c>
      <c r="M72">
        <v>20</v>
      </c>
      <c r="N72" t="s">
        <v>1109</v>
      </c>
      <c r="O72">
        <v>0.46051999999999998</v>
      </c>
      <c r="P72" t="s">
        <v>1109</v>
      </c>
      <c r="Q72">
        <v>4.79</v>
      </c>
      <c r="R72" t="s">
        <v>1109</v>
      </c>
      <c r="S72">
        <v>0.2</v>
      </c>
      <c r="T72" t="s">
        <v>1265</v>
      </c>
    </row>
    <row r="73" spans="1:44" x14ac:dyDescent="0.25">
      <c r="A73" t="s">
        <v>85</v>
      </c>
      <c r="B73" t="s">
        <v>1109</v>
      </c>
      <c r="C73" t="s">
        <v>1125</v>
      </c>
      <c r="D73" t="s">
        <v>1109</v>
      </c>
      <c r="E73">
        <v>3089</v>
      </c>
      <c r="F73" t="s">
        <v>1109</v>
      </c>
      <c r="G73">
        <v>200</v>
      </c>
      <c r="H73" t="s">
        <v>1109</v>
      </c>
      <c r="I73">
        <v>0.08</v>
      </c>
      <c r="J73" t="s">
        <v>1109</v>
      </c>
      <c r="K73">
        <v>10</v>
      </c>
      <c r="L73" t="s">
        <v>1109</v>
      </c>
      <c r="M73">
        <v>20</v>
      </c>
      <c r="N73" t="s">
        <v>1109</v>
      </c>
      <c r="O73">
        <v>0.46051999999999998</v>
      </c>
      <c r="P73" t="s">
        <v>1109</v>
      </c>
      <c r="Q73">
        <v>14.32</v>
      </c>
      <c r="R73" t="s">
        <v>1109</v>
      </c>
      <c r="S73">
        <v>0.25</v>
      </c>
      <c r="T73" t="s">
        <v>1265</v>
      </c>
    </row>
    <row r="74" spans="1:44" x14ac:dyDescent="0.25">
      <c r="A74" t="s">
        <v>88</v>
      </c>
      <c r="B74" t="s">
        <v>1109</v>
      </c>
      <c r="C74" t="s">
        <v>1126</v>
      </c>
      <c r="D74" t="s">
        <v>1109</v>
      </c>
      <c r="E74">
        <v>43</v>
      </c>
      <c r="F74" t="s">
        <v>1109</v>
      </c>
      <c r="G74">
        <v>10</v>
      </c>
      <c r="H74" t="s">
        <v>1109</v>
      </c>
      <c r="I74">
        <v>2E-3</v>
      </c>
      <c r="J74" t="s">
        <v>1109</v>
      </c>
      <c r="K74">
        <v>30</v>
      </c>
      <c r="L74" t="s">
        <v>1109</v>
      </c>
      <c r="M74">
        <v>60</v>
      </c>
      <c r="N74" t="s">
        <v>1109</v>
      </c>
      <c r="O74">
        <v>0.15351000000000001</v>
      </c>
      <c r="P74" t="s">
        <v>1109</v>
      </c>
      <c r="Q74">
        <v>8.09</v>
      </c>
      <c r="R74" t="s">
        <v>1109</v>
      </c>
      <c r="S74">
        <v>0.25</v>
      </c>
      <c r="T74" t="s">
        <v>1265</v>
      </c>
      <c r="X74" t="s">
        <v>39</v>
      </c>
      <c r="Y74" t="s">
        <v>1109</v>
      </c>
      <c r="Z74" s="53" t="s">
        <v>41</v>
      </c>
      <c r="AA74" s="53" t="s">
        <v>226</v>
      </c>
      <c r="AB74" s="53" t="s">
        <v>102</v>
      </c>
      <c r="AC74" s="53" t="s">
        <v>54</v>
      </c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63" t="s">
        <v>1137</v>
      </c>
    </row>
    <row r="75" spans="1:44" x14ac:dyDescent="0.25">
      <c r="A75" t="s">
        <v>92</v>
      </c>
      <c r="B75" t="s">
        <v>1109</v>
      </c>
      <c r="C75" t="s">
        <v>1127</v>
      </c>
      <c r="D75" t="s">
        <v>1109</v>
      </c>
      <c r="E75">
        <v>1</v>
      </c>
      <c r="F75" t="s">
        <v>1109</v>
      </c>
      <c r="G75">
        <v>50</v>
      </c>
      <c r="H75" t="s">
        <v>1109</v>
      </c>
      <c r="I75">
        <v>0.02</v>
      </c>
      <c r="J75" t="s">
        <v>1109</v>
      </c>
      <c r="K75">
        <v>20</v>
      </c>
      <c r="L75" t="s">
        <v>1109</v>
      </c>
      <c r="M75">
        <v>40</v>
      </c>
      <c r="N75" t="s">
        <v>1109</v>
      </c>
      <c r="O75">
        <v>0.23025999999999999</v>
      </c>
      <c r="P75" t="s">
        <v>1109</v>
      </c>
      <c r="Q75">
        <v>37.94</v>
      </c>
      <c r="R75" t="s">
        <v>1109</v>
      </c>
      <c r="S75">
        <v>0.3</v>
      </c>
      <c r="T75" t="s">
        <v>1265</v>
      </c>
      <c r="X75" t="s">
        <v>47</v>
      </c>
      <c r="Y75" t="s">
        <v>1109</v>
      </c>
      <c r="Z75" s="53" t="s">
        <v>41</v>
      </c>
      <c r="AA75" s="53" t="s">
        <v>78</v>
      </c>
      <c r="AB75" s="53" t="s">
        <v>73</v>
      </c>
      <c r="AC75" s="53" t="s">
        <v>102</v>
      </c>
      <c r="AD75" s="53" t="s">
        <v>186</v>
      </c>
      <c r="AE75" s="53" t="s">
        <v>226</v>
      </c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63" t="s">
        <v>1137</v>
      </c>
    </row>
    <row r="76" spans="1:44" x14ac:dyDescent="0.25">
      <c r="A76" t="s">
        <v>95</v>
      </c>
      <c r="B76" t="s">
        <v>1109</v>
      </c>
      <c r="C76" t="s">
        <v>1128</v>
      </c>
      <c r="D76" t="s">
        <v>1109</v>
      </c>
      <c r="E76">
        <v>7680</v>
      </c>
      <c r="F76" t="s">
        <v>1109</v>
      </c>
      <c r="G76">
        <v>50</v>
      </c>
      <c r="H76" t="s">
        <v>1109</v>
      </c>
      <c r="I76">
        <v>0.02</v>
      </c>
      <c r="J76" t="s">
        <v>1109</v>
      </c>
      <c r="K76">
        <v>30</v>
      </c>
      <c r="L76" t="s">
        <v>1109</v>
      </c>
      <c r="M76">
        <v>60</v>
      </c>
      <c r="N76" t="s">
        <v>1109</v>
      </c>
      <c r="O76">
        <v>0.15351000000000001</v>
      </c>
      <c r="P76" t="s">
        <v>1109</v>
      </c>
      <c r="Q76">
        <v>10.07</v>
      </c>
      <c r="R76" t="s">
        <v>1109</v>
      </c>
      <c r="S76">
        <v>0.2</v>
      </c>
      <c r="T76" t="s">
        <v>1265</v>
      </c>
      <c r="X76" t="s">
        <v>51</v>
      </c>
      <c r="Y76" t="s">
        <v>1109</v>
      </c>
      <c r="Z76" s="53" t="s">
        <v>55</v>
      </c>
      <c r="AA76" s="53" t="s">
        <v>78</v>
      </c>
      <c r="AB76" s="53" t="s">
        <v>102</v>
      </c>
      <c r="AC76" s="53" t="s">
        <v>42</v>
      </c>
      <c r="AD76" s="53" t="s">
        <v>222</v>
      </c>
      <c r="AE76" s="53" t="s">
        <v>226</v>
      </c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63" t="s">
        <v>1137</v>
      </c>
    </row>
    <row r="77" spans="1:44" x14ac:dyDescent="0.25">
      <c r="A77" t="s">
        <v>99</v>
      </c>
      <c r="B77" t="s">
        <v>1109</v>
      </c>
      <c r="C77" t="s">
        <v>1129</v>
      </c>
      <c r="D77" t="s">
        <v>1109</v>
      </c>
      <c r="E77">
        <v>53</v>
      </c>
      <c r="F77" t="s">
        <v>1109</v>
      </c>
      <c r="G77">
        <v>20</v>
      </c>
      <c r="H77" t="s">
        <v>1109</v>
      </c>
      <c r="I77">
        <v>8.0000000000000002E-3</v>
      </c>
      <c r="J77" t="s">
        <v>1109</v>
      </c>
      <c r="K77">
        <v>30</v>
      </c>
      <c r="L77" t="s">
        <v>1109</v>
      </c>
      <c r="M77">
        <v>60</v>
      </c>
      <c r="N77" t="s">
        <v>1109</v>
      </c>
      <c r="O77">
        <v>0.15351000000000001</v>
      </c>
      <c r="P77" t="s">
        <v>1109</v>
      </c>
      <c r="Q77">
        <v>61.99</v>
      </c>
      <c r="R77" t="s">
        <v>1109</v>
      </c>
      <c r="S77">
        <v>0.35</v>
      </c>
      <c r="T77" t="s">
        <v>1265</v>
      </c>
      <c r="X77" t="s">
        <v>56</v>
      </c>
      <c r="Y77" t="s">
        <v>1109</v>
      </c>
      <c r="Z77" s="53" t="s">
        <v>55</v>
      </c>
      <c r="AA77" s="53" t="s">
        <v>62</v>
      </c>
      <c r="AB77" s="53" t="s">
        <v>102</v>
      </c>
      <c r="AC77" s="53" t="s">
        <v>227</v>
      </c>
      <c r="AD77" s="53" t="s">
        <v>149</v>
      </c>
      <c r="AE77" s="53" t="s">
        <v>207</v>
      </c>
      <c r="AF77" s="53" t="s">
        <v>226</v>
      </c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63" t="s">
        <v>1137</v>
      </c>
    </row>
    <row r="78" spans="1:44" x14ac:dyDescent="0.25">
      <c r="A78" t="s">
        <v>104</v>
      </c>
      <c r="B78" t="s">
        <v>1109</v>
      </c>
      <c r="C78" t="s">
        <v>1130</v>
      </c>
      <c r="D78" t="s">
        <v>1109</v>
      </c>
      <c r="E78">
        <v>1</v>
      </c>
      <c r="F78" t="s">
        <v>1109</v>
      </c>
      <c r="G78">
        <v>10</v>
      </c>
      <c r="H78" t="s">
        <v>1109</v>
      </c>
      <c r="I78">
        <v>4.0000000000000001E-3</v>
      </c>
      <c r="J78" t="s">
        <v>1109</v>
      </c>
      <c r="K78">
        <v>30</v>
      </c>
      <c r="L78" t="s">
        <v>1109</v>
      </c>
      <c r="M78">
        <v>60</v>
      </c>
      <c r="N78" t="s">
        <v>1109</v>
      </c>
      <c r="O78">
        <v>0.15351000000000001</v>
      </c>
      <c r="P78" t="s">
        <v>1109</v>
      </c>
      <c r="Q78">
        <v>3.38</v>
      </c>
      <c r="R78" t="s">
        <v>1109</v>
      </c>
      <c r="S78">
        <v>0.3</v>
      </c>
      <c r="T78" t="s">
        <v>1265</v>
      </c>
      <c r="X78" t="s">
        <v>59</v>
      </c>
      <c r="Y78" t="s">
        <v>1109</v>
      </c>
      <c r="Z78" s="53" t="s">
        <v>55</v>
      </c>
      <c r="AA78" s="53" t="s">
        <v>62</v>
      </c>
      <c r="AB78" s="53" t="s">
        <v>102</v>
      </c>
      <c r="AC78" s="53" t="s">
        <v>207</v>
      </c>
      <c r="AD78" s="53" t="s">
        <v>226</v>
      </c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63" t="s">
        <v>1137</v>
      </c>
    </row>
    <row r="79" spans="1:44" x14ac:dyDescent="0.25">
      <c r="A79" t="s">
        <v>115</v>
      </c>
      <c r="B79" t="s">
        <v>1109</v>
      </c>
      <c r="C79" t="s">
        <v>1131</v>
      </c>
      <c r="D79" t="s">
        <v>1109</v>
      </c>
      <c r="E79">
        <v>5</v>
      </c>
      <c r="F79" t="s">
        <v>1109</v>
      </c>
      <c r="G79">
        <v>15</v>
      </c>
      <c r="H79" t="s">
        <v>1109</v>
      </c>
      <c r="I79">
        <v>8.0000000000000002E-3</v>
      </c>
      <c r="J79" t="s">
        <v>1109</v>
      </c>
      <c r="K79">
        <v>30</v>
      </c>
      <c r="L79" t="s">
        <v>1109</v>
      </c>
      <c r="M79">
        <v>60</v>
      </c>
      <c r="N79" t="s">
        <v>1109</v>
      </c>
      <c r="O79">
        <v>0.15351000000000001</v>
      </c>
      <c r="P79" t="s">
        <v>1109</v>
      </c>
      <c r="Q79">
        <v>3.04</v>
      </c>
      <c r="R79" t="s">
        <v>1109</v>
      </c>
      <c r="S79">
        <v>0.25</v>
      </c>
      <c r="T79" t="s">
        <v>1265</v>
      </c>
      <c r="X79" t="s">
        <v>64</v>
      </c>
      <c r="Y79" t="s">
        <v>1109</v>
      </c>
      <c r="Z79" s="53" t="s">
        <v>55</v>
      </c>
      <c r="AA79" s="53" t="s">
        <v>62</v>
      </c>
      <c r="AB79" s="53" t="s">
        <v>72</v>
      </c>
      <c r="AC79" s="53" t="s">
        <v>102</v>
      </c>
      <c r="AD79" s="53" t="s">
        <v>197</v>
      </c>
      <c r="AE79" s="53" t="s">
        <v>226</v>
      </c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63" t="s">
        <v>1137</v>
      </c>
    </row>
    <row r="80" spans="1:44" x14ac:dyDescent="0.25">
      <c r="A80" t="s">
        <v>119</v>
      </c>
      <c r="B80" t="s">
        <v>1109</v>
      </c>
      <c r="C80" t="s">
        <v>1132</v>
      </c>
      <c r="D80" t="s">
        <v>1109</v>
      </c>
      <c r="E80">
        <v>783</v>
      </c>
      <c r="F80" t="s">
        <v>1109</v>
      </c>
      <c r="G80">
        <v>20</v>
      </c>
      <c r="H80" t="s">
        <v>1109</v>
      </c>
      <c r="I80">
        <v>1.2E-2</v>
      </c>
      <c r="J80" t="s">
        <v>1109</v>
      </c>
      <c r="K80">
        <v>30</v>
      </c>
      <c r="L80" t="s">
        <v>1109</v>
      </c>
      <c r="M80">
        <v>60</v>
      </c>
      <c r="N80" t="s">
        <v>1109</v>
      </c>
      <c r="O80">
        <v>0.15351000000000001</v>
      </c>
      <c r="P80" t="s">
        <v>1109</v>
      </c>
      <c r="Q80">
        <v>4.83</v>
      </c>
      <c r="R80" t="s">
        <v>1109</v>
      </c>
      <c r="S80">
        <v>0.3</v>
      </c>
      <c r="T80" t="s">
        <v>1265</v>
      </c>
      <c r="X80" t="s">
        <v>67</v>
      </c>
      <c r="Y80" t="s">
        <v>1109</v>
      </c>
      <c r="Z80" s="53" t="s">
        <v>55</v>
      </c>
      <c r="AA80" s="53" t="s">
        <v>58</v>
      </c>
      <c r="AB80" s="53" t="s">
        <v>78</v>
      </c>
      <c r="AC80" s="53" t="s">
        <v>72</v>
      </c>
      <c r="AD80" s="53" t="s">
        <v>102</v>
      </c>
      <c r="AE80" s="53" t="s">
        <v>186</v>
      </c>
      <c r="AF80" s="53" t="s">
        <v>226</v>
      </c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63" t="s">
        <v>1137</v>
      </c>
    </row>
    <row r="81" spans="1:44" x14ac:dyDescent="0.25">
      <c r="A81" t="s">
        <v>123</v>
      </c>
      <c r="B81" t="s">
        <v>1109</v>
      </c>
      <c r="C81" t="s">
        <v>1133</v>
      </c>
      <c r="D81" t="s">
        <v>1109</v>
      </c>
      <c r="E81">
        <v>9</v>
      </c>
      <c r="F81" t="s">
        <v>1109</v>
      </c>
      <c r="G81">
        <v>10</v>
      </c>
      <c r="H81" t="s">
        <v>1109</v>
      </c>
      <c r="I81">
        <v>6.0000000000000001E-3</v>
      </c>
      <c r="J81" t="s">
        <v>1109</v>
      </c>
      <c r="K81">
        <v>30</v>
      </c>
      <c r="L81" t="s">
        <v>1109</v>
      </c>
      <c r="M81">
        <v>60</v>
      </c>
      <c r="N81" t="s">
        <v>1109</v>
      </c>
      <c r="O81">
        <v>0.15351000000000001</v>
      </c>
      <c r="P81" t="s">
        <v>1109</v>
      </c>
      <c r="Q81">
        <v>14.04</v>
      </c>
      <c r="R81" t="s">
        <v>1109</v>
      </c>
      <c r="S81">
        <v>0.3</v>
      </c>
      <c r="T81" t="s">
        <v>1265</v>
      </c>
      <c r="X81" t="s">
        <v>70</v>
      </c>
      <c r="Y81" t="s">
        <v>1109</v>
      </c>
      <c r="Z81" s="53" t="s">
        <v>55</v>
      </c>
      <c r="AA81" s="53" t="s">
        <v>102</v>
      </c>
      <c r="AB81" s="53" t="s">
        <v>213</v>
      </c>
      <c r="AC81" s="53" t="s">
        <v>226</v>
      </c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63" t="s">
        <v>1137</v>
      </c>
    </row>
    <row r="82" spans="1:44" x14ac:dyDescent="0.25">
      <c r="A82" t="s">
        <v>124</v>
      </c>
      <c r="B82" t="s">
        <v>1109</v>
      </c>
      <c r="C82" t="s">
        <v>1134</v>
      </c>
      <c r="D82" t="s">
        <v>1109</v>
      </c>
      <c r="E82">
        <v>3</v>
      </c>
      <c r="F82" t="s">
        <v>1109</v>
      </c>
      <c r="G82">
        <v>5</v>
      </c>
      <c r="H82" t="s">
        <v>1109</v>
      </c>
      <c r="I82">
        <v>2E-3</v>
      </c>
      <c r="J82" t="s">
        <v>1109</v>
      </c>
      <c r="K82">
        <v>30</v>
      </c>
      <c r="L82" t="s">
        <v>1109</v>
      </c>
      <c r="M82">
        <v>60</v>
      </c>
      <c r="N82" t="s">
        <v>1109</v>
      </c>
      <c r="O82">
        <v>0.15351000000000001</v>
      </c>
      <c r="P82" t="s">
        <v>1109</v>
      </c>
      <c r="Q82">
        <v>4.3600000000000003</v>
      </c>
      <c r="R82" t="s">
        <v>1109</v>
      </c>
      <c r="S82">
        <v>0.3</v>
      </c>
      <c r="T82" t="s">
        <v>1265</v>
      </c>
      <c r="X82" t="s">
        <v>76</v>
      </c>
      <c r="Y82" t="s">
        <v>1109</v>
      </c>
      <c r="Z82" s="53" t="s">
        <v>41</v>
      </c>
      <c r="AA82" s="53" t="s">
        <v>73</v>
      </c>
      <c r="AB82" s="53" t="s">
        <v>102</v>
      </c>
      <c r="AC82" s="53" t="s">
        <v>226</v>
      </c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63" t="s">
        <v>1137</v>
      </c>
    </row>
    <row r="83" spans="1:44" x14ac:dyDescent="0.25">
      <c r="A83" t="s">
        <v>127</v>
      </c>
      <c r="B83" t="s">
        <v>1109</v>
      </c>
      <c r="C83" t="s">
        <v>1135</v>
      </c>
      <c r="D83" t="s">
        <v>1109</v>
      </c>
      <c r="E83">
        <v>1533</v>
      </c>
      <c r="F83" t="s">
        <v>1109</v>
      </c>
      <c r="G83">
        <v>10</v>
      </c>
      <c r="H83" t="s">
        <v>1109</v>
      </c>
      <c r="I83">
        <v>4.0000000000000001E-3</v>
      </c>
      <c r="J83" t="s">
        <v>1109</v>
      </c>
      <c r="K83">
        <v>30</v>
      </c>
      <c r="L83" t="s">
        <v>1109</v>
      </c>
      <c r="M83">
        <v>60</v>
      </c>
      <c r="N83" t="s">
        <v>1109</v>
      </c>
      <c r="O83">
        <v>0.15351000000000001</v>
      </c>
      <c r="P83" t="s">
        <v>1109</v>
      </c>
      <c r="Q83">
        <v>9.9499999999999993</v>
      </c>
      <c r="R83" t="s">
        <v>1109</v>
      </c>
      <c r="S83">
        <v>0.3</v>
      </c>
      <c r="T83" t="s">
        <v>1265</v>
      </c>
      <c r="X83" t="s">
        <v>80</v>
      </c>
      <c r="Y83" t="s">
        <v>1109</v>
      </c>
      <c r="Z83" s="53" t="s">
        <v>41</v>
      </c>
      <c r="AA83" s="53" t="s">
        <v>106</v>
      </c>
      <c r="AB83" s="53" t="s">
        <v>150</v>
      </c>
      <c r="AC83" s="53" t="s">
        <v>102</v>
      </c>
      <c r="AD83" s="53" t="s">
        <v>138</v>
      </c>
      <c r="AE83" s="53" t="s">
        <v>140</v>
      </c>
      <c r="AF83" s="53" t="s">
        <v>200</v>
      </c>
      <c r="AG83" s="53" t="s">
        <v>156</v>
      </c>
      <c r="AH83" s="53" t="s">
        <v>113</v>
      </c>
      <c r="AI83" s="53" t="s">
        <v>223</v>
      </c>
      <c r="AJ83" s="53" t="s">
        <v>226</v>
      </c>
      <c r="AK83" s="53" t="s">
        <v>189</v>
      </c>
      <c r="AL83" s="53" t="s">
        <v>97</v>
      </c>
      <c r="AM83" s="53"/>
      <c r="AN83" s="53"/>
      <c r="AO83" s="53"/>
      <c r="AP83" s="53"/>
      <c r="AQ83" s="53"/>
      <c r="AR83" s="63" t="s">
        <v>1137</v>
      </c>
    </row>
    <row r="84" spans="1:44" x14ac:dyDescent="0.25">
      <c r="A84" t="s">
        <v>130</v>
      </c>
      <c r="B84" t="s">
        <v>1109</v>
      </c>
      <c r="C84" t="s">
        <v>1136</v>
      </c>
      <c r="D84" t="s">
        <v>1109</v>
      </c>
      <c r="E84">
        <v>83</v>
      </c>
      <c r="F84" t="s">
        <v>1109</v>
      </c>
      <c r="G84">
        <v>100</v>
      </c>
      <c r="H84" t="s">
        <v>1109</v>
      </c>
      <c r="I84">
        <v>0.02</v>
      </c>
      <c r="J84" t="s">
        <v>1109</v>
      </c>
      <c r="K84">
        <v>30</v>
      </c>
      <c r="L84" t="s">
        <v>1109</v>
      </c>
      <c r="M84">
        <v>60</v>
      </c>
      <c r="N84" t="s">
        <v>1109</v>
      </c>
      <c r="O84">
        <v>0.15351000000000001</v>
      </c>
      <c r="P84" t="s">
        <v>1109</v>
      </c>
      <c r="Q84">
        <v>18.71</v>
      </c>
      <c r="R84" t="s">
        <v>1109</v>
      </c>
      <c r="S84">
        <v>0.25</v>
      </c>
      <c r="T84" t="s">
        <v>1265</v>
      </c>
      <c r="X84" t="s">
        <v>82</v>
      </c>
      <c r="Y84" t="s">
        <v>1109</v>
      </c>
      <c r="Z84" s="53" t="s">
        <v>55</v>
      </c>
      <c r="AA84" s="53" t="s">
        <v>121</v>
      </c>
      <c r="AB84" s="53" t="s">
        <v>102</v>
      </c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63" t="s">
        <v>1137</v>
      </c>
    </row>
    <row r="85" spans="1:44" x14ac:dyDescent="0.25">
      <c r="A85" t="s">
        <v>1269</v>
      </c>
      <c r="B85" t="s">
        <v>1109</v>
      </c>
      <c r="C85" t="s">
        <v>1266</v>
      </c>
      <c r="X85" t="s">
        <v>85</v>
      </c>
      <c r="Y85" t="s">
        <v>1109</v>
      </c>
      <c r="Z85" s="53" t="s">
        <v>55</v>
      </c>
      <c r="AA85" s="53" t="s">
        <v>150</v>
      </c>
      <c r="AB85" s="53" t="s">
        <v>98</v>
      </c>
      <c r="AC85" s="53" t="s">
        <v>90</v>
      </c>
      <c r="AD85" s="53" t="s">
        <v>148</v>
      </c>
      <c r="AE85" s="53" t="s">
        <v>121</v>
      </c>
      <c r="AF85" s="53" t="s">
        <v>102</v>
      </c>
      <c r="AG85" s="53" t="s">
        <v>193</v>
      </c>
      <c r="AH85" s="53" t="s">
        <v>200</v>
      </c>
      <c r="AI85" s="53" t="s">
        <v>108</v>
      </c>
      <c r="AJ85" s="53" t="s">
        <v>109</v>
      </c>
      <c r="AK85" s="53" t="s">
        <v>110</v>
      </c>
      <c r="AL85" s="53" t="s">
        <v>226</v>
      </c>
      <c r="AM85" s="53"/>
      <c r="AN85" s="53"/>
      <c r="AO85" s="53"/>
      <c r="AP85" s="53"/>
      <c r="AQ85" s="53"/>
      <c r="AR85" s="63" t="s">
        <v>1137</v>
      </c>
    </row>
    <row r="86" spans="1:44" x14ac:dyDescent="0.25">
      <c r="A86" t="s">
        <v>132</v>
      </c>
      <c r="B86" t="s">
        <v>1109</v>
      </c>
      <c r="C86" t="s">
        <v>1138</v>
      </c>
      <c r="D86" t="s">
        <v>1109</v>
      </c>
      <c r="E86">
        <v>9259</v>
      </c>
      <c r="F86" t="s">
        <v>1109</v>
      </c>
      <c r="G86">
        <v>80</v>
      </c>
      <c r="H86" t="s">
        <v>1109</v>
      </c>
      <c r="I86">
        <v>0.02</v>
      </c>
      <c r="J86" t="s">
        <v>1109</v>
      </c>
      <c r="K86">
        <v>30</v>
      </c>
      <c r="L86" t="s">
        <v>1109</v>
      </c>
      <c r="M86">
        <v>60</v>
      </c>
      <c r="N86" t="s">
        <v>1109</v>
      </c>
      <c r="O86">
        <v>0.15351000000000001</v>
      </c>
      <c r="P86" t="s">
        <v>1109</v>
      </c>
      <c r="Q86">
        <v>222.67</v>
      </c>
      <c r="R86" t="s">
        <v>1109</v>
      </c>
      <c r="S86">
        <v>0.3</v>
      </c>
      <c r="T86" t="s">
        <v>1265</v>
      </c>
      <c r="X86" t="s">
        <v>88</v>
      </c>
      <c r="Y86" t="s">
        <v>1109</v>
      </c>
      <c r="Z86" s="53" t="s">
        <v>55</v>
      </c>
      <c r="AA86" s="53" t="s">
        <v>150</v>
      </c>
      <c r="AB86" s="53" t="s">
        <v>54</v>
      </c>
      <c r="AC86" s="53" t="s">
        <v>102</v>
      </c>
      <c r="AD86" s="53" t="s">
        <v>213</v>
      </c>
      <c r="AE86" s="53" t="s">
        <v>226</v>
      </c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63" t="s">
        <v>1137</v>
      </c>
    </row>
    <row r="87" spans="1:44" x14ac:dyDescent="0.25">
      <c r="A87" t="s">
        <v>135</v>
      </c>
      <c r="B87" t="s">
        <v>1109</v>
      </c>
      <c r="C87" t="s">
        <v>1139</v>
      </c>
      <c r="D87" t="s">
        <v>1109</v>
      </c>
      <c r="E87">
        <v>271</v>
      </c>
      <c r="F87" t="s">
        <v>1109</v>
      </c>
      <c r="G87">
        <v>30</v>
      </c>
      <c r="H87" t="s">
        <v>1109</v>
      </c>
      <c r="I87">
        <v>8.0000000000000002E-3</v>
      </c>
      <c r="J87" t="s">
        <v>1109</v>
      </c>
      <c r="K87">
        <v>30</v>
      </c>
      <c r="L87" t="s">
        <v>1109</v>
      </c>
      <c r="M87">
        <v>60</v>
      </c>
      <c r="N87" t="s">
        <v>1109</v>
      </c>
      <c r="O87">
        <v>0.15351000000000001</v>
      </c>
      <c r="P87" t="s">
        <v>1109</v>
      </c>
      <c r="Q87">
        <v>274.92</v>
      </c>
      <c r="R87" t="s">
        <v>1109</v>
      </c>
      <c r="S87">
        <v>0.25</v>
      </c>
      <c r="T87" t="s">
        <v>1265</v>
      </c>
      <c r="X87" t="s">
        <v>92</v>
      </c>
      <c r="Y87" t="s">
        <v>1109</v>
      </c>
      <c r="Z87" s="53" t="s">
        <v>55</v>
      </c>
      <c r="AA87" s="53" t="s">
        <v>121</v>
      </c>
      <c r="AB87" s="53" t="s">
        <v>102</v>
      </c>
      <c r="AC87" s="53" t="s">
        <v>138</v>
      </c>
      <c r="AD87" s="53" t="s">
        <v>226</v>
      </c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63" t="s">
        <v>1137</v>
      </c>
    </row>
    <row r="88" spans="1:44" x14ac:dyDescent="0.25">
      <c r="A88" t="s">
        <v>144</v>
      </c>
      <c r="B88" t="s">
        <v>1109</v>
      </c>
      <c r="C88" t="s">
        <v>1126</v>
      </c>
      <c r="D88" t="s">
        <v>1109</v>
      </c>
      <c r="E88">
        <v>3</v>
      </c>
      <c r="F88" t="s">
        <v>1109</v>
      </c>
      <c r="G88">
        <v>10</v>
      </c>
      <c r="H88" t="s">
        <v>1109</v>
      </c>
      <c r="I88">
        <v>3.0000000000000001E-3</v>
      </c>
      <c r="J88" t="s">
        <v>1109</v>
      </c>
      <c r="K88">
        <v>50</v>
      </c>
      <c r="L88" t="s">
        <v>1109</v>
      </c>
      <c r="M88">
        <v>100</v>
      </c>
      <c r="N88" t="s">
        <v>1109</v>
      </c>
      <c r="O88">
        <v>9.2100000000000001E-2</v>
      </c>
      <c r="P88" t="s">
        <v>1109</v>
      </c>
      <c r="Q88">
        <v>105.01</v>
      </c>
      <c r="R88" t="s">
        <v>1109</v>
      </c>
      <c r="S88">
        <v>0.2</v>
      </c>
      <c r="T88" t="s">
        <v>1265</v>
      </c>
      <c r="X88" t="s">
        <v>95</v>
      </c>
      <c r="Y88" t="s">
        <v>1109</v>
      </c>
      <c r="Z88" s="53" t="s">
        <v>55</v>
      </c>
      <c r="AA88" s="53" t="s">
        <v>74</v>
      </c>
      <c r="AB88" s="53" t="s">
        <v>102</v>
      </c>
      <c r="AC88" s="53" t="s">
        <v>139</v>
      </c>
      <c r="AD88" s="53" t="s">
        <v>226</v>
      </c>
      <c r="AE88" s="53" t="s">
        <v>97</v>
      </c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63" t="s">
        <v>1137</v>
      </c>
    </row>
    <row r="89" spans="1:44" x14ac:dyDescent="0.25">
      <c r="A89" t="s">
        <v>1270</v>
      </c>
      <c r="B89" t="s">
        <v>1109</v>
      </c>
      <c r="C89" t="s">
        <v>1267</v>
      </c>
      <c r="X89" t="s">
        <v>99</v>
      </c>
      <c r="Y89" t="s">
        <v>1109</v>
      </c>
      <c r="Z89" s="53" t="s">
        <v>55</v>
      </c>
      <c r="AA89" s="53" t="s">
        <v>43</v>
      </c>
      <c r="AB89" s="53" t="s">
        <v>74</v>
      </c>
      <c r="AC89" s="53" t="s">
        <v>53</v>
      </c>
      <c r="AD89" s="53" t="s">
        <v>97</v>
      </c>
      <c r="AE89" s="53" t="s">
        <v>134</v>
      </c>
      <c r="AF89" s="53" t="s">
        <v>150</v>
      </c>
      <c r="AG89" s="53" t="s">
        <v>102</v>
      </c>
      <c r="AH89" s="53" t="s">
        <v>139</v>
      </c>
      <c r="AI89" s="53" t="s">
        <v>141</v>
      </c>
      <c r="AJ89" s="53" t="s">
        <v>142</v>
      </c>
      <c r="AK89" s="53" t="s">
        <v>109</v>
      </c>
      <c r="AL89" s="53" t="s">
        <v>226</v>
      </c>
      <c r="AM89" s="53"/>
      <c r="AN89" s="53"/>
      <c r="AO89" s="53"/>
      <c r="AP89" s="53"/>
      <c r="AQ89" s="53"/>
      <c r="AR89" s="63" t="s">
        <v>1137</v>
      </c>
    </row>
    <row r="90" spans="1:44" x14ac:dyDescent="0.25">
      <c r="A90" t="s">
        <v>146</v>
      </c>
      <c r="B90" t="s">
        <v>1109</v>
      </c>
      <c r="C90" t="s">
        <v>1114</v>
      </c>
      <c r="D90" t="s">
        <v>1109</v>
      </c>
      <c r="E90">
        <v>21</v>
      </c>
      <c r="F90" t="s">
        <v>1109</v>
      </c>
      <c r="G90">
        <v>1000</v>
      </c>
      <c r="H90" t="s">
        <v>1109</v>
      </c>
      <c r="I90">
        <v>0.12</v>
      </c>
      <c r="J90" t="s">
        <v>1109</v>
      </c>
      <c r="K90">
        <v>10</v>
      </c>
      <c r="L90" t="s">
        <v>1109</v>
      </c>
      <c r="M90">
        <v>20</v>
      </c>
      <c r="N90" t="s">
        <v>1109</v>
      </c>
      <c r="O90">
        <v>0.46051999999999998</v>
      </c>
      <c r="P90" t="s">
        <v>1109</v>
      </c>
      <c r="Q90">
        <v>41.76</v>
      </c>
      <c r="R90" t="s">
        <v>1109</v>
      </c>
      <c r="S90">
        <v>0.3</v>
      </c>
      <c r="T90" t="s">
        <v>1265</v>
      </c>
      <c r="X90" t="s">
        <v>104</v>
      </c>
      <c r="Y90" t="s">
        <v>1109</v>
      </c>
      <c r="Z90" s="53" t="s">
        <v>55</v>
      </c>
      <c r="AA90" s="53" t="s">
        <v>61</v>
      </c>
      <c r="AB90" s="53" t="s">
        <v>74</v>
      </c>
      <c r="AC90" s="53" t="s">
        <v>53</v>
      </c>
      <c r="AD90" s="53" t="s">
        <v>97</v>
      </c>
      <c r="AE90" s="53" t="s">
        <v>150</v>
      </c>
      <c r="AF90" s="53" t="s">
        <v>102</v>
      </c>
      <c r="AG90" s="53" t="s">
        <v>139</v>
      </c>
      <c r="AH90" s="53" t="s">
        <v>140</v>
      </c>
      <c r="AI90" s="53" t="s">
        <v>141</v>
      </c>
      <c r="AJ90" s="53" t="s">
        <v>142</v>
      </c>
      <c r="AK90" s="53" t="s">
        <v>226</v>
      </c>
      <c r="AL90" s="53"/>
      <c r="AM90" s="53"/>
      <c r="AN90" s="53"/>
      <c r="AO90" s="53"/>
      <c r="AP90" s="53"/>
      <c r="AQ90" s="53"/>
      <c r="AR90" s="63" t="s">
        <v>1137</v>
      </c>
    </row>
    <row r="91" spans="1:44" x14ac:dyDescent="0.25">
      <c r="A91" t="s">
        <v>151</v>
      </c>
      <c r="B91" t="s">
        <v>1109</v>
      </c>
      <c r="C91" t="s">
        <v>1119</v>
      </c>
      <c r="D91" t="s">
        <v>1109</v>
      </c>
      <c r="E91">
        <v>100</v>
      </c>
      <c r="F91" t="s">
        <v>1109</v>
      </c>
      <c r="G91">
        <v>30</v>
      </c>
      <c r="H91" t="s">
        <v>1109</v>
      </c>
      <c r="I91">
        <v>0.02</v>
      </c>
      <c r="J91" t="s">
        <v>1109</v>
      </c>
      <c r="K91">
        <v>30</v>
      </c>
      <c r="L91" t="s">
        <v>1109</v>
      </c>
      <c r="M91">
        <v>60</v>
      </c>
      <c r="N91" t="s">
        <v>1109</v>
      </c>
      <c r="O91">
        <v>0.15351000000000001</v>
      </c>
      <c r="P91" t="s">
        <v>1109</v>
      </c>
      <c r="Q91">
        <v>61.31</v>
      </c>
      <c r="R91" t="s">
        <v>1109</v>
      </c>
      <c r="S91">
        <v>0.25</v>
      </c>
      <c r="T91" t="s">
        <v>1265</v>
      </c>
      <c r="X91" t="s">
        <v>115</v>
      </c>
      <c r="Y91" t="s">
        <v>1109</v>
      </c>
      <c r="Z91" s="53" t="s">
        <v>55</v>
      </c>
      <c r="AA91" s="53" t="s">
        <v>74</v>
      </c>
      <c r="AB91" s="53" t="s">
        <v>53</v>
      </c>
      <c r="AC91" s="53" t="s">
        <v>97</v>
      </c>
      <c r="AD91" s="53" t="s">
        <v>150</v>
      </c>
      <c r="AE91" s="53" t="s">
        <v>102</v>
      </c>
      <c r="AF91" s="53" t="s">
        <v>139</v>
      </c>
      <c r="AG91" s="53" t="s">
        <v>142</v>
      </c>
      <c r="AH91" s="53" t="s">
        <v>226</v>
      </c>
      <c r="AI91" s="53"/>
      <c r="AJ91" s="53"/>
      <c r="AK91" s="53"/>
      <c r="AL91" s="53"/>
      <c r="AM91" s="53"/>
      <c r="AN91" s="53"/>
      <c r="AO91" s="53"/>
      <c r="AP91" s="53"/>
      <c r="AQ91" s="53"/>
      <c r="AR91" s="63" t="s">
        <v>1137</v>
      </c>
    </row>
    <row r="92" spans="1:44" x14ac:dyDescent="0.25">
      <c r="A92" t="s">
        <v>154</v>
      </c>
      <c r="B92" t="s">
        <v>1109</v>
      </c>
      <c r="C92" t="s">
        <v>1123</v>
      </c>
      <c r="D92" t="s">
        <v>1109</v>
      </c>
      <c r="E92">
        <v>1039</v>
      </c>
      <c r="F92" t="s">
        <v>1109</v>
      </c>
      <c r="G92">
        <v>1500</v>
      </c>
      <c r="H92" t="s">
        <v>1109</v>
      </c>
      <c r="I92">
        <v>0.15</v>
      </c>
      <c r="J92" t="s">
        <v>1109</v>
      </c>
      <c r="K92">
        <v>15</v>
      </c>
      <c r="L92" t="s">
        <v>1109</v>
      </c>
      <c r="M92">
        <v>30</v>
      </c>
      <c r="N92" t="s">
        <v>1109</v>
      </c>
      <c r="O92">
        <v>0.30701000000000001</v>
      </c>
      <c r="P92" t="s">
        <v>1109</v>
      </c>
      <c r="Q92">
        <v>3.86</v>
      </c>
      <c r="R92" t="s">
        <v>1109</v>
      </c>
      <c r="S92">
        <v>0.2</v>
      </c>
      <c r="T92" t="s">
        <v>1265</v>
      </c>
      <c r="X92" t="s">
        <v>119</v>
      </c>
      <c r="Y92" t="s">
        <v>1109</v>
      </c>
      <c r="Z92" s="53" t="s">
        <v>55</v>
      </c>
      <c r="AA92" s="53" t="s">
        <v>74</v>
      </c>
      <c r="AB92" s="53" t="s">
        <v>53</v>
      </c>
      <c r="AC92" s="53" t="s">
        <v>97</v>
      </c>
      <c r="AD92" s="53" t="s">
        <v>150</v>
      </c>
      <c r="AE92" s="53" t="s">
        <v>102</v>
      </c>
      <c r="AF92" s="53" t="s">
        <v>139</v>
      </c>
      <c r="AG92" s="53" t="s">
        <v>142</v>
      </c>
      <c r="AH92" s="53" t="s">
        <v>226</v>
      </c>
      <c r="AI92" s="53"/>
      <c r="AJ92" s="53"/>
      <c r="AK92" s="53"/>
      <c r="AL92" s="53"/>
      <c r="AM92" s="53"/>
      <c r="AN92" s="53"/>
      <c r="AO92" s="53"/>
      <c r="AP92" s="53"/>
      <c r="AQ92" s="53"/>
      <c r="AR92" s="63" t="s">
        <v>1137</v>
      </c>
    </row>
    <row r="93" spans="1:44" x14ac:dyDescent="0.25">
      <c r="A93" t="s">
        <v>157</v>
      </c>
      <c r="B93" t="s">
        <v>1109</v>
      </c>
      <c r="C93" t="s">
        <v>1125</v>
      </c>
      <c r="D93" t="s">
        <v>1109</v>
      </c>
      <c r="E93">
        <v>10738</v>
      </c>
      <c r="F93" t="s">
        <v>1109</v>
      </c>
      <c r="G93">
        <v>200</v>
      </c>
      <c r="H93" t="s">
        <v>1109</v>
      </c>
      <c r="I93">
        <v>3.5000000000000003E-2</v>
      </c>
      <c r="J93" t="s">
        <v>1109</v>
      </c>
      <c r="K93">
        <v>15</v>
      </c>
      <c r="L93" t="s">
        <v>1109</v>
      </c>
      <c r="M93">
        <v>30</v>
      </c>
      <c r="N93" t="s">
        <v>1109</v>
      </c>
      <c r="O93">
        <v>0.30701000000000001</v>
      </c>
      <c r="P93" t="s">
        <v>1109</v>
      </c>
      <c r="Q93">
        <v>181.89</v>
      </c>
      <c r="R93" t="s">
        <v>1109</v>
      </c>
      <c r="S93">
        <v>0.3</v>
      </c>
      <c r="T93" t="s">
        <v>1265</v>
      </c>
      <c r="X93" t="s">
        <v>123</v>
      </c>
      <c r="Y93" t="s">
        <v>1109</v>
      </c>
      <c r="Z93" s="53" t="s">
        <v>55</v>
      </c>
      <c r="AA93" s="53" t="s">
        <v>74</v>
      </c>
      <c r="AB93" s="53" t="s">
        <v>91</v>
      </c>
      <c r="AC93" s="53" t="s">
        <v>97</v>
      </c>
      <c r="AD93" s="53" t="s">
        <v>150</v>
      </c>
      <c r="AE93" s="53" t="s">
        <v>102</v>
      </c>
      <c r="AF93" s="53" t="s">
        <v>139</v>
      </c>
      <c r="AG93" s="53" t="s">
        <v>142</v>
      </c>
      <c r="AH93" s="53" t="s">
        <v>156</v>
      </c>
      <c r="AI93" s="53" t="s">
        <v>226</v>
      </c>
      <c r="AJ93" s="53"/>
      <c r="AK93" s="53"/>
      <c r="AL93" s="53"/>
      <c r="AM93" s="53"/>
      <c r="AN93" s="53"/>
      <c r="AO93" s="53"/>
      <c r="AP93" s="53"/>
      <c r="AQ93" s="53"/>
      <c r="AR93" s="63" t="s">
        <v>1137</v>
      </c>
    </row>
    <row r="94" spans="1:44" x14ac:dyDescent="0.25">
      <c r="A94" t="s">
        <v>158</v>
      </c>
      <c r="B94" t="s">
        <v>1109</v>
      </c>
      <c r="C94" t="s">
        <v>1140</v>
      </c>
      <c r="D94" t="s">
        <v>1109</v>
      </c>
      <c r="E94">
        <v>413</v>
      </c>
      <c r="F94" t="s">
        <v>1109</v>
      </c>
      <c r="G94">
        <v>10</v>
      </c>
      <c r="H94" t="s">
        <v>1109</v>
      </c>
      <c r="I94">
        <v>1E-3</v>
      </c>
      <c r="J94" t="s">
        <v>1109</v>
      </c>
      <c r="K94">
        <v>30</v>
      </c>
      <c r="L94" t="s">
        <v>1109</v>
      </c>
      <c r="M94">
        <v>60</v>
      </c>
      <c r="N94" t="s">
        <v>1109</v>
      </c>
      <c r="O94">
        <v>0.15351000000000001</v>
      </c>
      <c r="P94" t="s">
        <v>1109</v>
      </c>
      <c r="Q94">
        <v>95.87</v>
      </c>
      <c r="R94" t="s">
        <v>1109</v>
      </c>
      <c r="S94">
        <v>0.36</v>
      </c>
      <c r="T94" t="s">
        <v>1265</v>
      </c>
      <c r="X94" t="s">
        <v>124</v>
      </c>
      <c r="Y94" t="s">
        <v>1109</v>
      </c>
      <c r="Z94" s="53" t="s">
        <v>55</v>
      </c>
      <c r="AA94" s="53" t="s">
        <v>74</v>
      </c>
      <c r="AB94" s="53" t="s">
        <v>53</v>
      </c>
      <c r="AC94" s="53" t="s">
        <v>97</v>
      </c>
      <c r="AD94" s="53" t="s">
        <v>150</v>
      </c>
      <c r="AE94" s="53" t="s">
        <v>102</v>
      </c>
      <c r="AF94" s="53" t="s">
        <v>139</v>
      </c>
      <c r="AG94" s="53" t="s">
        <v>140</v>
      </c>
      <c r="AH94" s="53" t="s">
        <v>141</v>
      </c>
      <c r="AI94" s="53" t="s">
        <v>142</v>
      </c>
      <c r="AJ94" s="53" t="s">
        <v>182</v>
      </c>
      <c r="AK94" s="53" t="s">
        <v>113</v>
      </c>
      <c r="AL94" s="53" t="s">
        <v>226</v>
      </c>
      <c r="AM94" s="53"/>
      <c r="AN94" s="53"/>
      <c r="AO94" s="53"/>
      <c r="AP94" s="53"/>
      <c r="AQ94" s="53"/>
      <c r="AR94" s="63" t="s">
        <v>1137</v>
      </c>
    </row>
    <row r="95" spans="1:44" x14ac:dyDescent="0.25">
      <c r="A95" t="s">
        <v>160</v>
      </c>
      <c r="B95" t="s">
        <v>1109</v>
      </c>
      <c r="C95" t="s">
        <v>1141</v>
      </c>
      <c r="D95" t="s">
        <v>1109</v>
      </c>
      <c r="E95">
        <v>599</v>
      </c>
      <c r="F95" t="s">
        <v>1109</v>
      </c>
      <c r="G95">
        <v>10</v>
      </c>
      <c r="H95" t="s">
        <v>1109</v>
      </c>
      <c r="I95">
        <v>1.5E-3</v>
      </c>
      <c r="J95" t="s">
        <v>1109</v>
      </c>
      <c r="K95">
        <v>30</v>
      </c>
      <c r="L95" t="s">
        <v>1109</v>
      </c>
      <c r="M95">
        <v>60</v>
      </c>
      <c r="N95" t="s">
        <v>1109</v>
      </c>
      <c r="O95">
        <v>0.15351000000000001</v>
      </c>
      <c r="P95" t="s">
        <v>1109</v>
      </c>
      <c r="Q95">
        <v>160.81</v>
      </c>
      <c r="R95" t="s">
        <v>1109</v>
      </c>
      <c r="S95">
        <v>0.25</v>
      </c>
      <c r="T95" t="s">
        <v>1265</v>
      </c>
      <c r="X95" t="s">
        <v>127</v>
      </c>
      <c r="Y95" t="s">
        <v>1109</v>
      </c>
      <c r="Z95" s="53" t="s">
        <v>55</v>
      </c>
      <c r="AA95" s="53" t="s">
        <v>74</v>
      </c>
      <c r="AB95" s="53" t="s">
        <v>53</v>
      </c>
      <c r="AC95" s="53" t="s">
        <v>97</v>
      </c>
      <c r="AD95" s="53" t="s">
        <v>150</v>
      </c>
      <c r="AE95" s="53" t="s">
        <v>102</v>
      </c>
      <c r="AF95" s="53" t="s">
        <v>166</v>
      </c>
      <c r="AG95" s="53" t="s">
        <v>137</v>
      </c>
      <c r="AH95" s="53" t="s">
        <v>139</v>
      </c>
      <c r="AI95" s="53" t="s">
        <v>141</v>
      </c>
      <c r="AJ95" s="53" t="s">
        <v>142</v>
      </c>
      <c r="AK95" s="53" t="s">
        <v>153</v>
      </c>
      <c r="AL95" s="53" t="s">
        <v>186</v>
      </c>
      <c r="AM95" s="53" t="s">
        <v>226</v>
      </c>
      <c r="AN95" s="53"/>
      <c r="AO95" s="53"/>
      <c r="AP95" s="53"/>
      <c r="AQ95" s="53"/>
      <c r="AR95" s="63" t="s">
        <v>1137</v>
      </c>
    </row>
    <row r="96" spans="1:44" x14ac:dyDescent="0.25">
      <c r="A96" t="s">
        <v>162</v>
      </c>
      <c r="B96" t="s">
        <v>1109</v>
      </c>
      <c r="C96" t="s">
        <v>1142</v>
      </c>
      <c r="D96" t="s">
        <v>1109</v>
      </c>
      <c r="E96">
        <v>1705</v>
      </c>
      <c r="F96" t="s">
        <v>1109</v>
      </c>
      <c r="G96">
        <v>15</v>
      </c>
      <c r="H96" t="s">
        <v>1109</v>
      </c>
      <c r="I96">
        <v>0.01</v>
      </c>
      <c r="J96" t="s">
        <v>1109</v>
      </c>
      <c r="K96">
        <v>30</v>
      </c>
      <c r="L96" t="s">
        <v>1109</v>
      </c>
      <c r="M96">
        <v>60</v>
      </c>
      <c r="N96" t="s">
        <v>1109</v>
      </c>
      <c r="O96">
        <v>0.15351000000000001</v>
      </c>
      <c r="P96" t="s">
        <v>1109</v>
      </c>
      <c r="Q96">
        <v>153.13</v>
      </c>
      <c r="R96" t="s">
        <v>1109</v>
      </c>
      <c r="S96">
        <v>0.3</v>
      </c>
      <c r="T96" t="s">
        <v>1265</v>
      </c>
      <c r="X96" t="s">
        <v>130</v>
      </c>
      <c r="Y96" t="s">
        <v>1109</v>
      </c>
      <c r="Z96" s="53" t="s">
        <v>55</v>
      </c>
      <c r="AA96" s="53" t="s">
        <v>102</v>
      </c>
      <c r="AB96" s="53" t="s">
        <v>139</v>
      </c>
      <c r="AC96" s="53" t="s">
        <v>226</v>
      </c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63" t="s">
        <v>1137</v>
      </c>
    </row>
    <row r="97" spans="1:44" x14ac:dyDescent="0.25">
      <c r="A97" t="s">
        <v>164</v>
      </c>
      <c r="B97" t="s">
        <v>1109</v>
      </c>
      <c r="C97" t="s">
        <v>1143</v>
      </c>
      <c r="D97" t="s">
        <v>1109</v>
      </c>
      <c r="E97">
        <v>1921</v>
      </c>
      <c r="F97" t="s">
        <v>1109</v>
      </c>
      <c r="G97">
        <v>25</v>
      </c>
      <c r="H97" t="s">
        <v>1109</v>
      </c>
      <c r="I97">
        <v>1.4999999999999999E-2</v>
      </c>
      <c r="J97" t="s">
        <v>1109</v>
      </c>
      <c r="K97">
        <v>30</v>
      </c>
      <c r="L97" t="s">
        <v>1109</v>
      </c>
      <c r="M97">
        <v>60</v>
      </c>
      <c r="N97" t="s">
        <v>1109</v>
      </c>
      <c r="O97">
        <v>0.15351000000000001</v>
      </c>
      <c r="P97" t="s">
        <v>1109</v>
      </c>
      <c r="Q97">
        <v>303.2</v>
      </c>
      <c r="R97" t="s">
        <v>1109</v>
      </c>
      <c r="S97">
        <v>0.16</v>
      </c>
      <c r="T97" t="s">
        <v>1265</v>
      </c>
      <c r="X97" t="s">
        <v>132</v>
      </c>
      <c r="Y97" t="s">
        <v>1109</v>
      </c>
      <c r="Z97" s="53" t="s">
        <v>41</v>
      </c>
      <c r="AA97" s="53" t="s">
        <v>62</v>
      </c>
      <c r="AB97" s="53" t="s">
        <v>78</v>
      </c>
      <c r="AC97" s="53" t="s">
        <v>102</v>
      </c>
      <c r="AD97" s="53" t="s">
        <v>226</v>
      </c>
      <c r="AE97" s="53" t="s">
        <v>207</v>
      </c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63" t="s">
        <v>1137</v>
      </c>
    </row>
    <row r="98" spans="1:44" x14ac:dyDescent="0.25">
      <c r="A98" t="s">
        <v>167</v>
      </c>
      <c r="B98" t="s">
        <v>1109</v>
      </c>
      <c r="C98" t="s">
        <v>1128</v>
      </c>
      <c r="D98" t="s">
        <v>1109</v>
      </c>
      <c r="E98">
        <v>122</v>
      </c>
      <c r="F98" t="s">
        <v>1109</v>
      </c>
      <c r="G98">
        <v>50</v>
      </c>
      <c r="H98" t="s">
        <v>1109</v>
      </c>
      <c r="I98">
        <v>0.01</v>
      </c>
      <c r="J98" t="s">
        <v>1109</v>
      </c>
      <c r="K98">
        <v>30</v>
      </c>
      <c r="L98" t="s">
        <v>1109</v>
      </c>
      <c r="M98">
        <v>60</v>
      </c>
      <c r="N98" t="s">
        <v>1109</v>
      </c>
      <c r="O98">
        <v>0.15351000000000001</v>
      </c>
      <c r="P98" t="s">
        <v>1109</v>
      </c>
      <c r="Q98">
        <v>156.74</v>
      </c>
      <c r="R98" t="s">
        <v>1109</v>
      </c>
      <c r="S98">
        <v>0.2</v>
      </c>
      <c r="T98" t="s">
        <v>1265</v>
      </c>
      <c r="X98" t="s">
        <v>135</v>
      </c>
      <c r="Y98" t="s">
        <v>1109</v>
      </c>
      <c r="Z98" s="53" t="s">
        <v>41</v>
      </c>
      <c r="AA98" s="53" t="s">
        <v>62</v>
      </c>
      <c r="AB98" s="53" t="s">
        <v>72</v>
      </c>
      <c r="AC98" s="53" t="s">
        <v>102</v>
      </c>
      <c r="AD98" s="53" t="s">
        <v>226</v>
      </c>
      <c r="AE98" s="53" t="s">
        <v>207</v>
      </c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63" t="s">
        <v>1137</v>
      </c>
    </row>
    <row r="99" spans="1:44" x14ac:dyDescent="0.25">
      <c r="A99" t="s">
        <v>169</v>
      </c>
      <c r="B99" t="s">
        <v>1109</v>
      </c>
      <c r="C99" t="s">
        <v>1144</v>
      </c>
      <c r="D99" t="s">
        <v>1109</v>
      </c>
      <c r="E99">
        <v>172</v>
      </c>
      <c r="F99" t="s">
        <v>1109</v>
      </c>
      <c r="G99">
        <v>10</v>
      </c>
      <c r="H99" t="s">
        <v>1109</v>
      </c>
      <c r="I99">
        <v>3.0000000000000001E-3</v>
      </c>
      <c r="J99" t="s">
        <v>1109</v>
      </c>
      <c r="K99">
        <v>30</v>
      </c>
      <c r="L99" t="s">
        <v>1109</v>
      </c>
      <c r="M99">
        <v>60</v>
      </c>
      <c r="N99" t="s">
        <v>1109</v>
      </c>
      <c r="O99">
        <v>0.15351000000000001</v>
      </c>
      <c r="P99" t="s">
        <v>1109</v>
      </c>
      <c r="Q99">
        <v>568.16999999999996</v>
      </c>
      <c r="R99" t="s">
        <v>1109</v>
      </c>
      <c r="S99">
        <v>0.2</v>
      </c>
      <c r="T99" t="s">
        <v>1265</v>
      </c>
      <c r="X99" t="s">
        <v>144</v>
      </c>
      <c r="Y99" t="s">
        <v>1109</v>
      </c>
      <c r="Z99" s="53" t="s">
        <v>41</v>
      </c>
      <c r="AA99" s="53" t="s">
        <v>54</v>
      </c>
      <c r="AB99" s="53" t="s">
        <v>150</v>
      </c>
      <c r="AC99" s="53" t="s">
        <v>102</v>
      </c>
      <c r="AD99" s="53" t="s">
        <v>213</v>
      </c>
      <c r="AE99" s="53" t="s">
        <v>226</v>
      </c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63" t="s">
        <v>1137</v>
      </c>
    </row>
    <row r="100" spans="1:44" x14ac:dyDescent="0.25">
      <c r="A100" t="s">
        <v>171</v>
      </c>
      <c r="B100" t="s">
        <v>1109</v>
      </c>
      <c r="C100" t="s">
        <v>1129</v>
      </c>
      <c r="D100" t="s">
        <v>1109</v>
      </c>
      <c r="E100">
        <v>83</v>
      </c>
      <c r="F100" t="s">
        <v>1109</v>
      </c>
      <c r="G100">
        <v>20</v>
      </c>
      <c r="H100" t="s">
        <v>1109</v>
      </c>
      <c r="I100">
        <v>7.0000000000000001E-3</v>
      </c>
      <c r="J100" t="s">
        <v>1109</v>
      </c>
      <c r="K100">
        <v>30</v>
      </c>
      <c r="L100" t="s">
        <v>1109</v>
      </c>
      <c r="M100">
        <v>60</v>
      </c>
      <c r="N100" t="s">
        <v>1109</v>
      </c>
      <c r="O100">
        <v>0.15351000000000001</v>
      </c>
      <c r="P100" t="s">
        <v>1109</v>
      </c>
      <c r="Q100">
        <v>267.17</v>
      </c>
      <c r="R100" t="s">
        <v>1109</v>
      </c>
      <c r="S100">
        <v>0.18</v>
      </c>
      <c r="T100" t="s">
        <v>1265</v>
      </c>
      <c r="X100" t="s">
        <v>146</v>
      </c>
      <c r="Y100" t="s">
        <v>1109</v>
      </c>
      <c r="Z100" s="53" t="s">
        <v>55</v>
      </c>
      <c r="AA100" s="53" t="s">
        <v>226</v>
      </c>
      <c r="AB100" s="53" t="s">
        <v>102</v>
      </c>
      <c r="AC100" s="53" t="s">
        <v>54</v>
      </c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63" t="s">
        <v>1137</v>
      </c>
    </row>
    <row r="101" spans="1:44" x14ac:dyDescent="0.25">
      <c r="A101" t="s">
        <v>173</v>
      </c>
      <c r="B101" t="s">
        <v>1109</v>
      </c>
      <c r="C101" t="s">
        <v>1130</v>
      </c>
      <c r="D101" t="s">
        <v>1109</v>
      </c>
      <c r="E101">
        <v>83</v>
      </c>
      <c r="F101" t="s">
        <v>1109</v>
      </c>
      <c r="G101">
        <v>10</v>
      </c>
      <c r="H101" t="s">
        <v>1109</v>
      </c>
      <c r="I101">
        <v>3.0000000000000001E-3</v>
      </c>
      <c r="J101" t="s">
        <v>1109</v>
      </c>
      <c r="K101">
        <v>30</v>
      </c>
      <c r="L101" t="s">
        <v>1109</v>
      </c>
      <c r="M101">
        <v>60</v>
      </c>
      <c r="N101" t="s">
        <v>1109</v>
      </c>
      <c r="O101">
        <v>0.15351000000000001</v>
      </c>
      <c r="P101" t="s">
        <v>1109</v>
      </c>
      <c r="Q101">
        <v>442.95</v>
      </c>
      <c r="R101" t="s">
        <v>1109</v>
      </c>
      <c r="S101">
        <v>0.3</v>
      </c>
      <c r="T101" t="s">
        <v>1265</v>
      </c>
      <c r="X101" t="s">
        <v>151</v>
      </c>
      <c r="Y101" t="s">
        <v>1109</v>
      </c>
      <c r="Z101" s="53" t="s">
        <v>55</v>
      </c>
      <c r="AA101" s="53" t="s">
        <v>102</v>
      </c>
      <c r="AB101" s="53" t="s">
        <v>197</v>
      </c>
      <c r="AC101" s="53" t="s">
        <v>226</v>
      </c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63" t="s">
        <v>1137</v>
      </c>
    </row>
    <row r="102" spans="1:44" x14ac:dyDescent="0.25">
      <c r="A102" t="s">
        <v>175</v>
      </c>
      <c r="B102" t="s">
        <v>1109</v>
      </c>
      <c r="C102" t="s">
        <v>1131</v>
      </c>
      <c r="D102" t="s">
        <v>1109</v>
      </c>
      <c r="E102">
        <v>746</v>
      </c>
      <c r="F102" t="s">
        <v>1109</v>
      </c>
      <c r="G102">
        <v>15</v>
      </c>
      <c r="H102" t="s">
        <v>1109</v>
      </c>
      <c r="I102">
        <v>7.0000000000000001E-3</v>
      </c>
      <c r="J102" t="s">
        <v>1109</v>
      </c>
      <c r="K102">
        <v>30</v>
      </c>
      <c r="L102" t="s">
        <v>1109</v>
      </c>
      <c r="M102">
        <v>60</v>
      </c>
      <c r="N102" t="s">
        <v>1109</v>
      </c>
      <c r="O102">
        <v>0.15351000000000001</v>
      </c>
      <c r="P102" t="s">
        <v>1109</v>
      </c>
      <c r="Q102">
        <v>545.91999999999996</v>
      </c>
      <c r="R102" t="s">
        <v>1109</v>
      </c>
      <c r="S102">
        <v>0.25</v>
      </c>
      <c r="T102" t="s">
        <v>1265</v>
      </c>
      <c r="X102" t="s">
        <v>154</v>
      </c>
      <c r="Y102" t="s">
        <v>1109</v>
      </c>
      <c r="Z102" s="53" t="s">
        <v>55</v>
      </c>
      <c r="AA102" s="53" t="s">
        <v>106</v>
      </c>
      <c r="AB102" s="53" t="s">
        <v>150</v>
      </c>
      <c r="AC102" s="53" t="s">
        <v>102</v>
      </c>
      <c r="AD102" s="53" t="s">
        <v>138</v>
      </c>
      <c r="AE102" s="53" t="s">
        <v>140</v>
      </c>
      <c r="AF102" s="53" t="s">
        <v>200</v>
      </c>
      <c r="AG102" s="53" t="s">
        <v>156</v>
      </c>
      <c r="AH102" s="53" t="s">
        <v>113</v>
      </c>
      <c r="AI102" s="53" t="s">
        <v>223</v>
      </c>
      <c r="AJ102" s="53" t="s">
        <v>226</v>
      </c>
      <c r="AK102" s="53" t="s">
        <v>189</v>
      </c>
      <c r="AL102" s="53" t="s">
        <v>204</v>
      </c>
      <c r="AM102" s="53" t="s">
        <v>225</v>
      </c>
      <c r="AN102" s="53"/>
      <c r="AO102" s="53"/>
      <c r="AP102" s="53"/>
      <c r="AQ102" s="53"/>
      <c r="AR102" s="63" t="s">
        <v>1137</v>
      </c>
    </row>
    <row r="103" spans="1:44" x14ac:dyDescent="0.25">
      <c r="A103" t="s">
        <v>177</v>
      </c>
      <c r="B103" t="s">
        <v>1109</v>
      </c>
      <c r="C103" t="s">
        <v>1132</v>
      </c>
      <c r="D103" t="s">
        <v>1109</v>
      </c>
      <c r="E103">
        <v>1652</v>
      </c>
      <c r="F103" t="s">
        <v>1109</v>
      </c>
      <c r="G103">
        <v>20</v>
      </c>
      <c r="H103" t="s">
        <v>1109</v>
      </c>
      <c r="I103">
        <v>8.9999999999999993E-3</v>
      </c>
      <c r="J103" t="s">
        <v>1109</v>
      </c>
      <c r="K103">
        <v>30</v>
      </c>
      <c r="L103" t="s">
        <v>1109</v>
      </c>
      <c r="M103">
        <v>60</v>
      </c>
      <c r="N103" t="s">
        <v>1109</v>
      </c>
      <c r="O103">
        <v>0.15351000000000001</v>
      </c>
      <c r="P103" t="s">
        <v>1109</v>
      </c>
      <c r="Q103">
        <v>361.91</v>
      </c>
      <c r="R103" t="s">
        <v>1109</v>
      </c>
      <c r="S103">
        <v>0.25</v>
      </c>
      <c r="T103" t="s">
        <v>1265</v>
      </c>
      <c r="X103" t="s">
        <v>157</v>
      </c>
      <c r="Y103" t="s">
        <v>1109</v>
      </c>
      <c r="Z103" s="53" t="s">
        <v>55</v>
      </c>
      <c r="AA103" s="53" t="s">
        <v>98</v>
      </c>
      <c r="AB103" s="53" t="s">
        <v>90</v>
      </c>
      <c r="AC103" s="53" t="s">
        <v>148</v>
      </c>
      <c r="AD103" s="53" t="s">
        <v>121</v>
      </c>
      <c r="AE103" s="53" t="s">
        <v>102</v>
      </c>
      <c r="AF103" s="53" t="s">
        <v>223</v>
      </c>
      <c r="AG103" s="53" t="s">
        <v>110</v>
      </c>
      <c r="AH103" s="53" t="s">
        <v>200</v>
      </c>
      <c r="AI103" s="53" t="s">
        <v>226</v>
      </c>
      <c r="AJ103" s="53"/>
      <c r="AK103" s="53"/>
      <c r="AL103" s="53"/>
      <c r="AM103" s="53"/>
      <c r="AN103" s="53"/>
      <c r="AO103" s="53"/>
      <c r="AP103" s="53"/>
      <c r="AQ103" s="53"/>
      <c r="AR103" s="63" t="s">
        <v>1137</v>
      </c>
    </row>
    <row r="104" spans="1:44" x14ac:dyDescent="0.25">
      <c r="A104" t="s">
        <v>178</v>
      </c>
      <c r="B104" t="s">
        <v>1109</v>
      </c>
      <c r="C104" t="s">
        <v>1133</v>
      </c>
      <c r="D104" t="s">
        <v>1109</v>
      </c>
      <c r="E104">
        <v>299</v>
      </c>
      <c r="F104" t="s">
        <v>1109</v>
      </c>
      <c r="G104">
        <v>10</v>
      </c>
      <c r="H104" t="s">
        <v>1109</v>
      </c>
      <c r="I104">
        <v>4.0000000000000001E-3</v>
      </c>
      <c r="J104" t="s">
        <v>1109</v>
      </c>
      <c r="K104">
        <v>30</v>
      </c>
      <c r="L104" t="s">
        <v>1109</v>
      </c>
      <c r="M104">
        <v>60</v>
      </c>
      <c r="N104" t="s">
        <v>1109</v>
      </c>
      <c r="O104">
        <v>0.15351000000000001</v>
      </c>
      <c r="P104" t="s">
        <v>1109</v>
      </c>
      <c r="Q104">
        <v>303.85000000000002</v>
      </c>
      <c r="R104" t="s">
        <v>1109</v>
      </c>
      <c r="S104">
        <v>0.2</v>
      </c>
      <c r="T104" t="s">
        <v>1265</v>
      </c>
      <c r="X104" t="s">
        <v>158</v>
      </c>
      <c r="Y104" t="s">
        <v>1109</v>
      </c>
      <c r="Z104" s="53" t="s">
        <v>55</v>
      </c>
      <c r="AA104" s="53" t="s">
        <v>102</v>
      </c>
      <c r="AB104" s="53" t="s">
        <v>226</v>
      </c>
      <c r="AC104" s="53" t="s">
        <v>186</v>
      </c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63" t="s">
        <v>1137</v>
      </c>
    </row>
    <row r="105" spans="1:44" x14ac:dyDescent="0.25">
      <c r="A105" t="s">
        <v>180</v>
      </c>
      <c r="B105" t="s">
        <v>1109</v>
      </c>
      <c r="C105" t="s">
        <v>1145</v>
      </c>
      <c r="D105" t="s">
        <v>1109</v>
      </c>
      <c r="E105">
        <v>8</v>
      </c>
      <c r="F105" t="s">
        <v>1109</v>
      </c>
      <c r="G105">
        <v>5</v>
      </c>
      <c r="H105" t="s">
        <v>1109</v>
      </c>
      <c r="I105">
        <v>2E-3</v>
      </c>
      <c r="J105" t="s">
        <v>1109</v>
      </c>
      <c r="K105">
        <v>30</v>
      </c>
      <c r="L105" t="s">
        <v>1109</v>
      </c>
      <c r="M105">
        <v>60</v>
      </c>
      <c r="N105" t="s">
        <v>1109</v>
      </c>
      <c r="O105">
        <v>0.15351000000000001</v>
      </c>
      <c r="P105" t="s">
        <v>1109</v>
      </c>
      <c r="Q105">
        <v>283.32</v>
      </c>
      <c r="R105" t="s">
        <v>1109</v>
      </c>
      <c r="S105">
        <v>0.25</v>
      </c>
      <c r="T105" t="s">
        <v>1265</v>
      </c>
      <c r="X105" t="s">
        <v>160</v>
      </c>
      <c r="Y105" t="s">
        <v>1109</v>
      </c>
      <c r="Z105" s="53" t="s">
        <v>55</v>
      </c>
      <c r="AA105" s="53" t="s">
        <v>150</v>
      </c>
      <c r="AB105" s="53" t="s">
        <v>102</v>
      </c>
      <c r="AC105" s="53" t="s">
        <v>108</v>
      </c>
      <c r="AD105" s="53" t="s">
        <v>226</v>
      </c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63" t="s">
        <v>1137</v>
      </c>
    </row>
    <row r="106" spans="1:44" x14ac:dyDescent="0.25">
      <c r="A106" t="s">
        <v>184</v>
      </c>
      <c r="B106" t="s">
        <v>1109</v>
      </c>
      <c r="C106" t="s">
        <v>1146</v>
      </c>
      <c r="D106" t="s">
        <v>1109</v>
      </c>
      <c r="E106">
        <v>777</v>
      </c>
      <c r="F106" t="s">
        <v>1109</v>
      </c>
      <c r="G106">
        <v>25</v>
      </c>
      <c r="H106" t="s">
        <v>1109</v>
      </c>
      <c r="I106">
        <v>4.0000000000000001E-3</v>
      </c>
      <c r="J106" t="s">
        <v>1109</v>
      </c>
      <c r="K106">
        <v>30</v>
      </c>
      <c r="L106" t="s">
        <v>1109</v>
      </c>
      <c r="M106">
        <v>60</v>
      </c>
      <c r="N106" t="s">
        <v>1109</v>
      </c>
      <c r="O106">
        <v>0.15351000000000001</v>
      </c>
      <c r="P106" t="s">
        <v>1109</v>
      </c>
      <c r="Q106">
        <v>224.05</v>
      </c>
      <c r="R106" t="s">
        <v>1109</v>
      </c>
      <c r="S106">
        <v>0.36</v>
      </c>
      <c r="T106" t="s">
        <v>1265</v>
      </c>
      <c r="X106" t="s">
        <v>162</v>
      </c>
      <c r="Y106" t="s">
        <v>1109</v>
      </c>
      <c r="Z106" s="53" t="s">
        <v>45</v>
      </c>
      <c r="AA106" s="53" t="s">
        <v>74</v>
      </c>
      <c r="AB106" s="53" t="s">
        <v>150</v>
      </c>
      <c r="AC106" s="53" t="s">
        <v>102</v>
      </c>
      <c r="AD106" s="53" t="s">
        <v>186</v>
      </c>
      <c r="AE106" s="53" t="s">
        <v>142</v>
      </c>
      <c r="AF106" s="53" t="s">
        <v>55</v>
      </c>
      <c r="AG106" s="53" t="s">
        <v>226</v>
      </c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63" t="s">
        <v>1137</v>
      </c>
    </row>
    <row r="107" spans="1:44" x14ac:dyDescent="0.25">
      <c r="A107" t="s">
        <v>187</v>
      </c>
      <c r="B107" t="s">
        <v>1109</v>
      </c>
      <c r="C107" t="s">
        <v>1134</v>
      </c>
      <c r="D107" t="s">
        <v>1109</v>
      </c>
      <c r="E107">
        <v>127</v>
      </c>
      <c r="F107" t="s">
        <v>1109</v>
      </c>
      <c r="G107">
        <v>5</v>
      </c>
      <c r="H107" t="s">
        <v>1109</v>
      </c>
      <c r="I107">
        <v>2E-3</v>
      </c>
      <c r="J107" t="s">
        <v>1109</v>
      </c>
      <c r="K107">
        <v>30</v>
      </c>
      <c r="L107" t="s">
        <v>1109</v>
      </c>
      <c r="M107">
        <v>60</v>
      </c>
      <c r="N107" t="s">
        <v>1109</v>
      </c>
      <c r="O107">
        <v>0.15351000000000001</v>
      </c>
      <c r="P107" t="s">
        <v>1109</v>
      </c>
      <c r="Q107">
        <v>533.79999999999995</v>
      </c>
      <c r="R107" t="s">
        <v>1109</v>
      </c>
      <c r="S107">
        <v>0.35</v>
      </c>
      <c r="T107" t="s">
        <v>1265</v>
      </c>
      <c r="X107" t="s">
        <v>164</v>
      </c>
      <c r="Y107" t="s">
        <v>1109</v>
      </c>
      <c r="Z107" s="53" t="s">
        <v>55</v>
      </c>
      <c r="AA107" s="53" t="s">
        <v>74</v>
      </c>
      <c r="AB107" s="53" t="s">
        <v>114</v>
      </c>
      <c r="AC107" s="53" t="s">
        <v>101</v>
      </c>
      <c r="AD107" s="53" t="s">
        <v>117</v>
      </c>
      <c r="AE107" s="53" t="s">
        <v>97</v>
      </c>
      <c r="AF107" s="53" t="s">
        <v>103</v>
      </c>
      <c r="AG107" s="53" t="s">
        <v>129</v>
      </c>
      <c r="AH107" s="53" t="s">
        <v>126</v>
      </c>
      <c r="AI107" s="53" t="s">
        <v>150</v>
      </c>
      <c r="AJ107" s="53" t="s">
        <v>102</v>
      </c>
      <c r="AK107" s="53" t="s">
        <v>139</v>
      </c>
      <c r="AL107" s="53" t="s">
        <v>156</v>
      </c>
      <c r="AM107" s="53" t="s">
        <v>226</v>
      </c>
      <c r="AN107" s="53"/>
      <c r="AO107" s="53"/>
      <c r="AP107" s="53"/>
      <c r="AQ107" s="53"/>
      <c r="AR107" s="63" t="s">
        <v>1137</v>
      </c>
    </row>
    <row r="108" spans="1:44" x14ac:dyDescent="0.25">
      <c r="A108" t="s">
        <v>191</v>
      </c>
      <c r="B108" t="s">
        <v>1109</v>
      </c>
      <c r="C108" t="s">
        <v>1147</v>
      </c>
      <c r="D108" t="s">
        <v>1109</v>
      </c>
      <c r="E108">
        <v>36</v>
      </c>
      <c r="F108" t="s">
        <v>1109</v>
      </c>
      <c r="G108">
        <v>5</v>
      </c>
      <c r="H108" t="s">
        <v>1109</v>
      </c>
      <c r="I108">
        <v>3.0000000000000001E-3</v>
      </c>
      <c r="J108" t="s">
        <v>1109</v>
      </c>
      <c r="K108">
        <v>30</v>
      </c>
      <c r="L108" t="s">
        <v>1109</v>
      </c>
      <c r="M108">
        <v>60</v>
      </c>
      <c r="N108" t="s">
        <v>1109</v>
      </c>
      <c r="O108">
        <v>0.15351000000000001</v>
      </c>
      <c r="P108" t="s">
        <v>1109</v>
      </c>
      <c r="Q108">
        <v>218.38</v>
      </c>
      <c r="R108" t="s">
        <v>1109</v>
      </c>
      <c r="S108">
        <v>0.25</v>
      </c>
      <c r="T108" t="s">
        <v>1265</v>
      </c>
      <c r="X108" t="s">
        <v>167</v>
      </c>
      <c r="Y108" t="s">
        <v>1109</v>
      </c>
      <c r="Z108" s="53" t="s">
        <v>55</v>
      </c>
      <c r="AA108" s="53" t="s">
        <v>74</v>
      </c>
      <c r="AB108" s="53" t="s">
        <v>53</v>
      </c>
      <c r="AC108" s="53" t="s">
        <v>97</v>
      </c>
      <c r="AD108" s="53" t="s">
        <v>150</v>
      </c>
      <c r="AE108" s="53" t="s">
        <v>102</v>
      </c>
      <c r="AF108" s="53" t="s">
        <v>139</v>
      </c>
      <c r="AG108" s="53" t="s">
        <v>142</v>
      </c>
      <c r="AH108" s="53" t="s">
        <v>226</v>
      </c>
      <c r="AI108" s="53"/>
      <c r="AJ108" s="53"/>
      <c r="AK108" s="53"/>
      <c r="AL108" s="53"/>
      <c r="AM108" s="53"/>
      <c r="AN108" s="53"/>
      <c r="AO108" s="53"/>
      <c r="AP108" s="53"/>
      <c r="AQ108" s="53"/>
      <c r="AR108" s="63" t="s">
        <v>1137</v>
      </c>
    </row>
    <row r="109" spans="1:44" x14ac:dyDescent="0.25">
      <c r="A109" t="s">
        <v>195</v>
      </c>
      <c r="B109" t="s">
        <v>1109</v>
      </c>
      <c r="C109" t="s">
        <v>1135</v>
      </c>
      <c r="D109" t="s">
        <v>1109</v>
      </c>
      <c r="E109">
        <v>1721</v>
      </c>
      <c r="F109" t="s">
        <v>1109</v>
      </c>
      <c r="G109">
        <v>10</v>
      </c>
      <c r="H109" t="s">
        <v>1109</v>
      </c>
      <c r="I109">
        <v>4.0000000000000001E-3</v>
      </c>
      <c r="J109" t="s">
        <v>1109</v>
      </c>
      <c r="K109">
        <v>30</v>
      </c>
      <c r="L109" t="s">
        <v>1109</v>
      </c>
      <c r="M109">
        <v>60</v>
      </c>
      <c r="N109" t="s">
        <v>1109</v>
      </c>
      <c r="O109">
        <v>0.15351000000000001</v>
      </c>
      <c r="P109" t="s">
        <v>1109</v>
      </c>
      <c r="Q109">
        <v>226.28</v>
      </c>
      <c r="R109" t="s">
        <v>1109</v>
      </c>
      <c r="S109">
        <v>0.3</v>
      </c>
      <c r="T109" t="s">
        <v>1265</v>
      </c>
      <c r="X109" t="s">
        <v>169</v>
      </c>
      <c r="Y109" t="s">
        <v>1109</v>
      </c>
      <c r="Z109" s="53" t="s">
        <v>55</v>
      </c>
      <c r="AA109" s="53" t="s">
        <v>45</v>
      </c>
      <c r="AB109" s="53" t="s">
        <v>74</v>
      </c>
      <c r="AC109" s="53" t="s">
        <v>53</v>
      </c>
      <c r="AD109" s="53" t="s">
        <v>97</v>
      </c>
      <c r="AE109" s="53" t="s">
        <v>129</v>
      </c>
      <c r="AF109" s="53" t="s">
        <v>150</v>
      </c>
      <c r="AG109" s="53" t="s">
        <v>102</v>
      </c>
      <c r="AH109" s="53" t="s">
        <v>139</v>
      </c>
      <c r="AI109" s="53" t="s">
        <v>141</v>
      </c>
      <c r="AJ109" s="53" t="s">
        <v>142</v>
      </c>
      <c r="AK109" s="53" t="s">
        <v>226</v>
      </c>
      <c r="AL109" s="53"/>
      <c r="AM109" s="53"/>
      <c r="AN109" s="53"/>
      <c r="AO109" s="53"/>
      <c r="AP109" s="53"/>
      <c r="AQ109" s="53"/>
      <c r="AR109" s="63" t="s">
        <v>1137</v>
      </c>
    </row>
    <row r="110" spans="1:44" x14ac:dyDescent="0.25">
      <c r="A110" t="s">
        <v>1270</v>
      </c>
      <c r="B110" t="s">
        <v>1109</v>
      </c>
      <c r="C110" t="s">
        <v>1268</v>
      </c>
      <c r="X110" t="s">
        <v>171</v>
      </c>
      <c r="Y110" t="s">
        <v>1109</v>
      </c>
      <c r="Z110" s="53" t="s">
        <v>55</v>
      </c>
      <c r="AA110" s="53" t="s">
        <v>45</v>
      </c>
      <c r="AB110" s="53" t="s">
        <v>74</v>
      </c>
      <c r="AC110" s="53" t="s">
        <v>53</v>
      </c>
      <c r="AD110" s="53" t="s">
        <v>97</v>
      </c>
      <c r="AE110" s="53" t="s">
        <v>129</v>
      </c>
      <c r="AF110" s="53" t="s">
        <v>94</v>
      </c>
      <c r="AG110" s="53" t="s">
        <v>134</v>
      </c>
      <c r="AH110" s="53" t="s">
        <v>150</v>
      </c>
      <c r="AI110" s="53" t="s">
        <v>102</v>
      </c>
      <c r="AJ110" s="53" t="s">
        <v>139</v>
      </c>
      <c r="AK110" s="53" t="s">
        <v>142</v>
      </c>
      <c r="AL110" s="53" t="s">
        <v>226</v>
      </c>
      <c r="AM110" s="53"/>
      <c r="AN110" s="53"/>
      <c r="AO110" s="53"/>
      <c r="AP110" s="53"/>
      <c r="AQ110" s="53"/>
      <c r="AR110" s="63" t="s">
        <v>1137</v>
      </c>
    </row>
    <row r="111" spans="1:44" x14ac:dyDescent="0.25">
      <c r="A111" t="s">
        <v>198</v>
      </c>
      <c r="B111" t="s">
        <v>1109</v>
      </c>
      <c r="C111" t="s">
        <v>1114</v>
      </c>
      <c r="D111" t="s">
        <v>1109</v>
      </c>
      <c r="E111">
        <v>1</v>
      </c>
      <c r="F111" t="s">
        <v>1109</v>
      </c>
      <c r="G111">
        <v>500</v>
      </c>
      <c r="H111" t="s">
        <v>1109</v>
      </c>
      <c r="I111">
        <v>2E-3</v>
      </c>
      <c r="J111" t="s">
        <v>1109</v>
      </c>
      <c r="K111">
        <v>10</v>
      </c>
      <c r="L111" t="s">
        <v>1109</v>
      </c>
      <c r="M111">
        <v>20</v>
      </c>
      <c r="N111" t="s">
        <v>1109</v>
      </c>
      <c r="O111">
        <v>0.46051999999999998</v>
      </c>
      <c r="P111" t="s">
        <v>1109</v>
      </c>
      <c r="Q111">
        <v>442.6</v>
      </c>
      <c r="R111" t="s">
        <v>1109</v>
      </c>
      <c r="S111">
        <v>0.25</v>
      </c>
      <c r="T111" t="s">
        <v>1265</v>
      </c>
      <c r="X111" t="s">
        <v>173</v>
      </c>
      <c r="Y111" t="s">
        <v>1109</v>
      </c>
      <c r="Z111" s="53" t="s">
        <v>55</v>
      </c>
      <c r="AA111" s="53" t="s">
        <v>45</v>
      </c>
      <c r="AB111" s="53" t="s">
        <v>74</v>
      </c>
      <c r="AC111" s="53" t="s">
        <v>53</v>
      </c>
      <c r="AD111" s="53" t="s">
        <v>97</v>
      </c>
      <c r="AE111" s="53" t="s">
        <v>150</v>
      </c>
      <c r="AF111" s="53" t="s">
        <v>102</v>
      </c>
      <c r="AG111" s="53" t="s">
        <v>139</v>
      </c>
      <c r="AH111" s="53" t="s">
        <v>140</v>
      </c>
      <c r="AI111" s="53" t="s">
        <v>141</v>
      </c>
      <c r="AJ111" s="53" t="s">
        <v>142</v>
      </c>
      <c r="AK111" s="53" t="s">
        <v>226</v>
      </c>
      <c r="AL111" s="53"/>
      <c r="AM111" s="53"/>
      <c r="AN111" s="53"/>
      <c r="AO111" s="53"/>
      <c r="AP111" s="53"/>
      <c r="AQ111" s="53"/>
      <c r="AR111" s="63" t="s">
        <v>1137</v>
      </c>
    </row>
    <row r="112" spans="1:44" x14ac:dyDescent="0.25">
      <c r="A112" t="s">
        <v>202</v>
      </c>
      <c r="B112" t="s">
        <v>1109</v>
      </c>
      <c r="C112" t="s">
        <v>1119</v>
      </c>
      <c r="D112" t="s">
        <v>1109</v>
      </c>
      <c r="E112">
        <v>24</v>
      </c>
      <c r="F112" t="s">
        <v>1109</v>
      </c>
      <c r="G112">
        <v>30</v>
      </c>
      <c r="H112" t="s">
        <v>1109</v>
      </c>
      <c r="I112">
        <v>8.0000000000000002E-3</v>
      </c>
      <c r="J112" t="s">
        <v>1109</v>
      </c>
      <c r="K112">
        <v>30</v>
      </c>
      <c r="L112" t="s">
        <v>1109</v>
      </c>
      <c r="M112">
        <v>60</v>
      </c>
      <c r="N112" t="s">
        <v>1109</v>
      </c>
      <c r="O112">
        <v>0.15351000000000001</v>
      </c>
      <c r="P112" t="s">
        <v>1109</v>
      </c>
      <c r="Q112">
        <v>243.4</v>
      </c>
      <c r="R112" t="s">
        <v>1109</v>
      </c>
      <c r="S112">
        <v>0.3</v>
      </c>
      <c r="T112" t="s">
        <v>1265</v>
      </c>
      <c r="X112" t="s">
        <v>175</v>
      </c>
      <c r="Y112" t="s">
        <v>1109</v>
      </c>
      <c r="Z112" s="53" t="s">
        <v>55</v>
      </c>
      <c r="AA112" s="53" t="s">
        <v>45</v>
      </c>
      <c r="AB112" s="53" t="s">
        <v>74</v>
      </c>
      <c r="AC112" s="53" t="s">
        <v>53</v>
      </c>
      <c r="AD112" s="53" t="s">
        <v>97</v>
      </c>
      <c r="AE112" s="53" t="s">
        <v>150</v>
      </c>
      <c r="AF112" s="53" t="s">
        <v>102</v>
      </c>
      <c r="AG112" s="53" t="s">
        <v>139</v>
      </c>
      <c r="AH112" s="53" t="s">
        <v>142</v>
      </c>
      <c r="AI112" s="53" t="s">
        <v>226</v>
      </c>
      <c r="AJ112" s="53"/>
      <c r="AK112" s="53"/>
      <c r="AL112" s="53"/>
      <c r="AM112" s="53"/>
      <c r="AN112" s="53"/>
      <c r="AO112" s="53"/>
      <c r="AP112" s="53"/>
      <c r="AQ112" s="53"/>
      <c r="AR112" s="63" t="s">
        <v>1137</v>
      </c>
    </row>
    <row r="113" spans="1:44" x14ac:dyDescent="0.25">
      <c r="A113" t="s">
        <v>205</v>
      </c>
      <c r="B113" t="s">
        <v>1109</v>
      </c>
      <c r="C113" t="s">
        <v>1125</v>
      </c>
      <c r="D113" t="s">
        <v>1109</v>
      </c>
      <c r="E113">
        <v>182</v>
      </c>
      <c r="F113" t="s">
        <v>1109</v>
      </c>
      <c r="G113">
        <v>200</v>
      </c>
      <c r="H113" t="s">
        <v>1109</v>
      </c>
      <c r="I113">
        <v>0.02</v>
      </c>
      <c r="J113" t="s">
        <v>1109</v>
      </c>
      <c r="K113">
        <v>15</v>
      </c>
      <c r="L113" t="s">
        <v>1109</v>
      </c>
      <c r="M113">
        <v>30</v>
      </c>
      <c r="N113" t="s">
        <v>1109</v>
      </c>
      <c r="O113">
        <v>0.30701000000000001</v>
      </c>
      <c r="P113" t="s">
        <v>1109</v>
      </c>
      <c r="Q113">
        <v>349.68</v>
      </c>
      <c r="R113" t="s">
        <v>1109</v>
      </c>
      <c r="S113">
        <v>0.2</v>
      </c>
      <c r="T113" t="s">
        <v>1265</v>
      </c>
      <c r="X113" t="s">
        <v>177</v>
      </c>
      <c r="Y113" t="s">
        <v>1109</v>
      </c>
      <c r="Z113" s="53" t="s">
        <v>55</v>
      </c>
      <c r="AA113" s="53" t="s">
        <v>45</v>
      </c>
      <c r="AB113" s="53" t="s">
        <v>74</v>
      </c>
      <c r="AC113" s="53" t="s">
        <v>94</v>
      </c>
      <c r="AD113" s="53" t="s">
        <v>150</v>
      </c>
      <c r="AE113" s="53" t="s">
        <v>102</v>
      </c>
      <c r="AF113" s="53" t="s">
        <v>139</v>
      </c>
      <c r="AG113" s="53" t="s">
        <v>142</v>
      </c>
      <c r="AH113" s="53" t="s">
        <v>226</v>
      </c>
      <c r="AI113" s="53"/>
      <c r="AJ113" s="53"/>
      <c r="AK113" s="53"/>
      <c r="AL113" s="53"/>
      <c r="AM113" s="53"/>
      <c r="AN113" s="53"/>
      <c r="AO113" s="53"/>
      <c r="AP113" s="53"/>
      <c r="AQ113" s="53"/>
      <c r="AR113" s="63" t="s">
        <v>1137</v>
      </c>
    </row>
    <row r="114" spans="1:44" x14ac:dyDescent="0.25">
      <c r="A114" t="s">
        <v>208</v>
      </c>
      <c r="B114" t="s">
        <v>1109</v>
      </c>
      <c r="C114" t="s">
        <v>1129</v>
      </c>
      <c r="D114" t="s">
        <v>1109</v>
      </c>
      <c r="E114">
        <v>2</v>
      </c>
      <c r="F114" t="s">
        <v>1109</v>
      </c>
      <c r="G114">
        <v>20</v>
      </c>
      <c r="H114" t="s">
        <v>1109</v>
      </c>
      <c r="I114">
        <v>1E-3</v>
      </c>
      <c r="J114" t="s">
        <v>1109</v>
      </c>
      <c r="K114">
        <v>30</v>
      </c>
      <c r="L114" t="s">
        <v>1109</v>
      </c>
      <c r="M114">
        <v>60</v>
      </c>
      <c r="N114" t="s">
        <v>1109</v>
      </c>
      <c r="O114">
        <v>0.15351000000000001</v>
      </c>
      <c r="P114" t="s">
        <v>1109</v>
      </c>
      <c r="Q114">
        <v>643.29999999999995</v>
      </c>
      <c r="R114" t="s">
        <v>1109</v>
      </c>
      <c r="S114">
        <v>0.25</v>
      </c>
      <c r="T114" t="s">
        <v>1265</v>
      </c>
      <c r="X114" t="s">
        <v>178</v>
      </c>
      <c r="Y114" t="s">
        <v>1109</v>
      </c>
      <c r="Z114" s="53" t="s">
        <v>55</v>
      </c>
      <c r="AA114" s="53" t="s">
        <v>74</v>
      </c>
      <c r="AB114" s="53" t="s">
        <v>91</v>
      </c>
      <c r="AC114" s="53" t="s">
        <v>97</v>
      </c>
      <c r="AD114" s="53" t="s">
        <v>150</v>
      </c>
      <c r="AE114" s="53" t="s">
        <v>102</v>
      </c>
      <c r="AF114" s="53" t="s">
        <v>139</v>
      </c>
      <c r="AG114" s="53" t="s">
        <v>142</v>
      </c>
      <c r="AH114" s="53" t="s">
        <v>156</v>
      </c>
      <c r="AI114" s="53" t="s">
        <v>226</v>
      </c>
      <c r="AJ114" s="53"/>
      <c r="AK114" s="53"/>
      <c r="AL114" s="53"/>
      <c r="AM114" s="53"/>
      <c r="AN114" s="53"/>
      <c r="AO114" s="53"/>
      <c r="AP114" s="53"/>
      <c r="AQ114" s="53"/>
      <c r="AR114" s="63" t="s">
        <v>1137</v>
      </c>
    </row>
    <row r="115" spans="1:44" x14ac:dyDescent="0.25">
      <c r="A115" t="s">
        <v>209</v>
      </c>
      <c r="B115" t="s">
        <v>1109</v>
      </c>
      <c r="C115" t="s">
        <v>1130</v>
      </c>
      <c r="D115" t="s">
        <v>1109</v>
      </c>
      <c r="E115">
        <v>129</v>
      </c>
      <c r="F115" t="s">
        <v>1109</v>
      </c>
      <c r="G115">
        <v>10</v>
      </c>
      <c r="H115" t="s">
        <v>1109</v>
      </c>
      <c r="I115">
        <v>4.0000000000000002E-4</v>
      </c>
      <c r="J115" t="s">
        <v>1109</v>
      </c>
      <c r="K115">
        <v>30</v>
      </c>
      <c r="L115" t="s">
        <v>1109</v>
      </c>
      <c r="M115">
        <v>60</v>
      </c>
      <c r="N115" t="s">
        <v>1109</v>
      </c>
      <c r="O115">
        <v>0.15351000000000001</v>
      </c>
      <c r="P115" t="s">
        <v>1109</v>
      </c>
      <c r="Q115">
        <v>4443.3100000000004</v>
      </c>
      <c r="R115" t="s">
        <v>1109</v>
      </c>
      <c r="S115">
        <v>0.36</v>
      </c>
      <c r="T115" t="s">
        <v>1265</v>
      </c>
      <c r="X115" t="s">
        <v>180</v>
      </c>
      <c r="Y115" t="s">
        <v>1109</v>
      </c>
      <c r="Z115" s="53" t="s">
        <v>55</v>
      </c>
      <c r="AA115" s="53" t="s">
        <v>74</v>
      </c>
      <c r="AB115" s="53" t="s">
        <v>53</v>
      </c>
      <c r="AC115" s="53" t="s">
        <v>97</v>
      </c>
      <c r="AD115" s="53" t="s">
        <v>150</v>
      </c>
      <c r="AE115" s="53" t="s">
        <v>102</v>
      </c>
      <c r="AF115" s="53" t="s">
        <v>139</v>
      </c>
      <c r="AG115" s="53" t="s">
        <v>142</v>
      </c>
      <c r="AH115" s="53" t="s">
        <v>153</v>
      </c>
      <c r="AI115" s="53" t="s">
        <v>226</v>
      </c>
      <c r="AJ115" s="53"/>
      <c r="AK115" s="53"/>
      <c r="AL115" s="53"/>
      <c r="AM115" s="53"/>
      <c r="AN115" s="53"/>
      <c r="AO115" s="53"/>
      <c r="AP115" s="53"/>
      <c r="AQ115" s="53"/>
      <c r="AR115" s="63" t="s">
        <v>1137</v>
      </c>
    </row>
    <row r="116" spans="1:44" x14ac:dyDescent="0.25">
      <c r="A116" t="s">
        <v>211</v>
      </c>
      <c r="B116" t="s">
        <v>1109</v>
      </c>
      <c r="C116" t="s">
        <v>1131</v>
      </c>
      <c r="D116" t="s">
        <v>1109</v>
      </c>
      <c r="E116">
        <v>80</v>
      </c>
      <c r="F116" t="s">
        <v>1109</v>
      </c>
      <c r="G116">
        <v>15</v>
      </c>
      <c r="H116" t="s">
        <v>1109</v>
      </c>
      <c r="I116">
        <v>1E-3</v>
      </c>
      <c r="J116" t="s">
        <v>1109</v>
      </c>
      <c r="K116">
        <v>30</v>
      </c>
      <c r="L116" t="s">
        <v>1109</v>
      </c>
      <c r="M116">
        <v>60</v>
      </c>
      <c r="N116" t="s">
        <v>1109</v>
      </c>
      <c r="O116">
        <v>0.15351000000000001</v>
      </c>
      <c r="P116" t="s">
        <v>1109</v>
      </c>
      <c r="Q116">
        <v>1236.25</v>
      </c>
      <c r="R116" t="s">
        <v>1109</v>
      </c>
      <c r="S116">
        <v>0.35</v>
      </c>
      <c r="T116" t="s">
        <v>1265</v>
      </c>
      <c r="X116" t="s">
        <v>184</v>
      </c>
      <c r="Y116" t="s">
        <v>1109</v>
      </c>
      <c r="Z116" s="53" t="s">
        <v>55</v>
      </c>
      <c r="AA116" s="53" t="s">
        <v>45</v>
      </c>
      <c r="AB116" s="53" t="s">
        <v>74</v>
      </c>
      <c r="AC116" s="53" t="s">
        <v>114</v>
      </c>
      <c r="AD116" s="53" t="s">
        <v>118</v>
      </c>
      <c r="AE116" s="53" t="s">
        <v>150</v>
      </c>
      <c r="AF116" s="53" t="s">
        <v>102</v>
      </c>
      <c r="AG116" s="53" t="s">
        <v>139</v>
      </c>
      <c r="AH116" s="53" t="s">
        <v>156</v>
      </c>
      <c r="AI116" s="53" t="s">
        <v>226</v>
      </c>
      <c r="AJ116" s="53"/>
      <c r="AK116" s="53"/>
      <c r="AL116" s="53"/>
      <c r="AM116" s="53"/>
      <c r="AN116" s="53"/>
      <c r="AO116" s="53"/>
      <c r="AP116" s="53"/>
      <c r="AQ116" s="53"/>
      <c r="AR116" s="63" t="s">
        <v>1137</v>
      </c>
    </row>
    <row r="117" spans="1:44" x14ac:dyDescent="0.25">
      <c r="A117" t="s">
        <v>215</v>
      </c>
      <c r="B117" t="s">
        <v>1109</v>
      </c>
      <c r="C117" t="s">
        <v>1132</v>
      </c>
      <c r="D117" t="s">
        <v>1109</v>
      </c>
      <c r="E117">
        <v>159</v>
      </c>
      <c r="F117" t="s">
        <v>1109</v>
      </c>
      <c r="G117">
        <v>20</v>
      </c>
      <c r="H117" t="s">
        <v>1109</v>
      </c>
      <c r="I117">
        <v>2E-3</v>
      </c>
      <c r="J117" t="s">
        <v>1109</v>
      </c>
      <c r="K117">
        <v>30</v>
      </c>
      <c r="L117" t="s">
        <v>1109</v>
      </c>
      <c r="M117">
        <v>60</v>
      </c>
      <c r="N117" t="s">
        <v>1109</v>
      </c>
      <c r="O117">
        <v>0.15351000000000001</v>
      </c>
      <c r="P117" t="s">
        <v>1109</v>
      </c>
      <c r="Q117">
        <v>1355.73</v>
      </c>
      <c r="R117" t="s">
        <v>1109</v>
      </c>
      <c r="S117">
        <v>0.35</v>
      </c>
      <c r="T117" t="s">
        <v>1265</v>
      </c>
      <c r="X117" t="s">
        <v>187</v>
      </c>
      <c r="Y117" t="s">
        <v>1109</v>
      </c>
      <c r="Z117" s="53" t="s">
        <v>55</v>
      </c>
      <c r="AA117" s="53" t="s">
        <v>45</v>
      </c>
      <c r="AB117" s="53" t="s">
        <v>74</v>
      </c>
      <c r="AC117" s="53" t="s">
        <v>94</v>
      </c>
      <c r="AD117" s="53" t="s">
        <v>97</v>
      </c>
      <c r="AE117" s="53" t="s">
        <v>150</v>
      </c>
      <c r="AF117" s="53" t="s">
        <v>102</v>
      </c>
      <c r="AG117" s="53" t="s">
        <v>139</v>
      </c>
      <c r="AH117" s="53" t="s">
        <v>140</v>
      </c>
      <c r="AI117" s="53" t="s">
        <v>141</v>
      </c>
      <c r="AJ117" s="53" t="s">
        <v>142</v>
      </c>
      <c r="AK117" s="53" t="s">
        <v>182</v>
      </c>
      <c r="AL117" s="53" t="s">
        <v>113</v>
      </c>
      <c r="AM117" s="53" t="s">
        <v>226</v>
      </c>
      <c r="AN117" s="53"/>
      <c r="AO117" s="53"/>
      <c r="AP117" s="53"/>
      <c r="AQ117" s="53"/>
      <c r="AR117" s="63" t="s">
        <v>1137</v>
      </c>
    </row>
    <row r="118" spans="1:44" x14ac:dyDescent="0.25">
      <c r="A118" t="s">
        <v>217</v>
      </c>
      <c r="B118" t="s">
        <v>1109</v>
      </c>
      <c r="C118" t="s">
        <v>1134</v>
      </c>
      <c r="D118" t="s">
        <v>1109</v>
      </c>
      <c r="E118">
        <v>11</v>
      </c>
      <c r="F118" t="s">
        <v>1109</v>
      </c>
      <c r="G118">
        <v>5</v>
      </c>
      <c r="H118" t="s">
        <v>1109</v>
      </c>
      <c r="I118">
        <v>1E-3</v>
      </c>
      <c r="J118" t="s">
        <v>1109</v>
      </c>
      <c r="K118">
        <v>30</v>
      </c>
      <c r="L118" t="s">
        <v>1109</v>
      </c>
      <c r="M118">
        <v>60</v>
      </c>
      <c r="N118" t="s">
        <v>1109</v>
      </c>
      <c r="O118">
        <v>0.15351000000000001</v>
      </c>
      <c r="P118" t="s">
        <v>1109</v>
      </c>
      <c r="Q118">
        <v>671.7</v>
      </c>
      <c r="R118" t="s">
        <v>1109</v>
      </c>
      <c r="S118">
        <v>0.25</v>
      </c>
      <c r="T118" t="s">
        <v>1265</v>
      </c>
      <c r="X118" t="s">
        <v>191</v>
      </c>
      <c r="Y118" t="s">
        <v>1109</v>
      </c>
      <c r="Z118" s="53" t="s">
        <v>55</v>
      </c>
      <c r="AA118" s="53" t="s">
        <v>43</v>
      </c>
      <c r="AB118" s="53" t="s">
        <v>74</v>
      </c>
      <c r="AC118" s="53" t="s">
        <v>94</v>
      </c>
      <c r="AD118" s="53" t="s">
        <v>97</v>
      </c>
      <c r="AE118" s="53" t="s">
        <v>150</v>
      </c>
      <c r="AF118" s="53" t="s">
        <v>102</v>
      </c>
      <c r="AG118" s="53" t="s">
        <v>139</v>
      </c>
      <c r="AH118" s="53" t="s">
        <v>142</v>
      </c>
      <c r="AI118" s="53" t="s">
        <v>153</v>
      </c>
      <c r="AJ118" s="53" t="s">
        <v>226</v>
      </c>
      <c r="AK118" s="53"/>
      <c r="AL118" s="53"/>
      <c r="AM118" s="53"/>
      <c r="AN118" s="53"/>
      <c r="AO118" s="53"/>
      <c r="AP118" s="53"/>
      <c r="AQ118" s="53"/>
      <c r="AR118" s="63" t="s">
        <v>1137</v>
      </c>
    </row>
    <row r="119" spans="1:44" x14ac:dyDescent="0.25">
      <c r="A119" t="s">
        <v>219</v>
      </c>
      <c r="B119" t="s">
        <v>1109</v>
      </c>
      <c r="C119" t="s">
        <v>1135</v>
      </c>
      <c r="D119" t="s">
        <v>1109</v>
      </c>
      <c r="E119">
        <v>90</v>
      </c>
      <c r="F119" t="s">
        <v>1109</v>
      </c>
      <c r="G119">
        <v>10</v>
      </c>
      <c r="H119" t="s">
        <v>1109</v>
      </c>
      <c r="I119">
        <v>1E-3</v>
      </c>
      <c r="J119" t="s">
        <v>1109</v>
      </c>
      <c r="K119">
        <v>30</v>
      </c>
      <c r="L119" t="s">
        <v>1109</v>
      </c>
      <c r="M119">
        <v>60</v>
      </c>
      <c r="N119" t="s">
        <v>1109</v>
      </c>
      <c r="O119">
        <v>0.15351000000000001</v>
      </c>
      <c r="P119" t="s">
        <v>1109</v>
      </c>
      <c r="Q119">
        <v>0</v>
      </c>
      <c r="R119" t="s">
        <v>1109</v>
      </c>
      <c r="S119">
        <v>0.25</v>
      </c>
      <c r="T119" t="s">
        <v>1265</v>
      </c>
      <c r="X119" t="s">
        <v>195</v>
      </c>
      <c r="Y119" t="s">
        <v>1109</v>
      </c>
      <c r="Z119" s="53" t="s">
        <v>55</v>
      </c>
      <c r="AA119" s="53" t="s">
        <v>43</v>
      </c>
      <c r="AB119" s="53" t="s">
        <v>74</v>
      </c>
      <c r="AC119" s="53" t="s">
        <v>53</v>
      </c>
      <c r="AD119" s="53" t="s">
        <v>97</v>
      </c>
      <c r="AE119" s="53" t="s">
        <v>150</v>
      </c>
      <c r="AF119" s="53" t="s">
        <v>102</v>
      </c>
      <c r="AG119" s="53" t="s">
        <v>166</v>
      </c>
      <c r="AH119" s="53" t="s">
        <v>137</v>
      </c>
      <c r="AI119" s="53" t="s">
        <v>139</v>
      </c>
      <c r="AJ119" s="53" t="s">
        <v>141</v>
      </c>
      <c r="AK119" s="53" t="s">
        <v>142</v>
      </c>
      <c r="AL119" s="53" t="s">
        <v>153</v>
      </c>
      <c r="AM119" s="53" t="s">
        <v>186</v>
      </c>
      <c r="AN119" s="53" t="s">
        <v>226</v>
      </c>
      <c r="AO119" s="53"/>
      <c r="AP119" s="53"/>
      <c r="AQ119" s="53"/>
      <c r="AR119" s="63" t="s">
        <v>1137</v>
      </c>
    </row>
    <row r="120" spans="1:44" x14ac:dyDescent="0.25">
      <c r="A120" t="s">
        <v>220</v>
      </c>
      <c r="B120" t="s">
        <v>1109</v>
      </c>
      <c r="C120" t="s">
        <v>1148</v>
      </c>
      <c r="D120" t="s">
        <v>1109</v>
      </c>
      <c r="E120">
        <v>27</v>
      </c>
      <c r="F120" t="s">
        <v>1109</v>
      </c>
      <c r="G120">
        <v>2</v>
      </c>
      <c r="H120" t="s">
        <v>1109</v>
      </c>
      <c r="I120">
        <v>4.0000000000000002E-4</v>
      </c>
      <c r="J120" t="s">
        <v>1109</v>
      </c>
      <c r="K120">
        <v>5</v>
      </c>
      <c r="L120" t="s">
        <v>1109</v>
      </c>
      <c r="M120">
        <v>10</v>
      </c>
      <c r="N120" t="s">
        <v>1109</v>
      </c>
      <c r="O120">
        <v>0.92103000000000002</v>
      </c>
      <c r="P120" t="s">
        <v>1109</v>
      </c>
      <c r="Q120">
        <v>920.41</v>
      </c>
      <c r="R120" t="s">
        <v>1109</v>
      </c>
      <c r="S120">
        <v>0.2</v>
      </c>
      <c r="T120" t="s">
        <v>1110</v>
      </c>
      <c r="X120" t="s">
        <v>198</v>
      </c>
      <c r="Y120" t="s">
        <v>1109</v>
      </c>
      <c r="Z120" s="53" t="s">
        <v>55</v>
      </c>
      <c r="AA120" s="53" t="s">
        <v>102</v>
      </c>
      <c r="AB120" s="53" t="s">
        <v>54</v>
      </c>
      <c r="AC120" s="53" t="s">
        <v>226</v>
      </c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63" t="s">
        <v>1137</v>
      </c>
    </row>
    <row r="121" spans="1:44" x14ac:dyDescent="0.25">
      <c r="X121" t="s">
        <v>202</v>
      </c>
      <c r="Y121" t="s">
        <v>1109</v>
      </c>
      <c r="Z121" s="53" t="s">
        <v>55</v>
      </c>
      <c r="AA121" s="53" t="s">
        <v>62</v>
      </c>
      <c r="AB121" s="53" t="s">
        <v>72</v>
      </c>
      <c r="AC121" s="53" t="s">
        <v>102</v>
      </c>
      <c r="AD121" s="53" t="s">
        <v>197</v>
      </c>
      <c r="AE121" s="53" t="s">
        <v>226</v>
      </c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63" t="s">
        <v>1137</v>
      </c>
    </row>
    <row r="122" spans="1:44" x14ac:dyDescent="0.25">
      <c r="X122" t="s">
        <v>205</v>
      </c>
      <c r="Y122" t="s">
        <v>1109</v>
      </c>
      <c r="Z122" s="53" t="s">
        <v>55</v>
      </c>
      <c r="AA122" s="53" t="s">
        <v>54</v>
      </c>
      <c r="AB122" s="53" t="s">
        <v>121</v>
      </c>
      <c r="AC122" s="53" t="s">
        <v>98</v>
      </c>
      <c r="AD122" s="53" t="s">
        <v>90</v>
      </c>
      <c r="AE122" s="53" t="s">
        <v>148</v>
      </c>
      <c r="AF122" s="53" t="s">
        <v>102</v>
      </c>
      <c r="AG122" s="53" t="s">
        <v>166</v>
      </c>
      <c r="AH122" s="53" t="s">
        <v>137</v>
      </c>
      <c r="AI122" s="53" t="s">
        <v>226</v>
      </c>
      <c r="AJ122" s="53" t="s">
        <v>200</v>
      </c>
      <c r="AK122" s="53" t="s">
        <v>224</v>
      </c>
      <c r="AL122" s="53" t="s">
        <v>223</v>
      </c>
      <c r="AM122" s="53" t="s">
        <v>112</v>
      </c>
      <c r="AN122" s="53" t="s">
        <v>111</v>
      </c>
      <c r="AO122" s="53" t="s">
        <v>110</v>
      </c>
      <c r="AP122" s="53" t="s">
        <v>107</v>
      </c>
      <c r="AQ122" s="53" t="s">
        <v>49</v>
      </c>
      <c r="AR122" s="63" t="s">
        <v>1137</v>
      </c>
    </row>
    <row r="123" spans="1:44" x14ac:dyDescent="0.25">
      <c r="X123" t="s">
        <v>208</v>
      </c>
      <c r="Y123" t="s">
        <v>1109</v>
      </c>
      <c r="Z123" s="53" t="s">
        <v>55</v>
      </c>
      <c r="AA123" s="53" t="s">
        <v>45</v>
      </c>
      <c r="AB123" s="53" t="s">
        <v>43</v>
      </c>
      <c r="AC123" s="53" t="s">
        <v>74</v>
      </c>
      <c r="AD123" s="53" t="s">
        <v>150</v>
      </c>
      <c r="AE123" s="53" t="s">
        <v>102</v>
      </c>
      <c r="AF123" s="53" t="s">
        <v>139</v>
      </c>
      <c r="AG123" s="53" t="s">
        <v>141</v>
      </c>
      <c r="AH123" s="53" t="s">
        <v>142</v>
      </c>
      <c r="AI123" s="53" t="s">
        <v>226</v>
      </c>
      <c r="AJ123" s="53"/>
      <c r="AK123" s="53"/>
      <c r="AL123" s="53"/>
      <c r="AM123" s="53"/>
      <c r="AN123" s="53"/>
      <c r="AO123" s="53"/>
      <c r="AP123" s="53"/>
      <c r="AQ123" s="53"/>
      <c r="AR123" s="63" t="s">
        <v>1137</v>
      </c>
    </row>
    <row r="124" spans="1:44" x14ac:dyDescent="0.25">
      <c r="X124" t="s">
        <v>209</v>
      </c>
      <c r="Y124" t="s">
        <v>1109</v>
      </c>
      <c r="Z124" s="53" t="s">
        <v>55</v>
      </c>
      <c r="AA124" s="53" t="s">
        <v>45</v>
      </c>
      <c r="AB124" s="53" t="s">
        <v>74</v>
      </c>
      <c r="AC124" s="53" t="s">
        <v>53</v>
      </c>
      <c r="AD124" s="53" t="s">
        <v>97</v>
      </c>
      <c r="AE124" s="53" t="s">
        <v>129</v>
      </c>
      <c r="AF124" s="53" t="s">
        <v>94</v>
      </c>
      <c r="AG124" s="53" t="s">
        <v>150</v>
      </c>
      <c r="AH124" s="53" t="s">
        <v>102</v>
      </c>
      <c r="AI124" s="53" t="s">
        <v>139</v>
      </c>
      <c r="AJ124" s="53" t="s">
        <v>140</v>
      </c>
      <c r="AK124" s="53" t="s">
        <v>141</v>
      </c>
      <c r="AL124" s="53" t="s">
        <v>142</v>
      </c>
      <c r="AM124" s="53" t="s">
        <v>193</v>
      </c>
      <c r="AN124" s="53" t="s">
        <v>226</v>
      </c>
      <c r="AO124" s="53"/>
      <c r="AP124" s="53"/>
      <c r="AQ124" s="53"/>
      <c r="AR124" s="63" t="s">
        <v>1137</v>
      </c>
    </row>
    <row r="125" spans="1:44" x14ac:dyDescent="0.25">
      <c r="X125" t="s">
        <v>211</v>
      </c>
      <c r="Y125" t="s">
        <v>1109</v>
      </c>
      <c r="Z125" s="53" t="s">
        <v>55</v>
      </c>
      <c r="AA125" s="53" t="s">
        <v>45</v>
      </c>
      <c r="AB125" s="53" t="s">
        <v>74</v>
      </c>
      <c r="AC125" s="53" t="s">
        <v>53</v>
      </c>
      <c r="AD125" s="53" t="s">
        <v>97</v>
      </c>
      <c r="AE125" s="53" t="s">
        <v>129</v>
      </c>
      <c r="AF125" s="53" t="s">
        <v>150</v>
      </c>
      <c r="AG125" s="53" t="s">
        <v>102</v>
      </c>
      <c r="AH125" s="53" t="s">
        <v>139</v>
      </c>
      <c r="AI125" s="53" t="s">
        <v>141</v>
      </c>
      <c r="AJ125" s="53" t="s">
        <v>142</v>
      </c>
      <c r="AK125" s="53" t="s">
        <v>226</v>
      </c>
      <c r="AL125" s="53"/>
      <c r="AM125" s="53"/>
      <c r="AN125" s="53"/>
      <c r="AO125" s="53"/>
      <c r="AP125" s="53"/>
      <c r="AQ125" s="53"/>
      <c r="AR125" s="63" t="s">
        <v>1137</v>
      </c>
    </row>
    <row r="126" spans="1:44" x14ac:dyDescent="0.25">
      <c r="X126" t="s">
        <v>215</v>
      </c>
      <c r="Y126" t="s">
        <v>1109</v>
      </c>
      <c r="Z126" s="53" t="s">
        <v>55</v>
      </c>
      <c r="AA126" s="53" t="s">
        <v>45</v>
      </c>
      <c r="AB126" s="53" t="s">
        <v>74</v>
      </c>
      <c r="AC126" s="53" t="s">
        <v>94</v>
      </c>
      <c r="AD126" s="53" t="s">
        <v>97</v>
      </c>
      <c r="AE126" s="53" t="s">
        <v>150</v>
      </c>
      <c r="AF126" s="53" t="s">
        <v>102</v>
      </c>
      <c r="AG126" s="53" t="s">
        <v>139</v>
      </c>
      <c r="AH126" s="53" t="s">
        <v>142</v>
      </c>
      <c r="AI126" s="53" t="s">
        <v>109</v>
      </c>
      <c r="AJ126" s="53" t="s">
        <v>193</v>
      </c>
      <c r="AK126" s="53" t="s">
        <v>226</v>
      </c>
      <c r="AL126" s="53"/>
      <c r="AM126" s="53"/>
      <c r="AN126" s="53"/>
      <c r="AO126" s="53"/>
      <c r="AP126" s="53"/>
      <c r="AQ126" s="53"/>
      <c r="AR126" s="63" t="s">
        <v>1137</v>
      </c>
    </row>
    <row r="127" spans="1:44" x14ac:dyDescent="0.25">
      <c r="X127" t="s">
        <v>217</v>
      </c>
      <c r="Y127" t="s">
        <v>1109</v>
      </c>
      <c r="Z127" s="53" t="s">
        <v>55</v>
      </c>
      <c r="AA127" s="53" t="s">
        <v>45</v>
      </c>
      <c r="AB127" s="53" t="s">
        <v>74</v>
      </c>
      <c r="AC127" s="53" t="s">
        <v>94</v>
      </c>
      <c r="AD127" s="53" t="s">
        <v>97</v>
      </c>
      <c r="AE127" s="53" t="s">
        <v>129</v>
      </c>
      <c r="AF127" s="53" t="s">
        <v>150</v>
      </c>
      <c r="AG127" s="53" t="s">
        <v>102</v>
      </c>
      <c r="AH127" s="53" t="s">
        <v>139</v>
      </c>
      <c r="AI127" s="53" t="s">
        <v>140</v>
      </c>
      <c r="AJ127" s="53" t="s">
        <v>141</v>
      </c>
      <c r="AK127" s="53" t="s">
        <v>142</v>
      </c>
      <c r="AL127" s="53" t="s">
        <v>182</v>
      </c>
      <c r="AM127" s="53" t="s">
        <v>113</v>
      </c>
      <c r="AN127" s="53" t="s">
        <v>226</v>
      </c>
      <c r="AO127" s="53"/>
      <c r="AP127" s="53"/>
      <c r="AQ127" s="53"/>
      <c r="AR127" s="63" t="s">
        <v>1137</v>
      </c>
    </row>
    <row r="128" spans="1:44" x14ac:dyDescent="0.25">
      <c r="X128" t="s">
        <v>219</v>
      </c>
      <c r="Y128" t="s">
        <v>1109</v>
      </c>
      <c r="Z128" s="53" t="s">
        <v>55</v>
      </c>
      <c r="AA128" s="53" t="s">
        <v>45</v>
      </c>
      <c r="AB128" s="53" t="s">
        <v>74</v>
      </c>
      <c r="AC128" s="53" t="s">
        <v>122</v>
      </c>
      <c r="AD128" s="53" t="s">
        <v>150</v>
      </c>
      <c r="AE128" s="53" t="s">
        <v>102</v>
      </c>
      <c r="AF128" s="53" t="s">
        <v>166</v>
      </c>
      <c r="AG128" s="53" t="s">
        <v>137</v>
      </c>
      <c r="AH128" s="53" t="s">
        <v>139</v>
      </c>
      <c r="AI128" s="53" t="s">
        <v>140</v>
      </c>
      <c r="AJ128" s="53" t="s">
        <v>141</v>
      </c>
      <c r="AK128" s="53" t="s">
        <v>142</v>
      </c>
      <c r="AL128" s="53" t="s">
        <v>153</v>
      </c>
      <c r="AM128" s="53" t="s">
        <v>226</v>
      </c>
      <c r="AN128" s="53" t="s">
        <v>113</v>
      </c>
      <c r="AO128" s="53"/>
      <c r="AP128" s="53"/>
      <c r="AQ128" s="53"/>
      <c r="AR128" s="63" t="s">
        <v>1137</v>
      </c>
    </row>
    <row r="129" spans="24:44" x14ac:dyDescent="0.25">
      <c r="X129" t="s">
        <v>220</v>
      </c>
      <c r="Y129" t="s">
        <v>1109</v>
      </c>
      <c r="Z129" s="53" t="s">
        <v>55</v>
      </c>
      <c r="AA129" s="53" t="s">
        <v>143</v>
      </c>
      <c r="AB129" s="53" t="s">
        <v>102</v>
      </c>
      <c r="AC129" s="53" t="s">
        <v>166</v>
      </c>
      <c r="AD129" s="53" t="s">
        <v>137</v>
      </c>
      <c r="AE129" s="53" t="s">
        <v>138</v>
      </c>
      <c r="AF129" s="53" t="s">
        <v>226</v>
      </c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63" t="s">
        <v>1137</v>
      </c>
    </row>
  </sheetData>
  <phoneticPr fontId="11" type="noConversion"/>
  <hyperlinks>
    <hyperlink ref="T5:T60" r:id="rId1" display="\\" xr:uid="{934FB989-468E-453E-A276-87DFD2D97D28}"/>
    <hyperlink ref="T4" r:id="rId2" xr:uid="{E344B076-6709-4661-AA9C-2A6F58E47F16}"/>
    <hyperlink ref="AF4" r:id="rId3" xr:uid="{8E243C78-C974-4568-857F-F07FC672D934}"/>
    <hyperlink ref="AF5:AF70" r:id="rId4" display="\\\hline" xr:uid="{5DDC3396-FFE9-4E44-B525-7024EB4D051E}"/>
    <hyperlink ref="AR74" r:id="rId5" xr:uid="{B3955D2B-1F5C-4578-AC02-E4BAB692EE3D}"/>
    <hyperlink ref="AR75:AR129" r:id="rId6" display="\\\hline" xr:uid="{7706C618-7463-4E80-B050-A7B2CE68523B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67"/>
  <sheetViews>
    <sheetView zoomScaleNormal="100" workbookViewId="0">
      <selection activeCell="D4" sqref="D4"/>
    </sheetView>
  </sheetViews>
  <sheetFormatPr defaultColWidth="9.140625" defaultRowHeight="15" x14ac:dyDescent="0.25"/>
  <cols>
    <col min="1" max="3" width="9.140625" style="5"/>
    <col min="4" max="5" width="9.5703125" style="5" customWidth="1"/>
    <col min="6" max="8" width="11.28515625" style="5" customWidth="1"/>
    <col min="9" max="9" width="8.7109375" style="5" customWidth="1"/>
    <col min="10" max="10" width="79.85546875" style="5" customWidth="1"/>
    <col min="11" max="16384" width="9.140625" style="5"/>
  </cols>
  <sheetData>
    <row r="2" spans="2:11" x14ac:dyDescent="0.25">
      <c r="C2" s="5" t="s">
        <v>332</v>
      </c>
      <c r="D2" s="5" t="s">
        <v>387</v>
      </c>
      <c r="G2" t="s">
        <v>375</v>
      </c>
      <c r="H2"/>
      <c r="I2" s="5" t="s">
        <v>386</v>
      </c>
    </row>
    <row r="3" spans="2:11" x14ac:dyDescent="0.25">
      <c r="B3" s="16" t="s">
        <v>262</v>
      </c>
      <c r="C3" s="17" t="s">
        <v>263</v>
      </c>
      <c r="D3" s="66" t="s">
        <v>264</v>
      </c>
      <c r="E3" s="17" t="s">
        <v>265</v>
      </c>
      <c r="F3" s="17" t="s">
        <v>266</v>
      </c>
      <c r="G3" s="66" t="s">
        <v>267</v>
      </c>
      <c r="H3" s="66" t="s">
        <v>268</v>
      </c>
      <c r="I3" s="66" t="s">
        <v>269</v>
      </c>
      <c r="J3" s="8" t="s">
        <v>270</v>
      </c>
    </row>
    <row r="4" spans="2:11" x14ac:dyDescent="0.25">
      <c r="B4" s="29" t="s">
        <v>39</v>
      </c>
      <c r="C4" s="40" t="s">
        <v>382</v>
      </c>
      <c r="D4" s="19" t="s">
        <v>542</v>
      </c>
      <c r="E4" s="19">
        <v>10</v>
      </c>
      <c r="F4" s="19">
        <f>E4/30*60</f>
        <v>20</v>
      </c>
      <c r="G4" s="19">
        <v>2000</v>
      </c>
      <c r="H4" s="19" t="s">
        <v>379</v>
      </c>
      <c r="I4" s="12">
        <v>46</v>
      </c>
      <c r="J4" s="12" t="s">
        <v>271</v>
      </c>
      <c r="K4">
        <v>1</v>
      </c>
    </row>
    <row r="5" spans="2:11" x14ac:dyDescent="0.25">
      <c r="B5" s="29" t="s">
        <v>47</v>
      </c>
      <c r="C5" s="40" t="s">
        <v>388</v>
      </c>
      <c r="D5" s="19" t="s">
        <v>1089</v>
      </c>
      <c r="E5" s="19">
        <v>8</v>
      </c>
      <c r="F5" s="19">
        <f t="shared" ref="F5:F59" si="0">E5/30*60</f>
        <v>16</v>
      </c>
      <c r="G5" s="19">
        <v>2000</v>
      </c>
      <c r="H5" s="19" t="s">
        <v>379</v>
      </c>
      <c r="I5" s="12">
        <v>100516</v>
      </c>
      <c r="J5" s="12" t="s">
        <v>272</v>
      </c>
      <c r="K5">
        <v>2</v>
      </c>
    </row>
    <row r="6" spans="2:11" x14ac:dyDescent="0.25">
      <c r="B6" s="29" t="s">
        <v>51</v>
      </c>
      <c r="C6" s="40" t="s">
        <v>379</v>
      </c>
      <c r="D6" s="19" t="s">
        <v>543</v>
      </c>
      <c r="E6" s="19">
        <v>15</v>
      </c>
      <c r="F6" s="19">
        <f t="shared" si="0"/>
        <v>30</v>
      </c>
      <c r="G6" s="19">
        <v>100</v>
      </c>
      <c r="H6" s="19" t="s">
        <v>406</v>
      </c>
      <c r="I6" s="12">
        <v>196</v>
      </c>
      <c r="J6" s="12" t="s">
        <v>273</v>
      </c>
      <c r="K6" s="68">
        <v>3</v>
      </c>
    </row>
    <row r="7" spans="2:11" x14ac:dyDescent="0.25">
      <c r="B7" s="29" t="s">
        <v>56</v>
      </c>
      <c r="C7" s="40" t="s">
        <v>470</v>
      </c>
      <c r="D7" s="19" t="s">
        <v>543</v>
      </c>
      <c r="E7" s="19">
        <v>15</v>
      </c>
      <c r="F7" s="19">
        <f t="shared" si="0"/>
        <v>30</v>
      </c>
      <c r="G7" s="19">
        <v>500</v>
      </c>
      <c r="H7" s="19" t="s">
        <v>545</v>
      </c>
      <c r="I7" s="12">
        <v>59781</v>
      </c>
      <c r="J7" s="12" t="s">
        <v>274</v>
      </c>
      <c r="K7">
        <v>4</v>
      </c>
    </row>
    <row r="8" spans="2:11" x14ac:dyDescent="0.25">
      <c r="B8" s="29" t="s">
        <v>59</v>
      </c>
      <c r="C8" s="40" t="s">
        <v>471</v>
      </c>
      <c r="D8" s="19" t="s">
        <v>543</v>
      </c>
      <c r="E8" s="19">
        <v>15</v>
      </c>
      <c r="F8" s="19">
        <f t="shared" si="0"/>
        <v>30</v>
      </c>
      <c r="G8" s="19">
        <v>150</v>
      </c>
      <c r="H8" s="19" t="s">
        <v>381</v>
      </c>
      <c r="I8" s="12">
        <v>2116</v>
      </c>
      <c r="J8" s="12" t="s">
        <v>275</v>
      </c>
      <c r="K8">
        <v>5</v>
      </c>
    </row>
    <row r="9" spans="2:11" x14ac:dyDescent="0.25">
      <c r="B9" s="29" t="s">
        <v>64</v>
      </c>
      <c r="C9" s="40" t="s">
        <v>382</v>
      </c>
      <c r="D9" s="19" t="s">
        <v>464</v>
      </c>
      <c r="E9" s="19">
        <v>30</v>
      </c>
      <c r="F9" s="19">
        <f t="shared" si="0"/>
        <v>60</v>
      </c>
      <c r="G9" s="19">
        <v>30</v>
      </c>
      <c r="H9" s="19" t="s">
        <v>383</v>
      </c>
      <c r="I9" s="12">
        <v>69</v>
      </c>
      <c r="J9" s="12" t="s">
        <v>276</v>
      </c>
      <c r="K9" s="68">
        <v>6</v>
      </c>
    </row>
    <row r="10" spans="2:11" x14ac:dyDescent="0.25">
      <c r="B10" s="29" t="s">
        <v>67</v>
      </c>
      <c r="C10" s="40" t="s">
        <v>379</v>
      </c>
      <c r="D10" s="19" t="s">
        <v>542</v>
      </c>
      <c r="E10" s="19">
        <v>10</v>
      </c>
      <c r="F10" s="19">
        <f t="shared" si="0"/>
        <v>20</v>
      </c>
      <c r="G10" s="19">
        <v>50</v>
      </c>
      <c r="H10" s="19" t="s">
        <v>546</v>
      </c>
      <c r="I10" s="12">
        <v>9841</v>
      </c>
      <c r="J10" s="12" t="s">
        <v>277</v>
      </c>
      <c r="K10">
        <v>7</v>
      </c>
    </row>
    <row r="11" spans="2:11" x14ac:dyDescent="0.25">
      <c r="B11" s="29" t="s">
        <v>70</v>
      </c>
      <c r="C11" s="40" t="s">
        <v>388</v>
      </c>
      <c r="D11" s="19" t="s">
        <v>464</v>
      </c>
      <c r="E11" s="19">
        <v>30</v>
      </c>
      <c r="F11" s="19">
        <f t="shared" si="0"/>
        <v>60</v>
      </c>
      <c r="G11" s="19">
        <v>10</v>
      </c>
      <c r="H11" s="19" t="s">
        <v>547</v>
      </c>
      <c r="I11" s="12">
        <v>153</v>
      </c>
      <c r="J11" s="12" t="s">
        <v>278</v>
      </c>
      <c r="K11">
        <v>8</v>
      </c>
    </row>
    <row r="12" spans="2:11" x14ac:dyDescent="0.25">
      <c r="B12" s="29" t="s">
        <v>76</v>
      </c>
      <c r="C12" s="40" t="s">
        <v>388</v>
      </c>
      <c r="D12" s="19" t="s">
        <v>1090</v>
      </c>
      <c r="E12" s="19">
        <v>5</v>
      </c>
      <c r="F12" s="19">
        <f t="shared" si="0"/>
        <v>10</v>
      </c>
      <c r="G12" s="19">
        <v>500</v>
      </c>
      <c r="H12" s="19" t="s">
        <v>548</v>
      </c>
      <c r="I12" s="12">
        <v>255</v>
      </c>
      <c r="J12" s="22" t="s">
        <v>366</v>
      </c>
      <c r="K12" s="68">
        <v>9</v>
      </c>
    </row>
    <row r="13" spans="2:11" x14ac:dyDescent="0.25">
      <c r="B13" s="29" t="s">
        <v>80</v>
      </c>
      <c r="C13" s="40" t="s">
        <v>382</v>
      </c>
      <c r="D13" s="19" t="s">
        <v>1089</v>
      </c>
      <c r="E13" s="19">
        <v>8</v>
      </c>
      <c r="F13" s="19">
        <f t="shared" si="0"/>
        <v>16</v>
      </c>
      <c r="G13" s="19">
        <v>2500</v>
      </c>
      <c r="H13" s="19" t="s">
        <v>549</v>
      </c>
      <c r="I13" s="12">
        <v>209455</v>
      </c>
      <c r="J13" s="12" t="s">
        <v>279</v>
      </c>
      <c r="K13">
        <v>10</v>
      </c>
    </row>
    <row r="14" spans="2:11" x14ac:dyDescent="0.25">
      <c r="B14" s="29" t="s">
        <v>82</v>
      </c>
      <c r="C14" s="40" t="s">
        <v>382</v>
      </c>
      <c r="D14" s="19" t="s">
        <v>542</v>
      </c>
      <c r="E14" s="19">
        <v>10</v>
      </c>
      <c r="F14" s="19">
        <f t="shared" si="0"/>
        <v>20</v>
      </c>
      <c r="G14" s="19">
        <v>100</v>
      </c>
      <c r="H14" s="19" t="s">
        <v>406</v>
      </c>
      <c r="I14" s="12">
        <v>935</v>
      </c>
      <c r="J14" s="12" t="s">
        <v>280</v>
      </c>
      <c r="K14" s="68">
        <v>11</v>
      </c>
    </row>
    <row r="15" spans="2:11" x14ac:dyDescent="0.25">
      <c r="B15" s="29" t="s">
        <v>85</v>
      </c>
      <c r="C15" s="40" t="s">
        <v>388</v>
      </c>
      <c r="D15" s="19" t="s">
        <v>542</v>
      </c>
      <c r="E15" s="19">
        <v>10</v>
      </c>
      <c r="F15" s="19">
        <f t="shared" si="0"/>
        <v>20</v>
      </c>
      <c r="G15" s="19">
        <v>200</v>
      </c>
      <c r="H15" s="19" t="s">
        <v>380</v>
      </c>
      <c r="I15" s="12">
        <v>3089</v>
      </c>
      <c r="J15" s="12" t="s">
        <v>281</v>
      </c>
      <c r="K15">
        <v>12</v>
      </c>
    </row>
    <row r="16" spans="2:11" x14ac:dyDescent="0.25">
      <c r="B16" s="29" t="s">
        <v>88</v>
      </c>
      <c r="C16" s="40" t="s">
        <v>388</v>
      </c>
      <c r="D16" s="19" t="s">
        <v>464</v>
      </c>
      <c r="E16" s="19">
        <v>30</v>
      </c>
      <c r="F16" s="19">
        <f t="shared" si="0"/>
        <v>60</v>
      </c>
      <c r="G16" s="19">
        <v>10</v>
      </c>
      <c r="H16" s="19" t="s">
        <v>385</v>
      </c>
      <c r="I16" s="12">
        <v>43</v>
      </c>
      <c r="J16" s="12" t="s">
        <v>282</v>
      </c>
      <c r="K16">
        <v>13</v>
      </c>
    </row>
    <row r="17" spans="2:11" x14ac:dyDescent="0.25">
      <c r="B17" s="29" t="s">
        <v>92</v>
      </c>
      <c r="C17" s="40" t="s">
        <v>379</v>
      </c>
      <c r="D17" s="19" t="s">
        <v>544</v>
      </c>
      <c r="E17" s="19">
        <v>20</v>
      </c>
      <c r="F17" s="19">
        <f t="shared" si="0"/>
        <v>40</v>
      </c>
      <c r="G17" s="19">
        <v>50</v>
      </c>
      <c r="H17" s="19" t="s">
        <v>378</v>
      </c>
      <c r="I17" s="12">
        <v>1</v>
      </c>
      <c r="J17" s="12" t="s">
        <v>283</v>
      </c>
      <c r="K17" s="68">
        <v>14</v>
      </c>
    </row>
    <row r="18" spans="2:11" x14ac:dyDescent="0.25">
      <c r="B18" s="29" t="s">
        <v>95</v>
      </c>
      <c r="C18" s="40" t="s">
        <v>382</v>
      </c>
      <c r="D18" s="19" t="s">
        <v>464</v>
      </c>
      <c r="E18" s="19">
        <v>30</v>
      </c>
      <c r="F18" s="19">
        <f t="shared" si="0"/>
        <v>60</v>
      </c>
      <c r="G18" s="19">
        <v>50</v>
      </c>
      <c r="H18" s="19" t="s">
        <v>378</v>
      </c>
      <c r="I18" s="12">
        <v>7680</v>
      </c>
      <c r="J18" s="12" t="s">
        <v>284</v>
      </c>
      <c r="K18">
        <v>15</v>
      </c>
    </row>
    <row r="19" spans="2:11" x14ac:dyDescent="0.25">
      <c r="B19" s="29" t="s">
        <v>99</v>
      </c>
      <c r="C19" s="40" t="s">
        <v>371</v>
      </c>
      <c r="D19" s="19" t="s">
        <v>464</v>
      </c>
      <c r="E19" s="19">
        <v>30</v>
      </c>
      <c r="F19" s="19">
        <f t="shared" si="0"/>
        <v>60</v>
      </c>
      <c r="G19" s="19">
        <v>20</v>
      </c>
      <c r="H19" s="19" t="s">
        <v>547</v>
      </c>
      <c r="I19" s="12">
        <v>53</v>
      </c>
      <c r="J19" s="12" t="s">
        <v>285</v>
      </c>
      <c r="K19">
        <v>16</v>
      </c>
    </row>
    <row r="20" spans="2:11" x14ac:dyDescent="0.25">
      <c r="B20" s="29" t="s">
        <v>104</v>
      </c>
      <c r="C20" s="40" t="s">
        <v>379</v>
      </c>
      <c r="D20" s="19" t="s">
        <v>464</v>
      </c>
      <c r="E20" s="19">
        <v>30</v>
      </c>
      <c r="F20" s="19">
        <f t="shared" si="0"/>
        <v>60</v>
      </c>
      <c r="G20" s="19">
        <v>10</v>
      </c>
      <c r="H20" s="19" t="s">
        <v>550</v>
      </c>
      <c r="I20" s="12">
        <v>1</v>
      </c>
      <c r="J20" s="12" t="s">
        <v>286</v>
      </c>
      <c r="K20" s="68">
        <v>17</v>
      </c>
    </row>
    <row r="21" spans="2:11" x14ac:dyDescent="0.25">
      <c r="B21" s="29" t="s">
        <v>115</v>
      </c>
      <c r="C21" s="40" t="s">
        <v>388</v>
      </c>
      <c r="D21" s="19" t="s">
        <v>464</v>
      </c>
      <c r="E21" s="19">
        <v>30</v>
      </c>
      <c r="F21" s="19">
        <f t="shared" si="0"/>
        <v>60</v>
      </c>
      <c r="G21" s="19">
        <v>15</v>
      </c>
      <c r="H21" s="19" t="s">
        <v>547</v>
      </c>
      <c r="I21" s="12">
        <v>5</v>
      </c>
      <c r="J21" s="12" t="s">
        <v>287</v>
      </c>
      <c r="K21">
        <v>18</v>
      </c>
    </row>
    <row r="22" spans="2:11" x14ac:dyDescent="0.25">
      <c r="B22" s="29" t="s">
        <v>119</v>
      </c>
      <c r="C22" s="40" t="s">
        <v>379</v>
      </c>
      <c r="D22" s="19" t="s">
        <v>464</v>
      </c>
      <c r="E22" s="19">
        <v>30</v>
      </c>
      <c r="F22" s="19">
        <f t="shared" si="0"/>
        <v>60</v>
      </c>
      <c r="G22" s="19">
        <v>20</v>
      </c>
      <c r="H22" s="19" t="s">
        <v>551</v>
      </c>
      <c r="I22" s="12">
        <v>783</v>
      </c>
      <c r="J22" s="12" t="s">
        <v>288</v>
      </c>
      <c r="K22">
        <v>19</v>
      </c>
    </row>
    <row r="23" spans="2:11" x14ac:dyDescent="0.25">
      <c r="B23" s="29" t="s">
        <v>123</v>
      </c>
      <c r="C23" s="40" t="s">
        <v>379</v>
      </c>
      <c r="D23" s="19" t="s">
        <v>464</v>
      </c>
      <c r="E23" s="19">
        <v>30</v>
      </c>
      <c r="F23" s="19">
        <f t="shared" si="0"/>
        <v>60</v>
      </c>
      <c r="G23" s="19">
        <v>10</v>
      </c>
      <c r="H23" s="19" t="s">
        <v>552</v>
      </c>
      <c r="I23" s="12">
        <v>9</v>
      </c>
      <c r="J23" s="12" t="s">
        <v>289</v>
      </c>
      <c r="K23">
        <v>20</v>
      </c>
    </row>
    <row r="24" spans="2:11" x14ac:dyDescent="0.25">
      <c r="B24" s="29" t="s">
        <v>124</v>
      </c>
      <c r="C24" s="40" t="s">
        <v>379</v>
      </c>
      <c r="D24" s="19" t="s">
        <v>464</v>
      </c>
      <c r="E24" s="19">
        <v>30</v>
      </c>
      <c r="F24" s="19">
        <f t="shared" si="0"/>
        <v>60</v>
      </c>
      <c r="G24" s="19">
        <v>5</v>
      </c>
      <c r="H24" s="19" t="s">
        <v>385</v>
      </c>
      <c r="I24" s="12">
        <v>3</v>
      </c>
      <c r="J24" s="12" t="s">
        <v>290</v>
      </c>
      <c r="K24">
        <v>21</v>
      </c>
    </row>
    <row r="25" spans="2:11" x14ac:dyDescent="0.25">
      <c r="B25" s="29" t="s">
        <v>127</v>
      </c>
      <c r="C25" s="40" t="s">
        <v>379</v>
      </c>
      <c r="D25" s="19" t="s">
        <v>464</v>
      </c>
      <c r="E25" s="19">
        <v>30</v>
      </c>
      <c r="F25" s="19">
        <f t="shared" si="0"/>
        <v>60</v>
      </c>
      <c r="G25" s="19">
        <v>10</v>
      </c>
      <c r="H25" s="19" t="s">
        <v>550</v>
      </c>
      <c r="I25" s="12">
        <v>1533</v>
      </c>
      <c r="J25" s="12" t="s">
        <v>291</v>
      </c>
      <c r="K25">
        <v>22</v>
      </c>
    </row>
    <row r="26" spans="2:11" x14ac:dyDescent="0.25">
      <c r="B26" s="29" t="s">
        <v>130</v>
      </c>
      <c r="C26" s="40" t="s">
        <v>388</v>
      </c>
      <c r="D26" s="19" t="s">
        <v>464</v>
      </c>
      <c r="E26" s="19">
        <v>30</v>
      </c>
      <c r="F26" s="19">
        <f t="shared" si="0"/>
        <v>60</v>
      </c>
      <c r="G26" s="19">
        <v>100</v>
      </c>
      <c r="H26" s="19" t="s">
        <v>378</v>
      </c>
      <c r="I26" s="12">
        <v>83</v>
      </c>
      <c r="J26" s="12" t="s">
        <v>292</v>
      </c>
      <c r="K26">
        <v>23</v>
      </c>
    </row>
    <row r="27" spans="2:11" x14ac:dyDescent="0.25">
      <c r="B27" s="29" t="s">
        <v>132</v>
      </c>
      <c r="C27" s="40" t="s">
        <v>379</v>
      </c>
      <c r="D27" s="19" t="s">
        <v>464</v>
      </c>
      <c r="E27" s="19">
        <v>30</v>
      </c>
      <c r="F27" s="19">
        <f t="shared" si="0"/>
        <v>60</v>
      </c>
      <c r="G27" s="19">
        <v>80</v>
      </c>
      <c r="H27" s="19" t="s">
        <v>378</v>
      </c>
      <c r="I27" s="12">
        <v>9259</v>
      </c>
      <c r="J27" s="12" t="s">
        <v>293</v>
      </c>
      <c r="K27">
        <v>24</v>
      </c>
    </row>
    <row r="28" spans="2:11" x14ac:dyDescent="0.25">
      <c r="B28" s="29" t="s">
        <v>135</v>
      </c>
      <c r="C28" s="40" t="s">
        <v>388</v>
      </c>
      <c r="D28" s="19" t="s">
        <v>464</v>
      </c>
      <c r="E28" s="19">
        <v>30</v>
      </c>
      <c r="F28" s="19">
        <f t="shared" si="0"/>
        <v>60</v>
      </c>
      <c r="G28" s="19">
        <v>30</v>
      </c>
      <c r="H28" s="19" t="s">
        <v>547</v>
      </c>
      <c r="I28" s="12">
        <v>271</v>
      </c>
      <c r="J28" s="12" t="s">
        <v>294</v>
      </c>
      <c r="K28">
        <v>25</v>
      </c>
    </row>
    <row r="29" spans="2:11" x14ac:dyDescent="0.25">
      <c r="B29" s="29" t="s">
        <v>144</v>
      </c>
      <c r="C29" s="40" t="s">
        <v>382</v>
      </c>
      <c r="D29" s="19" t="s">
        <v>1091</v>
      </c>
      <c r="E29" s="19">
        <v>50</v>
      </c>
      <c r="F29" s="19">
        <f t="shared" si="0"/>
        <v>100</v>
      </c>
      <c r="G29" s="19">
        <v>10</v>
      </c>
      <c r="H29" s="19" t="s">
        <v>554</v>
      </c>
      <c r="I29" s="12">
        <v>3</v>
      </c>
      <c r="J29" s="12" t="s">
        <v>295</v>
      </c>
      <c r="K29">
        <v>26</v>
      </c>
    </row>
    <row r="30" spans="2:11" x14ac:dyDescent="0.25">
      <c r="B30" s="29" t="s">
        <v>146</v>
      </c>
      <c r="C30" s="40" t="s">
        <v>379</v>
      </c>
      <c r="D30" s="19" t="s">
        <v>542</v>
      </c>
      <c r="E30" s="19">
        <v>10</v>
      </c>
      <c r="F30" s="19">
        <f t="shared" si="0"/>
        <v>20</v>
      </c>
      <c r="G30" s="19">
        <v>1000</v>
      </c>
      <c r="H30" s="19" t="s">
        <v>381</v>
      </c>
      <c r="I30" s="12">
        <v>21</v>
      </c>
      <c r="J30" s="12" t="s">
        <v>296</v>
      </c>
      <c r="K30" s="68">
        <v>27</v>
      </c>
    </row>
    <row r="31" spans="2:11" x14ac:dyDescent="0.25">
      <c r="B31" s="29" t="s">
        <v>151</v>
      </c>
      <c r="C31" s="40" t="s">
        <v>388</v>
      </c>
      <c r="D31" s="19" t="s">
        <v>464</v>
      </c>
      <c r="E31" s="19">
        <v>30</v>
      </c>
      <c r="F31" s="19">
        <f t="shared" si="0"/>
        <v>60</v>
      </c>
      <c r="G31" s="19">
        <v>30</v>
      </c>
      <c r="H31" s="19" t="s">
        <v>378</v>
      </c>
      <c r="I31" s="12">
        <v>100</v>
      </c>
      <c r="J31" s="12" t="s">
        <v>297</v>
      </c>
      <c r="K31">
        <v>28</v>
      </c>
    </row>
    <row r="32" spans="2:11" x14ac:dyDescent="0.25">
      <c r="B32" s="29" t="s">
        <v>154</v>
      </c>
      <c r="C32" s="40" t="s">
        <v>382</v>
      </c>
      <c r="D32" s="19" t="s">
        <v>543</v>
      </c>
      <c r="E32" s="19">
        <v>15</v>
      </c>
      <c r="F32" s="19">
        <f t="shared" si="0"/>
        <v>30</v>
      </c>
      <c r="G32" s="19">
        <v>1500</v>
      </c>
      <c r="H32" s="19" t="s">
        <v>541</v>
      </c>
      <c r="I32" s="12">
        <v>1039</v>
      </c>
      <c r="J32" s="12" t="s">
        <v>298</v>
      </c>
      <c r="K32" s="68">
        <v>29</v>
      </c>
    </row>
    <row r="33" spans="2:11" x14ac:dyDescent="0.25">
      <c r="B33" s="29" t="s">
        <v>157</v>
      </c>
      <c r="C33" s="40" t="s">
        <v>379</v>
      </c>
      <c r="D33" s="19" t="s">
        <v>543</v>
      </c>
      <c r="E33" s="19">
        <v>15</v>
      </c>
      <c r="F33" s="19">
        <f t="shared" si="0"/>
        <v>30</v>
      </c>
      <c r="G33" s="19">
        <v>200</v>
      </c>
      <c r="H33" s="19" t="s">
        <v>557</v>
      </c>
      <c r="I33" s="12">
        <v>10738</v>
      </c>
      <c r="J33" s="12" t="s">
        <v>299</v>
      </c>
      <c r="K33">
        <v>30</v>
      </c>
    </row>
    <row r="34" spans="2:11" x14ac:dyDescent="0.25">
      <c r="B34" s="29" t="s">
        <v>158</v>
      </c>
      <c r="C34" s="40" t="s">
        <v>472</v>
      </c>
      <c r="D34" s="19" t="s">
        <v>464</v>
      </c>
      <c r="E34" s="19">
        <v>30</v>
      </c>
      <c r="F34" s="19">
        <f t="shared" si="0"/>
        <v>60</v>
      </c>
      <c r="G34" s="19">
        <v>10</v>
      </c>
      <c r="H34" s="19" t="s">
        <v>384</v>
      </c>
      <c r="I34" s="12">
        <v>413</v>
      </c>
      <c r="J34" s="12" t="s">
        <v>300</v>
      </c>
      <c r="K34">
        <v>31</v>
      </c>
    </row>
    <row r="35" spans="2:11" x14ac:dyDescent="0.25">
      <c r="B35" s="29" t="s">
        <v>160</v>
      </c>
      <c r="C35" s="40" t="s">
        <v>388</v>
      </c>
      <c r="D35" s="19" t="s">
        <v>464</v>
      </c>
      <c r="E35" s="19">
        <v>30</v>
      </c>
      <c r="F35" s="19">
        <f t="shared" si="0"/>
        <v>60</v>
      </c>
      <c r="G35" s="19">
        <v>10</v>
      </c>
      <c r="H35" s="19" t="s">
        <v>558</v>
      </c>
      <c r="I35" s="12">
        <v>599</v>
      </c>
      <c r="J35" s="12" t="s">
        <v>301</v>
      </c>
      <c r="K35">
        <v>32</v>
      </c>
    </row>
    <row r="36" spans="2:11" x14ac:dyDescent="0.25">
      <c r="B36" s="29" t="s">
        <v>162</v>
      </c>
      <c r="C36" s="40" t="s">
        <v>379</v>
      </c>
      <c r="D36" s="19" t="s">
        <v>464</v>
      </c>
      <c r="E36" s="19">
        <v>30</v>
      </c>
      <c r="F36" s="19">
        <f t="shared" si="0"/>
        <v>60</v>
      </c>
      <c r="G36" s="19">
        <v>15</v>
      </c>
      <c r="H36" s="19" t="s">
        <v>377</v>
      </c>
      <c r="I36" s="12">
        <v>1705</v>
      </c>
      <c r="J36" s="12" t="s">
        <v>302</v>
      </c>
      <c r="K36">
        <v>33</v>
      </c>
    </row>
    <row r="37" spans="2:11" x14ac:dyDescent="0.25">
      <c r="B37" s="29" t="s">
        <v>164</v>
      </c>
      <c r="C37" s="40" t="s">
        <v>471</v>
      </c>
      <c r="D37" s="19" t="s">
        <v>464</v>
      </c>
      <c r="E37" s="19">
        <v>30</v>
      </c>
      <c r="F37" s="19">
        <f t="shared" si="0"/>
        <v>60</v>
      </c>
      <c r="G37" s="19">
        <v>25</v>
      </c>
      <c r="H37" s="19" t="s">
        <v>376</v>
      </c>
      <c r="I37" s="12">
        <v>1921</v>
      </c>
      <c r="J37" s="12" t="s">
        <v>303</v>
      </c>
      <c r="K37">
        <v>34</v>
      </c>
    </row>
    <row r="38" spans="2:11" x14ac:dyDescent="0.25">
      <c r="B38" s="29" t="s">
        <v>167</v>
      </c>
      <c r="C38" s="40" t="s">
        <v>382</v>
      </c>
      <c r="D38" s="19" t="s">
        <v>464</v>
      </c>
      <c r="E38" s="19">
        <v>30</v>
      </c>
      <c r="F38" s="19">
        <f t="shared" si="0"/>
        <v>60</v>
      </c>
      <c r="G38" s="19">
        <v>50</v>
      </c>
      <c r="H38" s="19" t="s">
        <v>377</v>
      </c>
      <c r="I38" s="12">
        <v>122</v>
      </c>
      <c r="J38" s="12" t="s">
        <v>304</v>
      </c>
      <c r="K38">
        <v>35</v>
      </c>
    </row>
    <row r="39" spans="2:11" x14ac:dyDescent="0.25">
      <c r="B39" s="29" t="s">
        <v>169</v>
      </c>
      <c r="C39" s="40" t="s">
        <v>382</v>
      </c>
      <c r="D39" s="19" t="s">
        <v>464</v>
      </c>
      <c r="E39" s="19">
        <v>30</v>
      </c>
      <c r="F39" s="19">
        <f t="shared" si="0"/>
        <v>60</v>
      </c>
      <c r="G39" s="19">
        <v>10</v>
      </c>
      <c r="H39" s="19" t="s">
        <v>554</v>
      </c>
      <c r="I39" s="12">
        <v>172</v>
      </c>
      <c r="J39" s="12" t="s">
        <v>305</v>
      </c>
      <c r="K39">
        <v>36</v>
      </c>
    </row>
    <row r="40" spans="2:11" x14ac:dyDescent="0.25">
      <c r="B40" s="29" t="s">
        <v>171</v>
      </c>
      <c r="C40" s="40" t="s">
        <v>473</v>
      </c>
      <c r="D40" s="19" t="s">
        <v>464</v>
      </c>
      <c r="E40" s="19">
        <v>30</v>
      </c>
      <c r="F40" s="19">
        <f t="shared" si="0"/>
        <v>60</v>
      </c>
      <c r="G40" s="19">
        <v>20</v>
      </c>
      <c r="H40" s="19" t="s">
        <v>555</v>
      </c>
      <c r="I40" s="12">
        <v>83</v>
      </c>
      <c r="J40" s="12" t="s">
        <v>306</v>
      </c>
      <c r="K40">
        <v>37</v>
      </c>
    </row>
    <row r="41" spans="2:11" x14ac:dyDescent="0.25">
      <c r="B41" s="29" t="s">
        <v>173</v>
      </c>
      <c r="C41" s="40" t="s">
        <v>379</v>
      </c>
      <c r="D41" s="19" t="s">
        <v>464</v>
      </c>
      <c r="E41" s="19">
        <v>30</v>
      </c>
      <c r="F41" s="19">
        <f t="shared" si="0"/>
        <v>60</v>
      </c>
      <c r="G41" s="19">
        <v>10</v>
      </c>
      <c r="H41" s="19" t="s">
        <v>554</v>
      </c>
      <c r="I41" s="12">
        <v>83</v>
      </c>
      <c r="J41" s="22" t="s">
        <v>462</v>
      </c>
      <c r="K41">
        <v>38</v>
      </c>
    </row>
    <row r="42" spans="2:11" x14ac:dyDescent="0.25">
      <c r="B42" s="29" t="s">
        <v>175</v>
      </c>
      <c r="C42" s="40" t="s">
        <v>388</v>
      </c>
      <c r="D42" s="19" t="s">
        <v>464</v>
      </c>
      <c r="E42" s="19">
        <v>30</v>
      </c>
      <c r="F42" s="19">
        <f t="shared" si="0"/>
        <v>60</v>
      </c>
      <c r="G42" s="19">
        <v>15</v>
      </c>
      <c r="H42" s="19" t="s">
        <v>555</v>
      </c>
      <c r="I42" s="12">
        <v>746</v>
      </c>
      <c r="J42" s="22" t="s">
        <v>463</v>
      </c>
      <c r="K42">
        <v>39</v>
      </c>
    </row>
    <row r="43" spans="2:11" x14ac:dyDescent="0.25">
      <c r="B43" s="29" t="s">
        <v>177</v>
      </c>
      <c r="C43" s="40" t="s">
        <v>388</v>
      </c>
      <c r="D43" s="19" t="s">
        <v>464</v>
      </c>
      <c r="E43" s="19">
        <v>30</v>
      </c>
      <c r="F43" s="19">
        <f t="shared" si="0"/>
        <v>60</v>
      </c>
      <c r="G43" s="19">
        <v>20</v>
      </c>
      <c r="H43" s="19" t="s">
        <v>556</v>
      </c>
      <c r="I43" s="12">
        <v>1652</v>
      </c>
      <c r="J43" s="12" t="s">
        <v>307</v>
      </c>
      <c r="K43">
        <v>40</v>
      </c>
    </row>
    <row r="44" spans="2:11" x14ac:dyDescent="0.25">
      <c r="B44" s="29" t="s">
        <v>178</v>
      </c>
      <c r="C44" s="40" t="s">
        <v>382</v>
      </c>
      <c r="D44" s="19" t="s">
        <v>464</v>
      </c>
      <c r="E44" s="19">
        <v>30</v>
      </c>
      <c r="F44" s="19">
        <f t="shared" si="0"/>
        <v>60</v>
      </c>
      <c r="G44" s="19">
        <v>10</v>
      </c>
      <c r="H44" s="19" t="s">
        <v>550</v>
      </c>
      <c r="I44" s="12">
        <v>299</v>
      </c>
      <c r="J44" s="12" t="s">
        <v>308</v>
      </c>
      <c r="K44">
        <v>41</v>
      </c>
    </row>
    <row r="45" spans="2:11" x14ac:dyDescent="0.25">
      <c r="B45" s="29" t="s">
        <v>180</v>
      </c>
      <c r="C45" s="40" t="s">
        <v>388</v>
      </c>
      <c r="D45" s="19" t="s">
        <v>464</v>
      </c>
      <c r="E45" s="19">
        <v>30</v>
      </c>
      <c r="F45" s="19">
        <f t="shared" si="0"/>
        <v>60</v>
      </c>
      <c r="G45" s="19">
        <v>5</v>
      </c>
      <c r="H45" s="19" t="s">
        <v>385</v>
      </c>
      <c r="I45" s="12">
        <v>8</v>
      </c>
      <c r="J45" s="12" t="s">
        <v>309</v>
      </c>
      <c r="K45">
        <v>42</v>
      </c>
    </row>
    <row r="46" spans="2:11" x14ac:dyDescent="0.25">
      <c r="B46" s="29" t="s">
        <v>184</v>
      </c>
      <c r="C46" s="40" t="s">
        <v>472</v>
      </c>
      <c r="D46" s="19" t="s">
        <v>464</v>
      </c>
      <c r="E46" s="19">
        <v>30</v>
      </c>
      <c r="F46" s="19">
        <f t="shared" si="0"/>
        <v>60</v>
      </c>
      <c r="G46" s="19">
        <v>25</v>
      </c>
      <c r="H46" s="19" t="s">
        <v>550</v>
      </c>
      <c r="I46" s="12">
        <v>777</v>
      </c>
      <c r="J46" s="12" t="s">
        <v>310</v>
      </c>
      <c r="K46">
        <v>43</v>
      </c>
    </row>
    <row r="47" spans="2:11" x14ac:dyDescent="0.25">
      <c r="B47" s="29" t="s">
        <v>187</v>
      </c>
      <c r="C47" s="40" t="s">
        <v>371</v>
      </c>
      <c r="D47" s="19" t="s">
        <v>464</v>
      </c>
      <c r="E47" s="19">
        <v>30</v>
      </c>
      <c r="F47" s="19">
        <f t="shared" si="0"/>
        <v>60</v>
      </c>
      <c r="G47" s="19">
        <v>5</v>
      </c>
      <c r="H47" s="19" t="s">
        <v>385</v>
      </c>
      <c r="I47" s="12">
        <v>127</v>
      </c>
      <c r="J47" s="12" t="s">
        <v>311</v>
      </c>
      <c r="K47">
        <v>44</v>
      </c>
    </row>
    <row r="48" spans="2:11" x14ac:dyDescent="0.25">
      <c r="B48" s="29" t="s">
        <v>191</v>
      </c>
      <c r="C48" s="40" t="s">
        <v>388</v>
      </c>
      <c r="D48" s="19" t="s">
        <v>464</v>
      </c>
      <c r="E48" s="19">
        <v>30</v>
      </c>
      <c r="F48" s="19">
        <f t="shared" si="0"/>
        <v>60</v>
      </c>
      <c r="G48" s="19">
        <v>5</v>
      </c>
      <c r="H48" s="19" t="s">
        <v>554</v>
      </c>
      <c r="I48" s="12">
        <v>36</v>
      </c>
      <c r="J48" s="12" t="s">
        <v>312</v>
      </c>
      <c r="K48">
        <v>45</v>
      </c>
    </row>
    <row r="49" spans="2:11" x14ac:dyDescent="0.25">
      <c r="B49" s="29" t="s">
        <v>195</v>
      </c>
      <c r="C49" s="40" t="s">
        <v>379</v>
      </c>
      <c r="D49" s="19" t="s">
        <v>464</v>
      </c>
      <c r="E49" s="19">
        <v>30</v>
      </c>
      <c r="F49" s="19">
        <f t="shared" si="0"/>
        <v>60</v>
      </c>
      <c r="G49" s="19">
        <v>10</v>
      </c>
      <c r="H49" s="19" t="s">
        <v>550</v>
      </c>
      <c r="I49" s="12">
        <v>1721</v>
      </c>
      <c r="J49" s="22" t="s">
        <v>367</v>
      </c>
      <c r="K49">
        <v>46</v>
      </c>
    </row>
    <row r="50" spans="2:11" x14ac:dyDescent="0.25">
      <c r="B50" s="29" t="s">
        <v>198</v>
      </c>
      <c r="C50" s="40" t="s">
        <v>388</v>
      </c>
      <c r="D50" s="19" t="s">
        <v>542</v>
      </c>
      <c r="E50" s="19">
        <v>10</v>
      </c>
      <c r="F50" s="19">
        <f t="shared" si="0"/>
        <v>20</v>
      </c>
      <c r="G50" s="19">
        <v>500</v>
      </c>
      <c r="H50" s="19" t="s">
        <v>385</v>
      </c>
      <c r="I50" s="12">
        <v>1</v>
      </c>
      <c r="J50" s="12" t="s">
        <v>313</v>
      </c>
      <c r="K50">
        <v>47</v>
      </c>
    </row>
    <row r="51" spans="2:11" x14ac:dyDescent="0.25">
      <c r="B51" s="29" t="s">
        <v>202</v>
      </c>
      <c r="C51" s="40" t="s">
        <v>379</v>
      </c>
      <c r="D51" s="19" t="s">
        <v>464</v>
      </c>
      <c r="E51" s="19">
        <v>30</v>
      </c>
      <c r="F51" s="19">
        <f t="shared" si="0"/>
        <v>60</v>
      </c>
      <c r="G51" s="19">
        <v>30</v>
      </c>
      <c r="H51" s="19" t="s">
        <v>547</v>
      </c>
      <c r="I51" s="12">
        <v>24</v>
      </c>
      <c r="J51" s="12" t="s">
        <v>314</v>
      </c>
      <c r="K51">
        <v>48</v>
      </c>
    </row>
    <row r="52" spans="2:11" x14ac:dyDescent="0.25">
      <c r="B52" s="29" t="s">
        <v>205</v>
      </c>
      <c r="C52" s="40" t="s">
        <v>382</v>
      </c>
      <c r="D52" s="19" t="s">
        <v>543</v>
      </c>
      <c r="E52" s="19">
        <v>15</v>
      </c>
      <c r="F52" s="19">
        <f t="shared" si="0"/>
        <v>30</v>
      </c>
      <c r="G52" s="19">
        <v>200</v>
      </c>
      <c r="H52" s="19" t="s">
        <v>378</v>
      </c>
      <c r="I52" s="12">
        <v>182</v>
      </c>
      <c r="J52" s="12" t="s">
        <v>315</v>
      </c>
      <c r="K52" s="68">
        <v>49</v>
      </c>
    </row>
    <row r="53" spans="2:11" x14ac:dyDescent="0.25">
      <c r="B53" s="29" t="s">
        <v>208</v>
      </c>
      <c r="C53" s="40" t="s">
        <v>388</v>
      </c>
      <c r="D53" s="19" t="s">
        <v>464</v>
      </c>
      <c r="E53" s="19">
        <v>30</v>
      </c>
      <c r="F53" s="19">
        <f t="shared" si="0"/>
        <v>60</v>
      </c>
      <c r="G53" s="19">
        <v>20</v>
      </c>
      <c r="H53" s="19" t="s">
        <v>384</v>
      </c>
      <c r="I53" s="12">
        <v>2</v>
      </c>
      <c r="J53" s="12" t="s">
        <v>316</v>
      </c>
      <c r="K53">
        <v>50</v>
      </c>
    </row>
    <row r="54" spans="2:11" x14ac:dyDescent="0.25">
      <c r="B54" s="29" t="s">
        <v>209</v>
      </c>
      <c r="C54" s="40" t="s">
        <v>472</v>
      </c>
      <c r="D54" s="19" t="s">
        <v>464</v>
      </c>
      <c r="E54" s="19">
        <v>30</v>
      </c>
      <c r="F54" s="19">
        <f t="shared" si="0"/>
        <v>60</v>
      </c>
      <c r="G54" s="19">
        <v>10</v>
      </c>
      <c r="H54" s="19" t="s">
        <v>553</v>
      </c>
      <c r="I54" s="12">
        <v>129</v>
      </c>
      <c r="J54" s="22" t="s">
        <v>368</v>
      </c>
      <c r="K54">
        <v>51</v>
      </c>
    </row>
    <row r="55" spans="2:11" x14ac:dyDescent="0.25">
      <c r="B55" s="29" t="s">
        <v>211</v>
      </c>
      <c r="C55" s="40" t="s">
        <v>371</v>
      </c>
      <c r="D55" s="19" t="s">
        <v>464</v>
      </c>
      <c r="E55" s="19">
        <v>30</v>
      </c>
      <c r="F55" s="19">
        <f t="shared" si="0"/>
        <v>60</v>
      </c>
      <c r="G55" s="19">
        <v>15</v>
      </c>
      <c r="H55" s="19" t="s">
        <v>384</v>
      </c>
      <c r="I55" s="12">
        <v>80</v>
      </c>
      <c r="J55" s="22" t="s">
        <v>369</v>
      </c>
      <c r="K55">
        <v>52</v>
      </c>
    </row>
    <row r="56" spans="2:11" x14ac:dyDescent="0.25">
      <c r="B56" s="29" t="s">
        <v>215</v>
      </c>
      <c r="C56" s="40" t="s">
        <v>371</v>
      </c>
      <c r="D56" s="19" t="s">
        <v>464</v>
      </c>
      <c r="E56" s="19">
        <v>30</v>
      </c>
      <c r="F56" s="19">
        <f t="shared" si="0"/>
        <v>60</v>
      </c>
      <c r="G56" s="19">
        <v>20</v>
      </c>
      <c r="H56" s="19" t="s">
        <v>385</v>
      </c>
      <c r="I56" s="12">
        <v>159</v>
      </c>
      <c r="J56" s="12" t="s">
        <v>317</v>
      </c>
      <c r="K56">
        <v>53</v>
      </c>
    </row>
    <row r="57" spans="2:11" x14ac:dyDescent="0.25">
      <c r="B57" s="29" t="s">
        <v>217</v>
      </c>
      <c r="C57" s="40" t="s">
        <v>388</v>
      </c>
      <c r="D57" s="19" t="s">
        <v>464</v>
      </c>
      <c r="E57" s="19">
        <v>30</v>
      </c>
      <c r="F57" s="19">
        <f t="shared" si="0"/>
        <v>60</v>
      </c>
      <c r="G57" s="19">
        <v>5</v>
      </c>
      <c r="H57" s="19" t="s">
        <v>384</v>
      </c>
      <c r="I57" s="12">
        <v>11</v>
      </c>
      <c r="J57" s="12" t="s">
        <v>318</v>
      </c>
      <c r="K57">
        <v>54</v>
      </c>
    </row>
    <row r="58" spans="2:11" x14ac:dyDescent="0.25">
      <c r="B58" s="29" t="s">
        <v>219</v>
      </c>
      <c r="C58" s="40" t="s">
        <v>388</v>
      </c>
      <c r="D58" s="19" t="s">
        <v>464</v>
      </c>
      <c r="E58" s="19">
        <v>30</v>
      </c>
      <c r="F58" s="19">
        <f t="shared" si="0"/>
        <v>60</v>
      </c>
      <c r="G58" s="19">
        <v>10</v>
      </c>
      <c r="H58" s="19" t="s">
        <v>384</v>
      </c>
      <c r="I58" s="12">
        <v>90</v>
      </c>
      <c r="J58" s="22" t="s">
        <v>370</v>
      </c>
      <c r="K58" s="68">
        <v>55</v>
      </c>
    </row>
    <row r="59" spans="2:11" x14ac:dyDescent="0.25">
      <c r="B59" s="29" t="s">
        <v>220</v>
      </c>
      <c r="C59" s="40" t="s">
        <v>382</v>
      </c>
      <c r="D59" s="19" t="s">
        <v>1090</v>
      </c>
      <c r="E59" s="19">
        <v>5</v>
      </c>
      <c r="F59" s="19">
        <f t="shared" si="0"/>
        <v>10</v>
      </c>
      <c r="G59" s="19">
        <v>2</v>
      </c>
      <c r="H59" s="19" t="s">
        <v>553</v>
      </c>
      <c r="I59" s="12">
        <v>27</v>
      </c>
      <c r="J59" s="22" t="s">
        <v>559</v>
      </c>
      <c r="K59">
        <v>56</v>
      </c>
    </row>
    <row r="60" spans="2:11" x14ac:dyDescent="0.25">
      <c r="B60" s="28" t="s">
        <v>261</v>
      </c>
      <c r="C60" s="41"/>
      <c r="D60" s="20"/>
      <c r="E60" s="20"/>
      <c r="F60" s="20"/>
      <c r="G60" s="20"/>
      <c r="H60" s="20"/>
      <c r="J60" s="56"/>
    </row>
    <row r="62" spans="2:11" x14ac:dyDescent="0.25">
      <c r="J62" s="5" t="s">
        <v>320</v>
      </c>
    </row>
    <row r="63" spans="2:11" x14ac:dyDescent="0.25">
      <c r="J63" s="5" t="s">
        <v>321</v>
      </c>
    </row>
    <row r="64" spans="2:11" x14ac:dyDescent="0.25">
      <c r="J64" s="5" t="s">
        <v>322</v>
      </c>
    </row>
    <row r="65" spans="10:10" x14ac:dyDescent="0.25">
      <c r="J65" s="5" t="s">
        <v>323</v>
      </c>
    </row>
    <row r="66" spans="10:10" x14ac:dyDescent="0.25">
      <c r="J66" s="5" t="s">
        <v>324</v>
      </c>
    </row>
    <row r="67" spans="10:10" x14ac:dyDescent="0.25">
      <c r="J67" s="5" t="s">
        <v>325</v>
      </c>
    </row>
  </sheetData>
  <phoneticPr fontId="11" type="noConversion"/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78"/>
  <sheetViews>
    <sheetView zoomScale="85" zoomScaleNormal="100" workbookViewId="0">
      <selection activeCell="I2" sqref="I2:Z57"/>
    </sheetView>
  </sheetViews>
  <sheetFormatPr defaultColWidth="9.140625" defaultRowHeight="15" x14ac:dyDescent="0.25"/>
  <cols>
    <col min="1" max="1" width="7" style="5" customWidth="1"/>
    <col min="2" max="2" width="6.5703125" style="6" customWidth="1"/>
    <col min="3" max="3" width="9.7109375" style="6" customWidth="1"/>
    <col min="4" max="4" width="9" style="5" customWidth="1"/>
    <col min="5" max="5" width="47.7109375" style="5" customWidth="1"/>
    <col min="6" max="6" width="3.42578125" style="5" customWidth="1"/>
    <col min="7" max="7" width="5" style="5" customWidth="1"/>
    <col min="8" max="8" width="12.7109375" style="5" customWidth="1"/>
    <col min="9" max="27" width="5.140625" style="5" customWidth="1"/>
    <col min="28" max="28" width="79" style="5" customWidth="1"/>
    <col min="29" max="16384" width="9.140625" style="5"/>
  </cols>
  <sheetData>
    <row r="1" spans="1:28" x14ac:dyDescent="0.25">
      <c r="C1" s="46" t="s">
        <v>528</v>
      </c>
    </row>
    <row r="2" spans="1:28" x14ac:dyDescent="0.25">
      <c r="B2" s="7" t="s">
        <v>35</v>
      </c>
      <c r="C2" s="7" t="s">
        <v>36</v>
      </c>
      <c r="D2" s="8" t="s">
        <v>37</v>
      </c>
      <c r="E2" s="8" t="s">
        <v>38</v>
      </c>
      <c r="G2" s="30" t="s">
        <v>39</v>
      </c>
      <c r="H2" s="12" t="s">
        <v>40</v>
      </c>
      <c r="I2" s="53" t="s">
        <v>41</v>
      </c>
      <c r="J2" s="53" t="s">
        <v>226</v>
      </c>
      <c r="K2" s="53" t="s">
        <v>102</v>
      </c>
      <c r="L2" s="53" t="s">
        <v>54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6" t="s">
        <v>44</v>
      </c>
      <c r="AB2" s="12" t="s">
        <v>271</v>
      </c>
    </row>
    <row r="3" spans="1:28" x14ac:dyDescent="0.25">
      <c r="A3" s="5" t="s">
        <v>327</v>
      </c>
      <c r="B3" s="9" t="s">
        <v>45</v>
      </c>
      <c r="C3" s="11">
        <v>7812.5</v>
      </c>
      <c r="D3" s="12">
        <v>20</v>
      </c>
      <c r="E3" s="12" t="s">
        <v>46</v>
      </c>
      <c r="G3" s="30" t="s">
        <v>47</v>
      </c>
      <c r="H3" s="12" t="s">
        <v>48</v>
      </c>
      <c r="I3" s="53" t="s">
        <v>41</v>
      </c>
      <c r="J3" s="53" t="s">
        <v>78</v>
      </c>
      <c r="K3" s="53" t="s">
        <v>73</v>
      </c>
      <c r="L3" s="53" t="s">
        <v>102</v>
      </c>
      <c r="M3" s="53" t="s">
        <v>186</v>
      </c>
      <c r="N3" s="53" t="s">
        <v>226</v>
      </c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6" t="s">
        <v>44</v>
      </c>
      <c r="AB3" s="12" t="s">
        <v>272</v>
      </c>
    </row>
    <row r="4" spans="1:28" x14ac:dyDescent="0.25">
      <c r="B4" s="9" t="s">
        <v>41</v>
      </c>
      <c r="C4" s="11">
        <v>4687.5</v>
      </c>
      <c r="D4" s="12">
        <v>10</v>
      </c>
      <c r="E4" s="12" t="s">
        <v>50</v>
      </c>
      <c r="G4" s="30" t="s">
        <v>51</v>
      </c>
      <c r="H4" s="12" t="s">
        <v>52</v>
      </c>
      <c r="I4" s="53" t="s">
        <v>55</v>
      </c>
      <c r="J4" s="53" t="s">
        <v>78</v>
      </c>
      <c r="K4" s="53" t="s">
        <v>102</v>
      </c>
      <c r="L4" s="53" t="s">
        <v>42</v>
      </c>
      <c r="M4" s="53" t="s">
        <v>222</v>
      </c>
      <c r="N4" s="53" t="s">
        <v>226</v>
      </c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6" t="s">
        <v>44</v>
      </c>
      <c r="AB4" s="12" t="s">
        <v>273</v>
      </c>
    </row>
    <row r="5" spans="1:28" x14ac:dyDescent="0.25">
      <c r="B5" s="9" t="s">
        <v>55</v>
      </c>
      <c r="C5" s="11">
        <v>6250</v>
      </c>
      <c r="D5" s="12">
        <v>51</v>
      </c>
      <c r="E5" s="22" t="s">
        <v>350</v>
      </c>
      <c r="G5" s="30" t="s">
        <v>56</v>
      </c>
      <c r="H5" s="12" t="s">
        <v>57</v>
      </c>
      <c r="I5" s="53" t="s">
        <v>55</v>
      </c>
      <c r="J5" s="53" t="s">
        <v>62</v>
      </c>
      <c r="K5" s="53" t="s">
        <v>102</v>
      </c>
      <c r="L5" s="53" t="s">
        <v>227</v>
      </c>
      <c r="M5" s="53" t="s">
        <v>149</v>
      </c>
      <c r="N5" s="53" t="s">
        <v>207</v>
      </c>
      <c r="O5" s="53" t="s">
        <v>226</v>
      </c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6" t="s">
        <v>44</v>
      </c>
      <c r="AB5" s="12" t="s">
        <v>274</v>
      </c>
    </row>
    <row r="6" spans="1:28" x14ac:dyDescent="0.25">
      <c r="A6" s="5" t="s">
        <v>329</v>
      </c>
      <c r="B6" s="10" t="s">
        <v>58</v>
      </c>
      <c r="C6" s="54">
        <v>781.25</v>
      </c>
      <c r="D6" s="12">
        <v>1</v>
      </c>
      <c r="E6" s="12" t="s">
        <v>63</v>
      </c>
      <c r="G6" s="30" t="s">
        <v>59</v>
      </c>
      <c r="H6" s="12" t="s">
        <v>60</v>
      </c>
      <c r="I6" s="53" t="s">
        <v>55</v>
      </c>
      <c r="J6" s="53" t="s">
        <v>62</v>
      </c>
      <c r="K6" s="53" t="s">
        <v>102</v>
      </c>
      <c r="L6" s="53" t="s">
        <v>207</v>
      </c>
      <c r="M6" s="53" t="s">
        <v>226</v>
      </c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6" t="s">
        <v>44</v>
      </c>
      <c r="AB6" s="12" t="s">
        <v>275</v>
      </c>
    </row>
    <row r="7" spans="1:28" x14ac:dyDescent="0.25">
      <c r="B7" s="10" t="s">
        <v>62</v>
      </c>
      <c r="C7" s="54">
        <v>15625</v>
      </c>
      <c r="D7" s="12">
        <v>16</v>
      </c>
      <c r="E7" s="12" t="s">
        <v>66</v>
      </c>
      <c r="G7" s="30" t="s">
        <v>64</v>
      </c>
      <c r="H7" s="12" t="s">
        <v>65</v>
      </c>
      <c r="I7" s="53" t="s">
        <v>55</v>
      </c>
      <c r="J7" s="53" t="s">
        <v>62</v>
      </c>
      <c r="K7" s="53" t="s">
        <v>72</v>
      </c>
      <c r="L7" s="53" t="s">
        <v>102</v>
      </c>
      <c r="M7" s="53" t="s">
        <v>197</v>
      </c>
      <c r="N7" s="53" t="s">
        <v>226</v>
      </c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6" t="s">
        <v>44</v>
      </c>
      <c r="AB7" s="12" t="s">
        <v>276</v>
      </c>
    </row>
    <row r="8" spans="1:28" x14ac:dyDescent="0.25">
      <c r="B8" s="10" t="s">
        <v>61</v>
      </c>
      <c r="C8" s="54">
        <v>3645.8333333333335</v>
      </c>
      <c r="D8" s="12">
        <v>2</v>
      </c>
      <c r="E8" s="12" t="s">
        <v>69</v>
      </c>
      <c r="G8" s="30" t="s">
        <v>67</v>
      </c>
      <c r="H8" s="12" t="s">
        <v>68</v>
      </c>
      <c r="I8" s="53" t="s">
        <v>55</v>
      </c>
      <c r="J8" s="53" t="s">
        <v>58</v>
      </c>
      <c r="K8" s="53" t="s">
        <v>78</v>
      </c>
      <c r="L8" s="53" t="s">
        <v>72</v>
      </c>
      <c r="M8" s="53" t="s">
        <v>102</v>
      </c>
      <c r="N8" s="53" t="s">
        <v>186</v>
      </c>
      <c r="O8" s="53" t="s">
        <v>226</v>
      </c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6" t="s">
        <v>44</v>
      </c>
      <c r="AB8" s="12" t="s">
        <v>277</v>
      </c>
    </row>
    <row r="9" spans="1:28" x14ac:dyDescent="0.25">
      <c r="B9" s="10" t="s">
        <v>43</v>
      </c>
      <c r="C9" s="54">
        <v>1562.5</v>
      </c>
      <c r="D9" s="12">
        <v>6</v>
      </c>
      <c r="E9" s="12" t="s">
        <v>75</v>
      </c>
      <c r="G9" s="30" t="s">
        <v>70</v>
      </c>
      <c r="H9" s="12" t="s">
        <v>71</v>
      </c>
      <c r="I9" s="53" t="s">
        <v>55</v>
      </c>
      <c r="J9" s="53" t="s">
        <v>102</v>
      </c>
      <c r="K9" s="53" t="s">
        <v>213</v>
      </c>
      <c r="L9" s="53" t="s">
        <v>226</v>
      </c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6" t="s">
        <v>44</v>
      </c>
      <c r="AB9" s="12" t="s">
        <v>278</v>
      </c>
    </row>
    <row r="10" spans="1:28" x14ac:dyDescent="0.25">
      <c r="B10" s="10" t="s">
        <v>74</v>
      </c>
      <c r="C10" s="54">
        <v>4687.5</v>
      </c>
      <c r="D10" s="12">
        <v>786</v>
      </c>
      <c r="E10" s="12" t="s">
        <v>79</v>
      </c>
      <c r="G10" s="30" t="s">
        <v>76</v>
      </c>
      <c r="H10" s="12" t="s">
        <v>77</v>
      </c>
      <c r="I10" s="53" t="s">
        <v>41</v>
      </c>
      <c r="J10" s="53" t="s">
        <v>73</v>
      </c>
      <c r="K10" s="53" t="s">
        <v>102</v>
      </c>
      <c r="L10" s="53" t="s">
        <v>226</v>
      </c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6" t="s">
        <v>44</v>
      </c>
      <c r="AB10" s="22" t="s">
        <v>326</v>
      </c>
    </row>
    <row r="11" spans="1:28" x14ac:dyDescent="0.25">
      <c r="B11" s="10" t="s">
        <v>78</v>
      </c>
      <c r="C11" s="54">
        <v>2343.75</v>
      </c>
      <c r="D11" s="12">
        <v>14</v>
      </c>
      <c r="E11" s="12" t="s">
        <v>81</v>
      </c>
      <c r="G11" s="30" t="s">
        <v>80</v>
      </c>
      <c r="H11" s="12" t="s">
        <v>465</v>
      </c>
      <c r="I11" s="53" t="s">
        <v>41</v>
      </c>
      <c r="J11" s="53" t="s">
        <v>106</v>
      </c>
      <c r="K11" s="53" t="s">
        <v>150</v>
      </c>
      <c r="L11" s="53" t="s">
        <v>102</v>
      </c>
      <c r="M11" s="53" t="s">
        <v>138</v>
      </c>
      <c r="N11" s="53" t="s">
        <v>140</v>
      </c>
      <c r="O11" s="53" t="s">
        <v>200</v>
      </c>
      <c r="P11" s="53" t="s">
        <v>156</v>
      </c>
      <c r="Q11" s="53" t="s">
        <v>113</v>
      </c>
      <c r="R11" s="53" t="s">
        <v>223</v>
      </c>
      <c r="S11" s="53" t="s">
        <v>226</v>
      </c>
      <c r="T11" s="53" t="s">
        <v>189</v>
      </c>
      <c r="U11" s="53" t="s">
        <v>97</v>
      </c>
      <c r="V11" s="53"/>
      <c r="W11" s="53"/>
      <c r="X11" s="53"/>
      <c r="Y11" s="53"/>
      <c r="Z11" s="53"/>
      <c r="AA11" s="6" t="s">
        <v>44</v>
      </c>
      <c r="AB11" s="12" t="s">
        <v>279</v>
      </c>
    </row>
    <row r="12" spans="1:28" x14ac:dyDescent="0.25">
      <c r="B12" s="10" t="s">
        <v>72</v>
      </c>
      <c r="C12" s="54">
        <v>2343.75</v>
      </c>
      <c r="D12" s="12">
        <v>23</v>
      </c>
      <c r="E12" s="12" t="s">
        <v>84</v>
      </c>
      <c r="G12" s="30" t="s">
        <v>82</v>
      </c>
      <c r="H12" s="12" t="s">
        <v>83</v>
      </c>
      <c r="I12" s="53" t="s">
        <v>55</v>
      </c>
      <c r="J12" s="53" t="s">
        <v>121</v>
      </c>
      <c r="K12" s="53" t="s">
        <v>102</v>
      </c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6" t="s">
        <v>44</v>
      </c>
      <c r="AB12" s="12" t="s">
        <v>280</v>
      </c>
    </row>
    <row r="13" spans="1:28" x14ac:dyDescent="0.25">
      <c r="B13" s="10" t="s">
        <v>73</v>
      </c>
      <c r="C13" s="54">
        <v>1822.9166666666667</v>
      </c>
      <c r="D13" s="12">
        <v>7</v>
      </c>
      <c r="E13" s="12" t="s">
        <v>87</v>
      </c>
      <c r="G13" s="30" t="s">
        <v>85</v>
      </c>
      <c r="H13" s="12" t="s">
        <v>86</v>
      </c>
      <c r="I13" s="53" t="s">
        <v>55</v>
      </c>
      <c r="J13" s="53" t="s">
        <v>150</v>
      </c>
      <c r="K13" s="53" t="s">
        <v>98</v>
      </c>
      <c r="L13" s="53" t="s">
        <v>90</v>
      </c>
      <c r="M13" s="53" t="s">
        <v>148</v>
      </c>
      <c r="N13" s="53" t="s">
        <v>121</v>
      </c>
      <c r="O13" s="53" t="s">
        <v>102</v>
      </c>
      <c r="P13" s="53" t="s">
        <v>193</v>
      </c>
      <c r="Q13" s="53" t="s">
        <v>200</v>
      </c>
      <c r="R13" s="53" t="s">
        <v>108</v>
      </c>
      <c r="S13" s="53" t="s">
        <v>109</v>
      </c>
      <c r="T13" s="53" t="s">
        <v>110</v>
      </c>
      <c r="U13" s="53" t="s">
        <v>226</v>
      </c>
      <c r="V13" s="53"/>
      <c r="W13" s="53"/>
      <c r="X13" s="53"/>
      <c r="Y13" s="53"/>
      <c r="Z13" s="53"/>
      <c r="AA13" s="6" t="s">
        <v>44</v>
      </c>
      <c r="AB13" s="12" t="s">
        <v>281</v>
      </c>
    </row>
    <row r="14" spans="1:28" x14ac:dyDescent="0.25">
      <c r="A14" s="5" t="s">
        <v>328</v>
      </c>
      <c r="B14" s="13" t="s">
        <v>53</v>
      </c>
      <c r="C14" s="55">
        <v>1822.9166666666667</v>
      </c>
      <c r="D14" s="23">
        <v>100</v>
      </c>
      <c r="E14" s="22" t="s">
        <v>351</v>
      </c>
      <c r="G14" s="30" t="s">
        <v>88</v>
      </c>
      <c r="H14" s="12" t="s">
        <v>89</v>
      </c>
      <c r="I14" s="53" t="s">
        <v>55</v>
      </c>
      <c r="J14" s="53" t="s">
        <v>150</v>
      </c>
      <c r="K14" s="53" t="s">
        <v>54</v>
      </c>
      <c r="L14" s="53" t="s">
        <v>102</v>
      </c>
      <c r="M14" s="53" t="s">
        <v>213</v>
      </c>
      <c r="N14" s="53" t="s">
        <v>226</v>
      </c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6" t="s">
        <v>44</v>
      </c>
      <c r="AB14" s="12" t="s">
        <v>282</v>
      </c>
    </row>
    <row r="15" spans="1:28" x14ac:dyDescent="0.25">
      <c r="B15" s="13" t="s">
        <v>91</v>
      </c>
      <c r="C15" s="55">
        <v>1927.0833333333333</v>
      </c>
      <c r="D15" s="23">
        <v>4</v>
      </c>
      <c r="E15" s="22" t="s">
        <v>352</v>
      </c>
      <c r="G15" s="30" t="s">
        <v>92</v>
      </c>
      <c r="H15" s="12" t="s">
        <v>93</v>
      </c>
      <c r="I15" s="53" t="s">
        <v>55</v>
      </c>
      <c r="J15" s="53" t="s">
        <v>121</v>
      </c>
      <c r="K15" s="53" t="s">
        <v>102</v>
      </c>
      <c r="L15" s="53" t="s">
        <v>138</v>
      </c>
      <c r="M15" s="53" t="s">
        <v>226</v>
      </c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6" t="s">
        <v>44</v>
      </c>
      <c r="AB15" s="12" t="s">
        <v>283</v>
      </c>
    </row>
    <row r="16" spans="1:28" x14ac:dyDescent="0.25">
      <c r="B16" s="13" t="s">
        <v>94</v>
      </c>
      <c r="C16" s="55">
        <v>2239.5833333333335</v>
      </c>
      <c r="D16" s="24">
        <v>22</v>
      </c>
      <c r="E16" s="25" t="s">
        <v>353</v>
      </c>
      <c r="G16" s="30" t="s">
        <v>95</v>
      </c>
      <c r="H16" s="12" t="s">
        <v>96</v>
      </c>
      <c r="I16" s="53" t="s">
        <v>55</v>
      </c>
      <c r="J16" s="53" t="s">
        <v>74</v>
      </c>
      <c r="K16" s="53" t="s">
        <v>102</v>
      </c>
      <c r="L16" s="53" t="s">
        <v>139</v>
      </c>
      <c r="M16" s="53" t="s">
        <v>226</v>
      </c>
      <c r="N16" s="53" t="s">
        <v>97</v>
      </c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6" t="s">
        <v>44</v>
      </c>
      <c r="AB16" s="12" t="s">
        <v>284</v>
      </c>
    </row>
    <row r="17" spans="1:28" x14ac:dyDescent="0.25">
      <c r="B17" s="13" t="s">
        <v>97</v>
      </c>
      <c r="C17" s="55">
        <v>1302.0833333333333</v>
      </c>
      <c r="D17" s="24">
        <v>208</v>
      </c>
      <c r="E17" s="25" t="s">
        <v>354</v>
      </c>
      <c r="G17" s="30" t="s">
        <v>99</v>
      </c>
      <c r="H17" s="12" t="s">
        <v>100</v>
      </c>
      <c r="I17" s="53" t="s">
        <v>55</v>
      </c>
      <c r="J17" s="53" t="s">
        <v>43</v>
      </c>
      <c r="K17" s="53" t="s">
        <v>74</v>
      </c>
      <c r="L17" s="53" t="s">
        <v>53</v>
      </c>
      <c r="M17" s="53" t="s">
        <v>97</v>
      </c>
      <c r="N17" s="53" t="s">
        <v>134</v>
      </c>
      <c r="O17" s="53" t="s">
        <v>150</v>
      </c>
      <c r="P17" s="53" t="s">
        <v>102</v>
      </c>
      <c r="Q17" s="53" t="s">
        <v>139</v>
      </c>
      <c r="R17" s="53" t="s">
        <v>141</v>
      </c>
      <c r="S17" s="53" t="s">
        <v>142</v>
      </c>
      <c r="T17" s="53" t="s">
        <v>109</v>
      </c>
      <c r="U17" s="53" t="s">
        <v>226</v>
      </c>
      <c r="V17" s="53"/>
      <c r="W17" s="53"/>
      <c r="X17" s="53"/>
      <c r="Y17" s="53"/>
      <c r="Z17" s="53"/>
      <c r="AA17" s="6" t="s">
        <v>44</v>
      </c>
      <c r="AB17" s="12" t="s">
        <v>285</v>
      </c>
    </row>
    <row r="18" spans="1:28" x14ac:dyDescent="0.25">
      <c r="B18" s="13" t="s">
        <v>103</v>
      </c>
      <c r="C18" s="55">
        <v>2604.1666666666665</v>
      </c>
      <c r="D18" s="24">
        <v>4</v>
      </c>
      <c r="E18" s="22" t="s">
        <v>355</v>
      </c>
      <c r="G18" s="30" t="s">
        <v>104</v>
      </c>
      <c r="H18" s="12" t="s">
        <v>105</v>
      </c>
      <c r="I18" s="53" t="s">
        <v>55</v>
      </c>
      <c r="J18" s="53" t="s">
        <v>61</v>
      </c>
      <c r="K18" s="53" t="s">
        <v>74</v>
      </c>
      <c r="L18" s="53" t="s">
        <v>53</v>
      </c>
      <c r="M18" s="53" t="s">
        <v>97</v>
      </c>
      <c r="N18" s="53" t="s">
        <v>150</v>
      </c>
      <c r="O18" s="53" t="s">
        <v>102</v>
      </c>
      <c r="P18" s="53" t="s">
        <v>139</v>
      </c>
      <c r="Q18" s="53" t="s">
        <v>140</v>
      </c>
      <c r="R18" s="53" t="s">
        <v>141</v>
      </c>
      <c r="S18" s="53" t="s">
        <v>142</v>
      </c>
      <c r="T18" s="53" t="s">
        <v>226</v>
      </c>
      <c r="U18" s="53"/>
      <c r="V18" s="53"/>
      <c r="W18" s="53"/>
      <c r="X18" s="53"/>
      <c r="Y18" s="53"/>
      <c r="Z18" s="53"/>
      <c r="AA18" s="6" t="s">
        <v>44</v>
      </c>
      <c r="AB18" s="12" t="s">
        <v>286</v>
      </c>
    </row>
    <row r="19" spans="1:28" x14ac:dyDescent="0.25">
      <c r="B19" s="13" t="s">
        <v>114</v>
      </c>
      <c r="C19" s="55">
        <v>2500</v>
      </c>
      <c r="D19" s="24">
        <v>25</v>
      </c>
      <c r="E19" s="22" t="s">
        <v>356</v>
      </c>
      <c r="G19" s="30" t="s">
        <v>115</v>
      </c>
      <c r="H19" s="12" t="s">
        <v>116</v>
      </c>
      <c r="I19" s="53" t="s">
        <v>55</v>
      </c>
      <c r="J19" s="53" t="s">
        <v>74</v>
      </c>
      <c r="K19" s="53" t="s">
        <v>53</v>
      </c>
      <c r="L19" s="53" t="s">
        <v>97</v>
      </c>
      <c r="M19" s="53" t="s">
        <v>150</v>
      </c>
      <c r="N19" s="53" t="s">
        <v>102</v>
      </c>
      <c r="O19" s="53" t="s">
        <v>139</v>
      </c>
      <c r="P19" s="53" t="s">
        <v>142</v>
      </c>
      <c r="Q19" s="53" t="s">
        <v>226</v>
      </c>
      <c r="R19" s="53"/>
      <c r="S19" s="53"/>
      <c r="T19" s="53"/>
      <c r="U19" s="53"/>
      <c r="V19" s="53"/>
      <c r="W19" s="53"/>
      <c r="X19" s="53"/>
      <c r="Y19" s="53"/>
      <c r="Z19" s="53"/>
      <c r="AA19" s="6" t="s">
        <v>44</v>
      </c>
      <c r="AB19" s="12" t="s">
        <v>287</v>
      </c>
    </row>
    <row r="20" spans="1:28" x14ac:dyDescent="0.25">
      <c r="B20" s="13" t="s">
        <v>118</v>
      </c>
      <c r="C20" s="55">
        <v>1927.0833333333333</v>
      </c>
      <c r="D20" s="24">
        <v>4</v>
      </c>
      <c r="E20" s="22" t="s">
        <v>357</v>
      </c>
      <c r="G20" s="30" t="s">
        <v>119</v>
      </c>
      <c r="H20" s="12" t="s">
        <v>120</v>
      </c>
      <c r="I20" s="53" t="s">
        <v>55</v>
      </c>
      <c r="J20" s="53" t="s">
        <v>74</v>
      </c>
      <c r="K20" s="53" t="s">
        <v>53</v>
      </c>
      <c r="L20" s="53" t="s">
        <v>97</v>
      </c>
      <c r="M20" s="53" t="s">
        <v>150</v>
      </c>
      <c r="N20" s="53" t="s">
        <v>102</v>
      </c>
      <c r="O20" s="53" t="s">
        <v>139</v>
      </c>
      <c r="P20" s="53" t="s">
        <v>142</v>
      </c>
      <c r="Q20" s="53" t="s">
        <v>226</v>
      </c>
      <c r="R20" s="53"/>
      <c r="S20" s="53"/>
      <c r="T20" s="53"/>
      <c r="U20" s="53"/>
      <c r="V20" s="53"/>
      <c r="W20" s="53"/>
      <c r="X20" s="53"/>
      <c r="Y20" s="53"/>
      <c r="Z20" s="53"/>
      <c r="AA20" s="6" t="s">
        <v>44</v>
      </c>
      <c r="AB20" s="12" t="s">
        <v>288</v>
      </c>
    </row>
    <row r="21" spans="1:28" x14ac:dyDescent="0.25">
      <c r="B21" s="13" t="s">
        <v>122</v>
      </c>
      <c r="C21" s="55">
        <v>2239.5833333333335</v>
      </c>
      <c r="D21" s="24">
        <v>8</v>
      </c>
      <c r="E21" s="22" t="s">
        <v>358</v>
      </c>
      <c r="G21" s="30" t="s">
        <v>123</v>
      </c>
      <c r="H21" s="12" t="s">
        <v>466</v>
      </c>
      <c r="I21" s="53" t="s">
        <v>55</v>
      </c>
      <c r="J21" s="53" t="s">
        <v>74</v>
      </c>
      <c r="K21" s="53" t="s">
        <v>91</v>
      </c>
      <c r="L21" s="53" t="s">
        <v>97</v>
      </c>
      <c r="M21" s="53" t="s">
        <v>150</v>
      </c>
      <c r="N21" s="53" t="s">
        <v>102</v>
      </c>
      <c r="O21" s="53" t="s">
        <v>139</v>
      </c>
      <c r="P21" s="53" t="s">
        <v>142</v>
      </c>
      <c r="Q21" s="53" t="s">
        <v>156</v>
      </c>
      <c r="R21" s="53" t="s">
        <v>226</v>
      </c>
      <c r="S21" s="53"/>
      <c r="T21" s="53"/>
      <c r="U21" s="53"/>
      <c r="V21" s="53"/>
      <c r="W21" s="53"/>
      <c r="X21" s="53"/>
      <c r="Y21" s="53"/>
      <c r="Z21" s="53"/>
      <c r="AA21" s="6" t="s">
        <v>44</v>
      </c>
      <c r="AB21" s="12" t="s">
        <v>289</v>
      </c>
    </row>
    <row r="22" spans="1:28" x14ac:dyDescent="0.25">
      <c r="B22" s="13" t="s">
        <v>101</v>
      </c>
      <c r="C22" s="55">
        <v>4166.666666666667</v>
      </c>
      <c r="D22" s="24">
        <v>4</v>
      </c>
      <c r="E22" s="12" t="s">
        <v>190</v>
      </c>
      <c r="G22" s="30" t="s">
        <v>124</v>
      </c>
      <c r="H22" s="12" t="s">
        <v>125</v>
      </c>
      <c r="I22" s="53" t="s">
        <v>55</v>
      </c>
      <c r="J22" s="53" t="s">
        <v>74</v>
      </c>
      <c r="K22" s="53" t="s">
        <v>53</v>
      </c>
      <c r="L22" s="53" t="s">
        <v>97</v>
      </c>
      <c r="M22" s="53" t="s">
        <v>150</v>
      </c>
      <c r="N22" s="53" t="s">
        <v>102</v>
      </c>
      <c r="O22" s="53" t="s">
        <v>139</v>
      </c>
      <c r="P22" s="53" t="s">
        <v>140</v>
      </c>
      <c r="Q22" s="53" t="s">
        <v>141</v>
      </c>
      <c r="R22" s="53" t="s">
        <v>142</v>
      </c>
      <c r="S22" s="53" t="s">
        <v>182</v>
      </c>
      <c r="T22" s="53" t="s">
        <v>113</v>
      </c>
      <c r="U22" s="53" t="s">
        <v>226</v>
      </c>
      <c r="V22" s="53"/>
      <c r="W22" s="53"/>
      <c r="X22" s="53"/>
      <c r="Y22" s="53"/>
      <c r="Z22" s="53"/>
      <c r="AA22" s="6" t="s">
        <v>44</v>
      </c>
      <c r="AB22" s="12" t="s">
        <v>290</v>
      </c>
    </row>
    <row r="23" spans="1:28" x14ac:dyDescent="0.25">
      <c r="B23" s="13" t="s">
        <v>117</v>
      </c>
      <c r="C23" s="55">
        <v>5468.75</v>
      </c>
      <c r="D23" s="24">
        <v>6</v>
      </c>
      <c r="E23" s="12" t="s">
        <v>194</v>
      </c>
      <c r="G23" s="30" t="s">
        <v>127</v>
      </c>
      <c r="H23" s="12" t="s">
        <v>128</v>
      </c>
      <c r="I23" s="53" t="s">
        <v>55</v>
      </c>
      <c r="J23" s="53" t="s">
        <v>74</v>
      </c>
      <c r="K23" s="53" t="s">
        <v>53</v>
      </c>
      <c r="L23" s="53" t="s">
        <v>97</v>
      </c>
      <c r="M23" s="53" t="s">
        <v>150</v>
      </c>
      <c r="N23" s="53" t="s">
        <v>102</v>
      </c>
      <c r="O23" s="53" t="s">
        <v>166</v>
      </c>
      <c r="P23" s="53" t="s">
        <v>137</v>
      </c>
      <c r="Q23" s="53" t="s">
        <v>139</v>
      </c>
      <c r="R23" s="53" t="s">
        <v>141</v>
      </c>
      <c r="S23" s="53" t="s">
        <v>142</v>
      </c>
      <c r="T23" s="53" t="s">
        <v>153</v>
      </c>
      <c r="U23" s="53" t="s">
        <v>186</v>
      </c>
      <c r="V23" s="53" t="s">
        <v>226</v>
      </c>
      <c r="W23" s="53"/>
      <c r="X23" s="53"/>
      <c r="Y23" s="53"/>
      <c r="Z23" s="53"/>
      <c r="AA23" s="6" t="s">
        <v>44</v>
      </c>
      <c r="AB23" s="12" t="s">
        <v>291</v>
      </c>
    </row>
    <row r="24" spans="1:28" x14ac:dyDescent="0.25">
      <c r="B24" s="13" t="s">
        <v>129</v>
      </c>
      <c r="C24" s="55">
        <v>5208.333333333333</v>
      </c>
      <c r="D24" s="24">
        <v>35</v>
      </c>
      <c r="E24" s="12" t="s">
        <v>183</v>
      </c>
      <c r="G24" s="30" t="s">
        <v>130</v>
      </c>
      <c r="H24" s="12" t="s">
        <v>131</v>
      </c>
      <c r="I24" s="53" t="s">
        <v>55</v>
      </c>
      <c r="J24" s="53" t="s">
        <v>102</v>
      </c>
      <c r="K24" s="53" t="s">
        <v>139</v>
      </c>
      <c r="L24" s="53" t="s">
        <v>226</v>
      </c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6" t="s">
        <v>44</v>
      </c>
      <c r="AB24" s="12" t="s">
        <v>292</v>
      </c>
    </row>
    <row r="25" spans="1:28" x14ac:dyDescent="0.25">
      <c r="B25" s="13" t="s">
        <v>126</v>
      </c>
      <c r="C25" s="55">
        <v>6250</v>
      </c>
      <c r="D25" s="24">
        <v>10</v>
      </c>
      <c r="E25" s="12" t="s">
        <v>201</v>
      </c>
      <c r="G25" s="30" t="s">
        <v>132</v>
      </c>
      <c r="H25" s="12" t="s">
        <v>133</v>
      </c>
      <c r="I25" s="53" t="s">
        <v>41</v>
      </c>
      <c r="J25" s="53" t="s">
        <v>62</v>
      </c>
      <c r="K25" s="53" t="s">
        <v>78</v>
      </c>
      <c r="L25" s="53" t="s">
        <v>102</v>
      </c>
      <c r="M25" s="53" t="s">
        <v>226</v>
      </c>
      <c r="N25" s="53" t="s">
        <v>207</v>
      </c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6" t="s">
        <v>44</v>
      </c>
      <c r="AB25" s="12" t="s">
        <v>293</v>
      </c>
    </row>
    <row r="26" spans="1:28" x14ac:dyDescent="0.25">
      <c r="A26" s="5" t="s">
        <v>330</v>
      </c>
      <c r="B26" s="26" t="s">
        <v>106</v>
      </c>
      <c r="C26" s="35" t="s">
        <v>529</v>
      </c>
      <c r="D26" s="12">
        <v>17</v>
      </c>
      <c r="E26" s="12" t="s">
        <v>214</v>
      </c>
      <c r="G26" s="30" t="s">
        <v>135</v>
      </c>
      <c r="H26" s="12" t="s">
        <v>136</v>
      </c>
      <c r="I26" s="53" t="s">
        <v>41</v>
      </c>
      <c r="J26" s="53" t="s">
        <v>62</v>
      </c>
      <c r="K26" s="53" t="s">
        <v>72</v>
      </c>
      <c r="L26" s="53" t="s">
        <v>102</v>
      </c>
      <c r="M26" s="53" t="s">
        <v>226</v>
      </c>
      <c r="N26" s="53" t="s">
        <v>207</v>
      </c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6" t="s">
        <v>44</v>
      </c>
      <c r="AB26" s="12" t="s">
        <v>294</v>
      </c>
    </row>
    <row r="27" spans="1:28" x14ac:dyDescent="0.25">
      <c r="B27" s="26" t="s">
        <v>143</v>
      </c>
      <c r="C27" s="35" t="s">
        <v>538</v>
      </c>
      <c r="D27" s="12">
        <v>134</v>
      </c>
      <c r="E27" s="22" t="s">
        <v>348</v>
      </c>
      <c r="G27" s="30" t="s">
        <v>144</v>
      </c>
      <c r="H27" s="12" t="s">
        <v>145</v>
      </c>
      <c r="I27" s="53" t="s">
        <v>41</v>
      </c>
      <c r="J27" s="53" t="s">
        <v>54</v>
      </c>
      <c r="K27" s="53" t="s">
        <v>150</v>
      </c>
      <c r="L27" s="53" t="s">
        <v>102</v>
      </c>
      <c r="M27" s="53" t="s">
        <v>213</v>
      </c>
      <c r="N27" s="53" t="s">
        <v>226</v>
      </c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6" t="s">
        <v>44</v>
      </c>
      <c r="AB27" s="12" t="s">
        <v>295</v>
      </c>
    </row>
    <row r="28" spans="1:28" x14ac:dyDescent="0.25">
      <c r="B28" s="26" t="s">
        <v>134</v>
      </c>
      <c r="C28" s="35" t="s">
        <v>530</v>
      </c>
      <c r="D28" s="12">
        <v>1</v>
      </c>
      <c r="E28" s="22" t="s">
        <v>349</v>
      </c>
      <c r="G28" s="30" t="s">
        <v>146</v>
      </c>
      <c r="H28" s="12" t="s">
        <v>147</v>
      </c>
      <c r="I28" s="53" t="s">
        <v>55</v>
      </c>
      <c r="J28" s="53" t="s">
        <v>226</v>
      </c>
      <c r="K28" s="53" t="s">
        <v>102</v>
      </c>
      <c r="L28" s="53" t="s">
        <v>54</v>
      </c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6" t="s">
        <v>44</v>
      </c>
      <c r="AB28" s="12" t="s">
        <v>296</v>
      </c>
    </row>
    <row r="29" spans="1:28" x14ac:dyDescent="0.25">
      <c r="B29" s="26" t="s">
        <v>150</v>
      </c>
      <c r="C29" s="35" t="s">
        <v>531</v>
      </c>
      <c r="D29" s="12">
        <v>262</v>
      </c>
      <c r="E29" s="12" t="s">
        <v>221</v>
      </c>
      <c r="G29" s="30" t="s">
        <v>151</v>
      </c>
      <c r="H29" s="12" t="s">
        <v>152</v>
      </c>
      <c r="I29" s="53" t="s">
        <v>55</v>
      </c>
      <c r="J29" s="53" t="s">
        <v>102</v>
      </c>
      <c r="K29" s="53" t="s">
        <v>197</v>
      </c>
      <c r="L29" s="53" t="s">
        <v>226</v>
      </c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6" t="s">
        <v>44</v>
      </c>
      <c r="AB29" s="12" t="s">
        <v>297</v>
      </c>
    </row>
    <row r="30" spans="1:28" x14ac:dyDescent="0.25">
      <c r="B30" s="26" t="s">
        <v>54</v>
      </c>
      <c r="C30" s="35" t="s">
        <v>532</v>
      </c>
      <c r="D30" s="12">
        <v>23</v>
      </c>
      <c r="E30" s="12" t="s">
        <v>228</v>
      </c>
      <c r="G30" s="30" t="s">
        <v>154</v>
      </c>
      <c r="H30" s="12" t="s">
        <v>155</v>
      </c>
      <c r="I30" s="53" t="s">
        <v>55</v>
      </c>
      <c r="J30" s="53" t="s">
        <v>106</v>
      </c>
      <c r="K30" s="53" t="s">
        <v>150</v>
      </c>
      <c r="L30" s="53" t="s">
        <v>102</v>
      </c>
      <c r="M30" s="53" t="s">
        <v>138</v>
      </c>
      <c r="N30" s="53" t="s">
        <v>140</v>
      </c>
      <c r="O30" s="53" t="s">
        <v>200</v>
      </c>
      <c r="P30" s="53" t="s">
        <v>156</v>
      </c>
      <c r="Q30" s="53" t="s">
        <v>113</v>
      </c>
      <c r="R30" s="53" t="s">
        <v>223</v>
      </c>
      <c r="S30" s="53" t="s">
        <v>226</v>
      </c>
      <c r="T30" s="53" t="s">
        <v>189</v>
      </c>
      <c r="U30" s="53" t="s">
        <v>204</v>
      </c>
      <c r="V30" s="53" t="s">
        <v>225</v>
      </c>
      <c r="W30" s="53"/>
      <c r="X30" s="53"/>
      <c r="Y30" s="53"/>
      <c r="Z30" s="53"/>
      <c r="AA30" s="6" t="s">
        <v>44</v>
      </c>
      <c r="AB30" s="12" t="s">
        <v>298</v>
      </c>
    </row>
    <row r="31" spans="1:28" x14ac:dyDescent="0.25">
      <c r="B31" s="26" t="s">
        <v>121</v>
      </c>
      <c r="C31" s="35" t="s">
        <v>529</v>
      </c>
      <c r="D31" s="12">
        <v>74</v>
      </c>
      <c r="E31" s="22" t="s">
        <v>359</v>
      </c>
      <c r="G31" s="30" t="s">
        <v>157</v>
      </c>
      <c r="H31" s="12" t="s">
        <v>467</v>
      </c>
      <c r="I31" s="53" t="s">
        <v>55</v>
      </c>
      <c r="J31" s="53" t="s">
        <v>98</v>
      </c>
      <c r="K31" s="53" t="s">
        <v>90</v>
      </c>
      <c r="L31" s="53" t="s">
        <v>148</v>
      </c>
      <c r="M31" s="53" t="s">
        <v>121</v>
      </c>
      <c r="N31" s="53" t="s">
        <v>102</v>
      </c>
      <c r="O31" s="53" t="s">
        <v>223</v>
      </c>
      <c r="P31" s="53" t="s">
        <v>110</v>
      </c>
      <c r="Q31" s="53" t="s">
        <v>200</v>
      </c>
      <c r="R31" s="53" t="s">
        <v>226</v>
      </c>
      <c r="S31" s="53"/>
      <c r="T31" s="53"/>
      <c r="U31" s="53"/>
      <c r="V31" s="53"/>
      <c r="W31" s="53"/>
      <c r="X31" s="53"/>
      <c r="Y31" s="53"/>
      <c r="Z31" s="53"/>
      <c r="AA31" s="6" t="s">
        <v>44</v>
      </c>
      <c r="AB31" s="12" t="s">
        <v>299</v>
      </c>
    </row>
    <row r="32" spans="1:28" x14ac:dyDescent="0.25">
      <c r="B32" s="26" t="s">
        <v>98</v>
      </c>
      <c r="C32" s="35" t="s">
        <v>539</v>
      </c>
      <c r="D32" s="12">
        <v>25</v>
      </c>
      <c r="E32" s="12" t="s">
        <v>229</v>
      </c>
      <c r="G32" s="30" t="s">
        <v>158</v>
      </c>
      <c r="H32" s="12" t="s">
        <v>159</v>
      </c>
      <c r="I32" s="53" t="s">
        <v>55</v>
      </c>
      <c r="J32" s="53" t="s">
        <v>102</v>
      </c>
      <c r="K32" s="53" t="s">
        <v>226</v>
      </c>
      <c r="L32" s="53" t="s">
        <v>186</v>
      </c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6" t="s">
        <v>44</v>
      </c>
      <c r="AB32" s="12" t="s">
        <v>300</v>
      </c>
    </row>
    <row r="33" spans="1:28" x14ac:dyDescent="0.25">
      <c r="B33" s="26" t="s">
        <v>90</v>
      </c>
      <c r="C33" s="35" t="s">
        <v>540</v>
      </c>
      <c r="D33" s="12">
        <v>14</v>
      </c>
      <c r="E33" s="12" t="s">
        <v>230</v>
      </c>
      <c r="G33" s="31" t="s">
        <v>160</v>
      </c>
      <c r="H33" s="12" t="s">
        <v>161</v>
      </c>
      <c r="I33" s="53" t="s">
        <v>55</v>
      </c>
      <c r="J33" s="53" t="s">
        <v>150</v>
      </c>
      <c r="K33" s="53" t="s">
        <v>102</v>
      </c>
      <c r="L33" s="53" t="s">
        <v>108</v>
      </c>
      <c r="M33" s="53" t="s">
        <v>226</v>
      </c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6" t="s">
        <v>44</v>
      </c>
      <c r="AB33" s="12" t="s">
        <v>301</v>
      </c>
    </row>
    <row r="34" spans="1:28" x14ac:dyDescent="0.25">
      <c r="B34" s="26" t="s">
        <v>148</v>
      </c>
      <c r="C34" s="35" t="s">
        <v>529</v>
      </c>
      <c r="D34" s="12">
        <v>10</v>
      </c>
      <c r="E34" s="22" t="s">
        <v>360</v>
      </c>
      <c r="G34" s="31" t="s">
        <v>162</v>
      </c>
      <c r="H34" s="12" t="s">
        <v>163</v>
      </c>
      <c r="I34" s="53" t="s">
        <v>45</v>
      </c>
      <c r="J34" s="53" t="s">
        <v>74</v>
      </c>
      <c r="K34" s="53" t="s">
        <v>150</v>
      </c>
      <c r="L34" s="53" t="s">
        <v>102</v>
      </c>
      <c r="M34" s="53" t="s">
        <v>186</v>
      </c>
      <c r="N34" s="53" t="s">
        <v>142</v>
      </c>
      <c r="O34" s="53" t="s">
        <v>55</v>
      </c>
      <c r="P34" s="53" t="s">
        <v>226</v>
      </c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6" t="s">
        <v>44</v>
      </c>
      <c r="AB34" s="12" t="s">
        <v>302</v>
      </c>
    </row>
    <row r="35" spans="1:28" x14ac:dyDescent="0.25">
      <c r="B35" s="26" t="s">
        <v>102</v>
      </c>
      <c r="C35" s="35">
        <v>3325</v>
      </c>
      <c r="D35" s="12">
        <v>686</v>
      </c>
      <c r="E35" s="12" t="s">
        <v>232</v>
      </c>
      <c r="G35" s="31" t="s">
        <v>164</v>
      </c>
      <c r="H35" s="12" t="s">
        <v>165</v>
      </c>
      <c r="I35" s="53" t="s">
        <v>55</v>
      </c>
      <c r="J35" s="53" t="s">
        <v>74</v>
      </c>
      <c r="K35" s="53" t="s">
        <v>114</v>
      </c>
      <c r="L35" s="53" t="s">
        <v>101</v>
      </c>
      <c r="M35" s="53" t="s">
        <v>117</v>
      </c>
      <c r="N35" s="53" t="s">
        <v>97</v>
      </c>
      <c r="O35" s="53" t="s">
        <v>103</v>
      </c>
      <c r="P35" s="53" t="s">
        <v>129</v>
      </c>
      <c r="Q35" s="53" t="s">
        <v>126</v>
      </c>
      <c r="R35" s="53" t="s">
        <v>150</v>
      </c>
      <c r="S35" s="53" t="s">
        <v>102</v>
      </c>
      <c r="T35" s="53" t="s">
        <v>139</v>
      </c>
      <c r="U35" s="53" t="s">
        <v>156</v>
      </c>
      <c r="V35" s="53" t="s">
        <v>226</v>
      </c>
      <c r="W35" s="53"/>
      <c r="X35" s="53"/>
      <c r="Y35" s="53"/>
      <c r="Z35" s="53"/>
      <c r="AA35" s="6" t="s">
        <v>44</v>
      </c>
      <c r="AB35" s="12" t="s">
        <v>303</v>
      </c>
    </row>
    <row r="36" spans="1:28" x14ac:dyDescent="0.25">
      <c r="B36" s="26" t="s">
        <v>166</v>
      </c>
      <c r="C36" s="35" t="s">
        <v>533</v>
      </c>
      <c r="D36" s="12">
        <v>122</v>
      </c>
      <c r="E36" s="12" t="s">
        <v>233</v>
      </c>
      <c r="G36" s="31" t="s">
        <v>167</v>
      </c>
      <c r="H36" s="12" t="s">
        <v>168</v>
      </c>
      <c r="I36" s="53" t="s">
        <v>55</v>
      </c>
      <c r="J36" s="53" t="s">
        <v>74</v>
      </c>
      <c r="K36" s="53" t="s">
        <v>53</v>
      </c>
      <c r="L36" s="53" t="s">
        <v>97</v>
      </c>
      <c r="M36" s="53" t="s">
        <v>150</v>
      </c>
      <c r="N36" s="53" t="s">
        <v>102</v>
      </c>
      <c r="O36" s="53" t="s">
        <v>139</v>
      </c>
      <c r="P36" s="53" t="s">
        <v>142</v>
      </c>
      <c r="Q36" s="53" t="s">
        <v>226</v>
      </c>
      <c r="R36" s="53"/>
      <c r="S36" s="53"/>
      <c r="T36" s="53"/>
      <c r="U36" s="53"/>
      <c r="V36" s="53"/>
      <c r="W36" s="53"/>
      <c r="X36" s="53"/>
      <c r="Y36" s="53"/>
      <c r="Z36" s="53"/>
      <c r="AA36" s="6" t="s">
        <v>44</v>
      </c>
      <c r="AB36" s="12" t="s">
        <v>304</v>
      </c>
    </row>
    <row r="37" spans="1:28" x14ac:dyDescent="0.25">
      <c r="B37" s="26" t="s">
        <v>137</v>
      </c>
      <c r="C37" s="35" t="s">
        <v>533</v>
      </c>
      <c r="D37" s="12">
        <v>6</v>
      </c>
      <c r="E37" s="12" t="s">
        <v>234</v>
      </c>
      <c r="G37" s="31" t="s">
        <v>169</v>
      </c>
      <c r="H37" s="12" t="s">
        <v>170</v>
      </c>
      <c r="I37" s="53" t="s">
        <v>55</v>
      </c>
      <c r="J37" s="53" t="s">
        <v>45</v>
      </c>
      <c r="K37" s="53" t="s">
        <v>74</v>
      </c>
      <c r="L37" s="53" t="s">
        <v>53</v>
      </c>
      <c r="M37" s="53" t="s">
        <v>97</v>
      </c>
      <c r="N37" s="53" t="s">
        <v>129</v>
      </c>
      <c r="O37" s="53" t="s">
        <v>150</v>
      </c>
      <c r="P37" s="53" t="s">
        <v>102</v>
      </c>
      <c r="Q37" s="53" t="s">
        <v>139</v>
      </c>
      <c r="R37" s="53" t="s">
        <v>141</v>
      </c>
      <c r="S37" s="53" t="s">
        <v>142</v>
      </c>
      <c r="T37" s="53" t="s">
        <v>226</v>
      </c>
      <c r="U37" s="53"/>
      <c r="V37" s="53"/>
      <c r="W37" s="53"/>
      <c r="X37" s="53"/>
      <c r="Y37" s="53"/>
      <c r="Z37" s="53"/>
      <c r="AA37" s="6" t="s">
        <v>44</v>
      </c>
      <c r="AB37" s="12" t="s">
        <v>305</v>
      </c>
    </row>
    <row r="38" spans="1:28" x14ac:dyDescent="0.25">
      <c r="B38" s="26" t="s">
        <v>138</v>
      </c>
      <c r="C38" s="35" t="s">
        <v>529</v>
      </c>
      <c r="D38" s="12">
        <v>16</v>
      </c>
      <c r="E38" s="12" t="s">
        <v>231</v>
      </c>
      <c r="G38" s="31" t="s">
        <v>171</v>
      </c>
      <c r="H38" s="12" t="s">
        <v>172</v>
      </c>
      <c r="I38" s="53" t="s">
        <v>55</v>
      </c>
      <c r="J38" s="53" t="s">
        <v>45</v>
      </c>
      <c r="K38" s="53" t="s">
        <v>74</v>
      </c>
      <c r="L38" s="53" t="s">
        <v>53</v>
      </c>
      <c r="M38" s="53" t="s">
        <v>97</v>
      </c>
      <c r="N38" s="53" t="s">
        <v>129</v>
      </c>
      <c r="O38" s="53" t="s">
        <v>94</v>
      </c>
      <c r="P38" s="53" t="s">
        <v>134</v>
      </c>
      <c r="Q38" s="53" t="s">
        <v>150</v>
      </c>
      <c r="R38" s="53" t="s">
        <v>102</v>
      </c>
      <c r="S38" s="53" t="s">
        <v>139</v>
      </c>
      <c r="T38" s="53" t="s">
        <v>142</v>
      </c>
      <c r="U38" s="53" t="s">
        <v>226</v>
      </c>
      <c r="V38" s="53"/>
      <c r="W38" s="53"/>
      <c r="X38" s="53"/>
      <c r="Y38" s="53"/>
      <c r="Z38" s="53"/>
      <c r="AA38" s="6" t="s">
        <v>44</v>
      </c>
      <c r="AB38" s="12" t="s">
        <v>306</v>
      </c>
    </row>
    <row r="39" spans="1:28" x14ac:dyDescent="0.25">
      <c r="A39" s="5" t="s">
        <v>331</v>
      </c>
      <c r="B39" s="27" t="s">
        <v>139</v>
      </c>
      <c r="C39" s="36" t="s">
        <v>534</v>
      </c>
      <c r="D39" s="12">
        <v>60</v>
      </c>
      <c r="E39" s="12" t="s">
        <v>235</v>
      </c>
      <c r="G39" s="31" t="s">
        <v>173</v>
      </c>
      <c r="H39" s="12" t="s">
        <v>174</v>
      </c>
      <c r="I39" s="53" t="s">
        <v>55</v>
      </c>
      <c r="J39" s="53" t="s">
        <v>45</v>
      </c>
      <c r="K39" s="53" t="s">
        <v>74</v>
      </c>
      <c r="L39" s="53" t="s">
        <v>53</v>
      </c>
      <c r="M39" s="53" t="s">
        <v>97</v>
      </c>
      <c r="N39" s="53" t="s">
        <v>150</v>
      </c>
      <c r="O39" s="53" t="s">
        <v>102</v>
      </c>
      <c r="P39" s="53" t="s">
        <v>139</v>
      </c>
      <c r="Q39" s="53" t="s">
        <v>140</v>
      </c>
      <c r="R39" s="53" t="s">
        <v>141</v>
      </c>
      <c r="S39" s="53" t="s">
        <v>142</v>
      </c>
      <c r="T39" s="53" t="s">
        <v>226</v>
      </c>
      <c r="U39" s="53"/>
      <c r="V39" s="53"/>
      <c r="W39" s="53"/>
      <c r="X39" s="53"/>
      <c r="Y39" s="53"/>
      <c r="Z39" s="53"/>
      <c r="AA39" s="6" t="s">
        <v>44</v>
      </c>
      <c r="AB39" s="22" t="s">
        <v>335</v>
      </c>
    </row>
    <row r="40" spans="1:28" x14ac:dyDescent="0.25">
      <c r="B40" s="27" t="s">
        <v>140</v>
      </c>
      <c r="C40" s="36" t="s">
        <v>534</v>
      </c>
      <c r="D40" s="12">
        <v>6</v>
      </c>
      <c r="E40" s="12" t="s">
        <v>236</v>
      </c>
      <c r="G40" s="31" t="s">
        <v>175</v>
      </c>
      <c r="H40" s="12" t="s">
        <v>176</v>
      </c>
      <c r="I40" s="53" t="s">
        <v>55</v>
      </c>
      <c r="J40" s="53" t="s">
        <v>45</v>
      </c>
      <c r="K40" s="53" t="s">
        <v>74</v>
      </c>
      <c r="L40" s="53" t="s">
        <v>53</v>
      </c>
      <c r="M40" s="53" t="s">
        <v>97</v>
      </c>
      <c r="N40" s="53" t="s">
        <v>150</v>
      </c>
      <c r="O40" s="53" t="s">
        <v>102</v>
      </c>
      <c r="P40" s="53" t="s">
        <v>139</v>
      </c>
      <c r="Q40" s="53" t="s">
        <v>142</v>
      </c>
      <c r="R40" s="53" t="s">
        <v>226</v>
      </c>
      <c r="S40" s="53"/>
      <c r="T40" s="53"/>
      <c r="U40" s="53"/>
      <c r="V40" s="53"/>
      <c r="W40" s="53"/>
      <c r="X40" s="53"/>
      <c r="Y40" s="53"/>
      <c r="Z40" s="53"/>
      <c r="AA40" s="6" t="s">
        <v>44</v>
      </c>
      <c r="AB40" s="22" t="s">
        <v>334</v>
      </c>
    </row>
    <row r="41" spans="1:28" x14ac:dyDescent="0.25">
      <c r="B41" s="27" t="s">
        <v>141</v>
      </c>
      <c r="C41" s="36" t="s">
        <v>534</v>
      </c>
      <c r="D41" s="12">
        <v>8</v>
      </c>
      <c r="E41" s="22" t="s">
        <v>361</v>
      </c>
      <c r="G41" s="31" t="s">
        <v>177</v>
      </c>
      <c r="H41" s="12" t="s">
        <v>468</v>
      </c>
      <c r="I41" s="53" t="s">
        <v>55</v>
      </c>
      <c r="J41" s="53" t="s">
        <v>45</v>
      </c>
      <c r="K41" s="53" t="s">
        <v>74</v>
      </c>
      <c r="L41" s="53" t="s">
        <v>94</v>
      </c>
      <c r="M41" s="53" t="s">
        <v>150</v>
      </c>
      <c r="N41" s="53" t="s">
        <v>102</v>
      </c>
      <c r="O41" s="53" t="s">
        <v>139</v>
      </c>
      <c r="P41" s="53" t="s">
        <v>142</v>
      </c>
      <c r="Q41" s="53" t="s">
        <v>226</v>
      </c>
      <c r="R41" s="53"/>
      <c r="S41" s="53"/>
      <c r="T41" s="53"/>
      <c r="U41" s="53"/>
      <c r="V41" s="53"/>
      <c r="W41" s="53"/>
      <c r="X41" s="53"/>
      <c r="Y41" s="53"/>
      <c r="Z41" s="53"/>
      <c r="AA41" s="6" t="s">
        <v>44</v>
      </c>
      <c r="AB41" s="12" t="s">
        <v>307</v>
      </c>
    </row>
    <row r="42" spans="1:28" x14ac:dyDescent="0.25">
      <c r="B42" s="27" t="s">
        <v>142</v>
      </c>
      <c r="C42" s="36" t="s">
        <v>534</v>
      </c>
      <c r="D42" s="12">
        <v>35</v>
      </c>
      <c r="E42" s="12" t="s">
        <v>237</v>
      </c>
      <c r="G42" s="31" t="s">
        <v>178</v>
      </c>
      <c r="H42" s="12" t="s">
        <v>179</v>
      </c>
      <c r="I42" s="53" t="s">
        <v>55</v>
      </c>
      <c r="J42" s="53" t="s">
        <v>74</v>
      </c>
      <c r="K42" s="53" t="s">
        <v>91</v>
      </c>
      <c r="L42" s="53" t="s">
        <v>97</v>
      </c>
      <c r="M42" s="53" t="s">
        <v>150</v>
      </c>
      <c r="N42" s="53" t="s">
        <v>102</v>
      </c>
      <c r="O42" s="53" t="s">
        <v>139</v>
      </c>
      <c r="P42" s="53" t="s">
        <v>142</v>
      </c>
      <c r="Q42" s="53" t="s">
        <v>156</v>
      </c>
      <c r="R42" s="53" t="s">
        <v>226</v>
      </c>
      <c r="S42" s="53"/>
      <c r="T42" s="53"/>
      <c r="U42" s="53"/>
      <c r="V42" s="53"/>
      <c r="W42" s="53"/>
      <c r="X42" s="53"/>
      <c r="Y42" s="53"/>
      <c r="Z42" s="53"/>
      <c r="AA42" s="6" t="s">
        <v>44</v>
      </c>
      <c r="AB42" s="12" t="s">
        <v>308</v>
      </c>
    </row>
    <row r="43" spans="1:28" x14ac:dyDescent="0.25">
      <c r="B43" s="27" t="s">
        <v>153</v>
      </c>
      <c r="C43" s="36" t="s">
        <v>534</v>
      </c>
      <c r="D43" s="12">
        <v>15</v>
      </c>
      <c r="E43" s="12" t="s">
        <v>238</v>
      </c>
      <c r="G43" s="31" t="s">
        <v>180</v>
      </c>
      <c r="H43" s="12" t="s">
        <v>181</v>
      </c>
      <c r="I43" s="53" t="s">
        <v>55</v>
      </c>
      <c r="J43" s="53" t="s">
        <v>74</v>
      </c>
      <c r="K43" s="53" t="s">
        <v>53</v>
      </c>
      <c r="L43" s="53" t="s">
        <v>97</v>
      </c>
      <c r="M43" s="53" t="s">
        <v>150</v>
      </c>
      <c r="N43" s="53" t="s">
        <v>102</v>
      </c>
      <c r="O43" s="53" t="s">
        <v>139</v>
      </c>
      <c r="P43" s="53" t="s">
        <v>142</v>
      </c>
      <c r="Q43" s="53" t="s">
        <v>153</v>
      </c>
      <c r="R43" s="53" t="s">
        <v>226</v>
      </c>
      <c r="S43" s="53"/>
      <c r="T43" s="53"/>
      <c r="U43" s="53"/>
      <c r="V43" s="53"/>
      <c r="W43" s="53"/>
      <c r="X43" s="53"/>
      <c r="Y43" s="53"/>
      <c r="Z43" s="53"/>
      <c r="AA43" s="6" t="s">
        <v>44</v>
      </c>
      <c r="AB43" s="12" t="s">
        <v>309</v>
      </c>
    </row>
    <row r="44" spans="1:28" x14ac:dyDescent="0.25">
      <c r="B44" s="27" t="s">
        <v>182</v>
      </c>
      <c r="C44" s="36" t="s">
        <v>534</v>
      </c>
      <c r="D44" s="12">
        <v>1</v>
      </c>
      <c r="E44" s="12" t="s">
        <v>239</v>
      </c>
      <c r="G44" s="31" t="s">
        <v>184</v>
      </c>
      <c r="H44" s="12" t="s">
        <v>185</v>
      </c>
      <c r="I44" s="53" t="s">
        <v>55</v>
      </c>
      <c r="J44" s="53" t="s">
        <v>45</v>
      </c>
      <c r="K44" s="53" t="s">
        <v>74</v>
      </c>
      <c r="L44" s="53" t="s">
        <v>114</v>
      </c>
      <c r="M44" s="53" t="s">
        <v>118</v>
      </c>
      <c r="N44" s="53" t="s">
        <v>150</v>
      </c>
      <c r="O44" s="53" t="s">
        <v>102</v>
      </c>
      <c r="P44" s="53" t="s">
        <v>139</v>
      </c>
      <c r="Q44" s="53" t="s">
        <v>156</v>
      </c>
      <c r="R44" s="53" t="s">
        <v>226</v>
      </c>
      <c r="S44" s="53"/>
      <c r="T44" s="53"/>
      <c r="U44" s="53"/>
      <c r="V44" s="53"/>
      <c r="W44" s="53"/>
      <c r="X44" s="53"/>
      <c r="Y44" s="53"/>
      <c r="Z44" s="53"/>
      <c r="AA44" s="6" t="s">
        <v>44</v>
      </c>
      <c r="AB44" s="12" t="s">
        <v>310</v>
      </c>
    </row>
    <row r="45" spans="1:28" x14ac:dyDescent="0.25">
      <c r="B45" s="27" t="s">
        <v>186</v>
      </c>
      <c r="C45" s="36" t="s">
        <v>537</v>
      </c>
      <c r="D45" s="12">
        <v>155</v>
      </c>
      <c r="E45" s="12" t="s">
        <v>240</v>
      </c>
      <c r="G45" s="31" t="s">
        <v>187</v>
      </c>
      <c r="H45" s="12" t="s">
        <v>188</v>
      </c>
      <c r="I45" s="53" t="s">
        <v>55</v>
      </c>
      <c r="J45" s="53" t="s">
        <v>45</v>
      </c>
      <c r="K45" s="53" t="s">
        <v>74</v>
      </c>
      <c r="L45" s="53" t="s">
        <v>94</v>
      </c>
      <c r="M45" s="53" t="s">
        <v>97</v>
      </c>
      <c r="N45" s="53" t="s">
        <v>150</v>
      </c>
      <c r="O45" s="53" t="s">
        <v>102</v>
      </c>
      <c r="P45" s="53" t="s">
        <v>139</v>
      </c>
      <c r="Q45" s="53" t="s">
        <v>140</v>
      </c>
      <c r="R45" s="53" t="s">
        <v>141</v>
      </c>
      <c r="S45" s="53" t="s">
        <v>142</v>
      </c>
      <c r="T45" s="53" t="s">
        <v>182</v>
      </c>
      <c r="U45" s="53" t="s">
        <v>113</v>
      </c>
      <c r="V45" s="53" t="s">
        <v>226</v>
      </c>
      <c r="W45" s="53"/>
      <c r="X45" s="53"/>
      <c r="Y45" s="53"/>
      <c r="Z45" s="53"/>
      <c r="AA45" s="6" t="s">
        <v>44</v>
      </c>
      <c r="AB45" s="12" t="s">
        <v>311</v>
      </c>
    </row>
    <row r="46" spans="1:28" x14ac:dyDescent="0.25">
      <c r="B46" s="27" t="s">
        <v>189</v>
      </c>
      <c r="C46" s="36" t="s">
        <v>534</v>
      </c>
      <c r="D46" s="12">
        <v>7</v>
      </c>
      <c r="E46" s="12" t="s">
        <v>241</v>
      </c>
      <c r="G46" s="31" t="s">
        <v>191</v>
      </c>
      <c r="H46" s="12" t="s">
        <v>192</v>
      </c>
      <c r="I46" s="53" t="s">
        <v>55</v>
      </c>
      <c r="J46" s="53" t="s">
        <v>43</v>
      </c>
      <c r="K46" s="53" t="s">
        <v>74</v>
      </c>
      <c r="L46" s="53" t="s">
        <v>94</v>
      </c>
      <c r="M46" s="53" t="s">
        <v>97</v>
      </c>
      <c r="N46" s="53" t="s">
        <v>150</v>
      </c>
      <c r="O46" s="53" t="s">
        <v>102</v>
      </c>
      <c r="P46" s="53" t="s">
        <v>139</v>
      </c>
      <c r="Q46" s="53" t="s">
        <v>142</v>
      </c>
      <c r="R46" s="53" t="s">
        <v>153</v>
      </c>
      <c r="S46" s="53" t="s">
        <v>226</v>
      </c>
      <c r="T46" s="53"/>
      <c r="U46" s="53"/>
      <c r="V46" s="53"/>
      <c r="W46" s="53"/>
      <c r="X46" s="53"/>
      <c r="Y46" s="53"/>
      <c r="Z46" s="53"/>
      <c r="AA46" s="6" t="s">
        <v>44</v>
      </c>
      <c r="AB46" s="12" t="s">
        <v>312</v>
      </c>
    </row>
    <row r="47" spans="1:28" x14ac:dyDescent="0.25">
      <c r="B47" s="27" t="s">
        <v>193</v>
      </c>
      <c r="C47" s="36" t="s">
        <v>534</v>
      </c>
      <c r="D47" s="12">
        <v>11</v>
      </c>
      <c r="E47" s="12" t="s">
        <v>242</v>
      </c>
      <c r="G47" s="31" t="s">
        <v>195</v>
      </c>
      <c r="H47" s="12" t="s">
        <v>196</v>
      </c>
      <c r="I47" s="53" t="s">
        <v>55</v>
      </c>
      <c r="J47" s="53" t="s">
        <v>43</v>
      </c>
      <c r="K47" s="53" t="s">
        <v>74</v>
      </c>
      <c r="L47" s="53" t="s">
        <v>53</v>
      </c>
      <c r="M47" s="53" t="s">
        <v>97</v>
      </c>
      <c r="N47" s="53" t="s">
        <v>150</v>
      </c>
      <c r="O47" s="53" t="s">
        <v>102</v>
      </c>
      <c r="P47" s="53" t="s">
        <v>166</v>
      </c>
      <c r="Q47" s="53" t="s">
        <v>137</v>
      </c>
      <c r="R47" s="53" t="s">
        <v>139</v>
      </c>
      <c r="S47" s="53" t="s">
        <v>141</v>
      </c>
      <c r="T47" s="53" t="s">
        <v>142</v>
      </c>
      <c r="U47" s="53" t="s">
        <v>153</v>
      </c>
      <c r="V47" s="53" t="s">
        <v>186</v>
      </c>
      <c r="W47" s="53" t="s">
        <v>226</v>
      </c>
      <c r="X47" s="53"/>
      <c r="Y47" s="53"/>
      <c r="Z47" s="53"/>
      <c r="AA47" s="6" t="s">
        <v>44</v>
      </c>
      <c r="AB47" s="22" t="s">
        <v>333</v>
      </c>
    </row>
    <row r="48" spans="1:28" x14ac:dyDescent="0.25">
      <c r="B48" s="27" t="s">
        <v>197</v>
      </c>
      <c r="C48" s="36" t="s">
        <v>534</v>
      </c>
      <c r="D48" s="12">
        <v>5</v>
      </c>
      <c r="E48" s="12" t="s">
        <v>243</v>
      </c>
      <c r="G48" s="32" t="s">
        <v>198</v>
      </c>
      <c r="H48" s="12" t="s">
        <v>199</v>
      </c>
      <c r="I48" s="53" t="s">
        <v>55</v>
      </c>
      <c r="J48" s="53" t="s">
        <v>102</v>
      </c>
      <c r="K48" s="53" t="s">
        <v>54</v>
      </c>
      <c r="L48" s="53" t="s">
        <v>226</v>
      </c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6" t="s">
        <v>44</v>
      </c>
      <c r="AB48" s="12" t="s">
        <v>313</v>
      </c>
    </row>
    <row r="49" spans="2:28" x14ac:dyDescent="0.25">
      <c r="B49" s="27" t="s">
        <v>200</v>
      </c>
      <c r="C49" s="36" t="s">
        <v>537</v>
      </c>
      <c r="D49" s="12">
        <v>43</v>
      </c>
      <c r="E49" s="12" t="s">
        <v>244</v>
      </c>
      <c r="G49" s="32" t="s">
        <v>202</v>
      </c>
      <c r="H49" s="12" t="s">
        <v>203</v>
      </c>
      <c r="I49" s="53" t="s">
        <v>55</v>
      </c>
      <c r="J49" s="53" t="s">
        <v>62</v>
      </c>
      <c r="K49" s="53" t="s">
        <v>72</v>
      </c>
      <c r="L49" s="53" t="s">
        <v>102</v>
      </c>
      <c r="M49" s="53" t="s">
        <v>197</v>
      </c>
      <c r="N49" s="53" t="s">
        <v>226</v>
      </c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6" t="s">
        <v>44</v>
      </c>
      <c r="AB49" s="12" t="s">
        <v>314</v>
      </c>
    </row>
    <row r="50" spans="2:28" x14ac:dyDescent="0.25">
      <c r="B50" s="27" t="s">
        <v>204</v>
      </c>
      <c r="C50" s="36" t="s">
        <v>534</v>
      </c>
      <c r="D50" s="12">
        <v>1</v>
      </c>
      <c r="E50" s="22" t="s">
        <v>362</v>
      </c>
      <c r="G50" s="32" t="s">
        <v>205</v>
      </c>
      <c r="H50" s="12" t="s">
        <v>206</v>
      </c>
      <c r="I50" s="53" t="s">
        <v>55</v>
      </c>
      <c r="J50" s="53" t="s">
        <v>54</v>
      </c>
      <c r="K50" s="53" t="s">
        <v>121</v>
      </c>
      <c r="L50" s="53" t="s">
        <v>98</v>
      </c>
      <c r="M50" s="53" t="s">
        <v>90</v>
      </c>
      <c r="N50" s="53" t="s">
        <v>148</v>
      </c>
      <c r="O50" s="53" t="s">
        <v>102</v>
      </c>
      <c r="P50" s="53" t="s">
        <v>166</v>
      </c>
      <c r="Q50" s="53" t="s">
        <v>137</v>
      </c>
      <c r="R50" s="53" t="s">
        <v>226</v>
      </c>
      <c r="S50" s="53" t="s">
        <v>200</v>
      </c>
      <c r="T50" s="53" t="s">
        <v>224</v>
      </c>
      <c r="U50" s="53" t="s">
        <v>223</v>
      </c>
      <c r="V50" s="53" t="s">
        <v>112</v>
      </c>
      <c r="W50" s="53" t="s">
        <v>111</v>
      </c>
      <c r="X50" s="53" t="s">
        <v>110</v>
      </c>
      <c r="Y50" s="53" t="s">
        <v>107</v>
      </c>
      <c r="Z50" s="53" t="s">
        <v>49</v>
      </c>
      <c r="AA50" s="6" t="s">
        <v>44</v>
      </c>
      <c r="AB50" s="12" t="s">
        <v>315</v>
      </c>
    </row>
    <row r="51" spans="2:28" x14ac:dyDescent="0.25">
      <c r="B51" s="27" t="s">
        <v>207</v>
      </c>
      <c r="C51" s="36" t="s">
        <v>534</v>
      </c>
      <c r="D51" s="12">
        <v>17</v>
      </c>
      <c r="E51" s="12" t="s">
        <v>245</v>
      </c>
      <c r="G51" s="32" t="s">
        <v>208</v>
      </c>
      <c r="H51" s="12" t="s">
        <v>469</v>
      </c>
      <c r="I51" s="53" t="s">
        <v>55</v>
      </c>
      <c r="J51" s="53" t="s">
        <v>45</v>
      </c>
      <c r="K51" s="53" t="s">
        <v>43</v>
      </c>
      <c r="L51" s="53" t="s">
        <v>74</v>
      </c>
      <c r="M51" s="53" t="s">
        <v>150</v>
      </c>
      <c r="N51" s="53" t="s">
        <v>102</v>
      </c>
      <c r="O51" s="53" t="s">
        <v>139</v>
      </c>
      <c r="P51" s="53" t="s">
        <v>141</v>
      </c>
      <c r="Q51" s="53" t="s">
        <v>142</v>
      </c>
      <c r="R51" s="53" t="s">
        <v>226</v>
      </c>
      <c r="S51" s="53"/>
      <c r="T51" s="53"/>
      <c r="U51" s="53"/>
      <c r="V51" s="53"/>
      <c r="W51" s="53"/>
      <c r="X51" s="53"/>
      <c r="Y51" s="53"/>
      <c r="Z51" s="53"/>
      <c r="AA51" s="6" t="s">
        <v>44</v>
      </c>
      <c r="AB51" s="12" t="s">
        <v>316</v>
      </c>
    </row>
    <row r="52" spans="2:28" x14ac:dyDescent="0.25">
      <c r="B52" s="27" t="s">
        <v>49</v>
      </c>
      <c r="C52" s="36" t="s">
        <v>534</v>
      </c>
      <c r="D52" s="12">
        <v>1</v>
      </c>
      <c r="E52" s="12" t="s">
        <v>246</v>
      </c>
      <c r="G52" s="32" t="s">
        <v>209</v>
      </c>
      <c r="H52" s="12" t="s">
        <v>210</v>
      </c>
      <c r="I52" s="53" t="s">
        <v>55</v>
      </c>
      <c r="J52" s="53" t="s">
        <v>45</v>
      </c>
      <c r="K52" s="53" t="s">
        <v>74</v>
      </c>
      <c r="L52" s="53" t="s">
        <v>53</v>
      </c>
      <c r="M52" s="53" t="s">
        <v>97</v>
      </c>
      <c r="N52" s="53" t="s">
        <v>129</v>
      </c>
      <c r="O52" s="53" t="s">
        <v>94</v>
      </c>
      <c r="P52" s="53" t="s">
        <v>150</v>
      </c>
      <c r="Q52" s="53" t="s">
        <v>102</v>
      </c>
      <c r="R52" s="53" t="s">
        <v>139</v>
      </c>
      <c r="S52" s="53" t="s">
        <v>140</v>
      </c>
      <c r="T52" s="53" t="s">
        <v>141</v>
      </c>
      <c r="U52" s="53" t="s">
        <v>142</v>
      </c>
      <c r="V52" s="53" t="s">
        <v>193</v>
      </c>
      <c r="W52" s="53" t="s">
        <v>226</v>
      </c>
      <c r="X52" s="53"/>
      <c r="Y52" s="53"/>
      <c r="Z52" s="53"/>
      <c r="AA52" s="6" t="s">
        <v>44</v>
      </c>
      <c r="AB52" s="22" t="s">
        <v>339</v>
      </c>
    </row>
    <row r="53" spans="2:28" x14ac:dyDescent="0.25">
      <c r="B53" s="27" t="s">
        <v>156</v>
      </c>
      <c r="C53" s="36" t="s">
        <v>534</v>
      </c>
      <c r="D53" s="12">
        <v>38</v>
      </c>
      <c r="E53" s="12" t="s">
        <v>247</v>
      </c>
      <c r="G53" s="32" t="s">
        <v>211</v>
      </c>
      <c r="H53" s="12" t="s">
        <v>212</v>
      </c>
      <c r="I53" s="53" t="s">
        <v>55</v>
      </c>
      <c r="J53" s="53" t="s">
        <v>45</v>
      </c>
      <c r="K53" s="53" t="s">
        <v>74</v>
      </c>
      <c r="L53" s="53" t="s">
        <v>53</v>
      </c>
      <c r="M53" s="53" t="s">
        <v>97</v>
      </c>
      <c r="N53" s="53" t="s">
        <v>129</v>
      </c>
      <c r="O53" s="53" t="s">
        <v>150</v>
      </c>
      <c r="P53" s="53" t="s">
        <v>102</v>
      </c>
      <c r="Q53" s="53" t="s">
        <v>139</v>
      </c>
      <c r="R53" s="53" t="s">
        <v>141</v>
      </c>
      <c r="S53" s="53" t="s">
        <v>142</v>
      </c>
      <c r="T53" s="53" t="s">
        <v>226</v>
      </c>
      <c r="U53" s="53"/>
      <c r="V53" s="53"/>
      <c r="W53" s="53"/>
      <c r="X53" s="53"/>
      <c r="Y53" s="53"/>
      <c r="Z53" s="53"/>
      <c r="AA53" s="6" t="s">
        <v>44</v>
      </c>
      <c r="AB53" s="22" t="s">
        <v>338</v>
      </c>
    </row>
    <row r="54" spans="2:28" x14ac:dyDescent="0.25">
      <c r="B54" s="27" t="s">
        <v>213</v>
      </c>
      <c r="C54" s="36" t="s">
        <v>534</v>
      </c>
      <c r="D54" s="12">
        <v>1</v>
      </c>
      <c r="E54" s="12" t="s">
        <v>248</v>
      </c>
      <c r="G54" s="32" t="s">
        <v>215</v>
      </c>
      <c r="H54" s="12" t="s">
        <v>216</v>
      </c>
      <c r="I54" s="53" t="s">
        <v>55</v>
      </c>
      <c r="J54" s="53" t="s">
        <v>45</v>
      </c>
      <c r="K54" s="53" t="s">
        <v>74</v>
      </c>
      <c r="L54" s="53" t="s">
        <v>94</v>
      </c>
      <c r="M54" s="53" t="s">
        <v>97</v>
      </c>
      <c r="N54" s="53" t="s">
        <v>150</v>
      </c>
      <c r="O54" s="53" t="s">
        <v>102</v>
      </c>
      <c r="P54" s="53" t="s">
        <v>139</v>
      </c>
      <c r="Q54" s="53" t="s">
        <v>142</v>
      </c>
      <c r="R54" s="53" t="s">
        <v>109</v>
      </c>
      <c r="S54" s="53" t="s">
        <v>193</v>
      </c>
      <c r="T54" s="53" t="s">
        <v>226</v>
      </c>
      <c r="U54" s="53"/>
      <c r="V54" s="53"/>
      <c r="W54" s="53"/>
      <c r="X54" s="53"/>
      <c r="Y54" s="53"/>
      <c r="Z54" s="53"/>
      <c r="AA54" s="6" t="s">
        <v>44</v>
      </c>
      <c r="AB54" s="12" t="s">
        <v>317</v>
      </c>
    </row>
    <row r="55" spans="2:28" x14ac:dyDescent="0.25">
      <c r="B55" s="27" t="s">
        <v>107</v>
      </c>
      <c r="C55" s="36" t="s">
        <v>534</v>
      </c>
      <c r="D55" s="12">
        <v>1</v>
      </c>
      <c r="E55" s="12" t="s">
        <v>249</v>
      </c>
      <c r="G55" s="32" t="s">
        <v>217</v>
      </c>
      <c r="H55" s="12" t="s">
        <v>218</v>
      </c>
      <c r="I55" s="53" t="s">
        <v>55</v>
      </c>
      <c r="J55" s="53" t="s">
        <v>45</v>
      </c>
      <c r="K55" s="53" t="s">
        <v>74</v>
      </c>
      <c r="L55" s="53" t="s">
        <v>94</v>
      </c>
      <c r="M55" s="53" t="s">
        <v>97</v>
      </c>
      <c r="N55" s="53" t="s">
        <v>129</v>
      </c>
      <c r="O55" s="53" t="s">
        <v>150</v>
      </c>
      <c r="P55" s="53" t="s">
        <v>102</v>
      </c>
      <c r="Q55" s="53" t="s">
        <v>139</v>
      </c>
      <c r="R55" s="53" t="s">
        <v>140</v>
      </c>
      <c r="S55" s="53" t="s">
        <v>141</v>
      </c>
      <c r="T55" s="53" t="s">
        <v>142</v>
      </c>
      <c r="U55" s="53" t="s">
        <v>182</v>
      </c>
      <c r="V55" s="53" t="s">
        <v>113</v>
      </c>
      <c r="W55" s="53" t="s">
        <v>226</v>
      </c>
      <c r="X55" s="53"/>
      <c r="Y55" s="53"/>
      <c r="Z55" s="53"/>
      <c r="AA55" s="6" t="s">
        <v>44</v>
      </c>
      <c r="AB55" s="12" t="s">
        <v>318</v>
      </c>
    </row>
    <row r="56" spans="2:28" x14ac:dyDescent="0.25">
      <c r="B56" s="27" t="s">
        <v>108</v>
      </c>
      <c r="C56" s="36" t="s">
        <v>535</v>
      </c>
      <c r="D56" s="12">
        <v>6</v>
      </c>
      <c r="E56" s="12" t="s">
        <v>250</v>
      </c>
      <c r="G56" s="32" t="s">
        <v>219</v>
      </c>
      <c r="H56" s="12" t="s">
        <v>340</v>
      </c>
      <c r="I56" s="53" t="s">
        <v>55</v>
      </c>
      <c r="J56" s="53" t="s">
        <v>45</v>
      </c>
      <c r="K56" s="53" t="s">
        <v>74</v>
      </c>
      <c r="L56" s="53" t="s">
        <v>122</v>
      </c>
      <c r="M56" s="53" t="s">
        <v>150</v>
      </c>
      <c r="N56" s="53" t="s">
        <v>102</v>
      </c>
      <c r="O56" s="53" t="s">
        <v>166</v>
      </c>
      <c r="P56" s="53" t="s">
        <v>137</v>
      </c>
      <c r="Q56" s="53" t="s">
        <v>139</v>
      </c>
      <c r="R56" s="53" t="s">
        <v>140</v>
      </c>
      <c r="S56" s="53" t="s">
        <v>141</v>
      </c>
      <c r="T56" s="53" t="s">
        <v>142</v>
      </c>
      <c r="U56" s="53" t="s">
        <v>153</v>
      </c>
      <c r="V56" s="53" t="s">
        <v>226</v>
      </c>
      <c r="W56" s="53" t="s">
        <v>113</v>
      </c>
      <c r="X56" s="53"/>
      <c r="Y56" s="53"/>
      <c r="Z56" s="53"/>
      <c r="AA56" s="6" t="s">
        <v>44</v>
      </c>
      <c r="AB56" s="22" t="s">
        <v>336</v>
      </c>
    </row>
    <row r="57" spans="2:28" x14ac:dyDescent="0.25">
      <c r="B57" s="27" t="s">
        <v>109</v>
      </c>
      <c r="C57" s="36" t="s">
        <v>534</v>
      </c>
      <c r="D57" s="12">
        <v>15</v>
      </c>
      <c r="E57" s="12" t="s">
        <v>251</v>
      </c>
      <c r="G57" s="32" t="s">
        <v>220</v>
      </c>
      <c r="H57" s="12" t="s">
        <v>341</v>
      </c>
      <c r="I57" s="53" t="s">
        <v>55</v>
      </c>
      <c r="J57" s="53" t="s">
        <v>143</v>
      </c>
      <c r="K57" s="53" t="s">
        <v>102</v>
      </c>
      <c r="L57" s="53" t="s">
        <v>166</v>
      </c>
      <c r="M57" s="53" t="s">
        <v>137</v>
      </c>
      <c r="N57" s="53" t="s">
        <v>138</v>
      </c>
      <c r="O57" s="53" t="s">
        <v>226</v>
      </c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6" t="s">
        <v>44</v>
      </c>
      <c r="AB57" s="22" t="s">
        <v>337</v>
      </c>
    </row>
    <row r="58" spans="2:28" x14ac:dyDescent="0.25">
      <c r="B58" s="27" t="s">
        <v>110</v>
      </c>
      <c r="C58" s="36" t="s">
        <v>534</v>
      </c>
      <c r="D58" s="12">
        <v>22</v>
      </c>
      <c r="E58" s="12" t="s">
        <v>252</v>
      </c>
    </row>
    <row r="59" spans="2:28" x14ac:dyDescent="0.25">
      <c r="B59" s="27" t="s">
        <v>111</v>
      </c>
      <c r="C59" s="36" t="s">
        <v>534</v>
      </c>
      <c r="D59" s="12">
        <v>2</v>
      </c>
      <c r="E59" s="12" t="s">
        <v>253</v>
      </c>
    </row>
    <row r="60" spans="2:28" x14ac:dyDescent="0.25">
      <c r="B60" s="27" t="s">
        <v>112</v>
      </c>
      <c r="C60" s="36" t="s">
        <v>534</v>
      </c>
      <c r="D60" s="12">
        <v>2</v>
      </c>
      <c r="E60" s="12" t="s">
        <v>254</v>
      </c>
    </row>
    <row r="61" spans="2:28" x14ac:dyDescent="0.25">
      <c r="B61" s="27" t="s">
        <v>113</v>
      </c>
      <c r="C61" s="36" t="s">
        <v>534</v>
      </c>
      <c r="D61" s="12">
        <v>82</v>
      </c>
      <c r="E61" s="12" t="s">
        <v>255</v>
      </c>
    </row>
    <row r="62" spans="2:28" x14ac:dyDescent="0.25">
      <c r="B62" s="27" t="s">
        <v>42</v>
      </c>
      <c r="C62" s="36" t="s">
        <v>534</v>
      </c>
      <c r="D62" s="12">
        <v>3</v>
      </c>
      <c r="E62" s="22" t="s">
        <v>363</v>
      </c>
    </row>
    <row r="63" spans="2:28" x14ac:dyDescent="0.25">
      <c r="B63" s="27" t="s">
        <v>222</v>
      </c>
      <c r="C63" s="36" t="s">
        <v>534</v>
      </c>
      <c r="D63" s="12">
        <v>1</v>
      </c>
      <c r="E63" s="22" t="s">
        <v>364</v>
      </c>
    </row>
    <row r="64" spans="2:28" x14ac:dyDescent="0.25">
      <c r="B64" s="27" t="s">
        <v>223</v>
      </c>
      <c r="C64" s="36" t="s">
        <v>534</v>
      </c>
      <c r="D64" s="12">
        <v>44</v>
      </c>
      <c r="E64" s="22" t="s">
        <v>365</v>
      </c>
    </row>
    <row r="65" spans="2:5" x14ac:dyDescent="0.25">
      <c r="B65" s="27" t="s">
        <v>224</v>
      </c>
      <c r="C65" s="36" t="s">
        <v>534</v>
      </c>
      <c r="D65" s="12">
        <v>1</v>
      </c>
      <c r="E65" s="12" t="s">
        <v>256</v>
      </c>
    </row>
    <row r="66" spans="2:5" x14ac:dyDescent="0.25">
      <c r="B66" s="27" t="s">
        <v>225</v>
      </c>
      <c r="C66" s="36" t="s">
        <v>534</v>
      </c>
      <c r="D66" s="12">
        <v>1</v>
      </c>
      <c r="E66" s="12" t="s">
        <v>257</v>
      </c>
    </row>
    <row r="67" spans="2:5" x14ac:dyDescent="0.25">
      <c r="B67" s="27" t="s">
        <v>227</v>
      </c>
      <c r="C67" s="36" t="s">
        <v>534</v>
      </c>
      <c r="D67" s="12">
        <v>9</v>
      </c>
      <c r="E67" s="12" t="s">
        <v>258</v>
      </c>
    </row>
    <row r="68" spans="2:5" x14ac:dyDescent="0.25">
      <c r="B68" s="27" t="s">
        <v>149</v>
      </c>
      <c r="C68" s="36" t="s">
        <v>534</v>
      </c>
      <c r="D68" s="12">
        <v>2</v>
      </c>
      <c r="E68" s="12" t="s">
        <v>259</v>
      </c>
    </row>
    <row r="69" spans="2:5" x14ac:dyDescent="0.25">
      <c r="B69" s="27" t="s">
        <v>226</v>
      </c>
      <c r="C69" s="36" t="s">
        <v>536</v>
      </c>
      <c r="D69" s="12">
        <v>382</v>
      </c>
      <c r="E69" s="12" t="s">
        <v>260</v>
      </c>
    </row>
    <row r="70" spans="2:5" x14ac:dyDescent="0.25">
      <c r="B70" s="14" t="s">
        <v>261</v>
      </c>
      <c r="C70" s="15"/>
    </row>
    <row r="73" spans="2:5" x14ac:dyDescent="0.25">
      <c r="E73" s="34"/>
    </row>
    <row r="74" spans="2:5" x14ac:dyDescent="0.25">
      <c r="E74" s="34"/>
    </row>
    <row r="75" spans="2:5" x14ac:dyDescent="0.25">
      <c r="E75" s="34"/>
    </row>
    <row r="77" spans="2:5" x14ac:dyDescent="0.25">
      <c r="E77" s="34"/>
    </row>
    <row r="78" spans="2:5" x14ac:dyDescent="0.25">
      <c r="E78" s="34"/>
    </row>
  </sheetData>
  <autoFilter ref="B2:D70" xr:uid="{00000000-0009-0000-0000-000008000000}"/>
  <sortState xmlns:xlrd2="http://schemas.microsoft.com/office/spreadsheetml/2017/richdata2" ref="I2:M2">
    <sortCondition descending="1" ref="I2"/>
  </sortState>
  <phoneticPr fontId="11" type="noConversion"/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832C3-A971-4B2D-859A-5A36A8DA6021}">
  <dimension ref="B1:P513"/>
  <sheetViews>
    <sheetView zoomScale="93" workbookViewId="0">
      <selection activeCell="E1" sqref="E1:G1048576"/>
    </sheetView>
  </sheetViews>
  <sheetFormatPr defaultRowHeight="15" x14ac:dyDescent="0.25"/>
  <cols>
    <col min="1" max="2" width="9.140625" style="57"/>
    <col min="3" max="3" width="9.140625" style="57" hidden="1" customWidth="1"/>
    <col min="4" max="4" width="11.140625" style="61" customWidth="1"/>
    <col min="5" max="5" width="9.140625" style="57" hidden="1" customWidth="1"/>
    <col min="6" max="6" width="9.140625" style="62" hidden="1" customWidth="1"/>
    <col min="7" max="7" width="9.140625" style="57" hidden="1" customWidth="1"/>
    <col min="8" max="8" width="2" style="57" bestFit="1" customWidth="1"/>
    <col min="9" max="11" width="9.140625" style="57"/>
    <col min="12" max="12" width="20" style="57" bestFit="1" customWidth="1"/>
    <col min="13" max="16384" width="9.140625" style="57"/>
  </cols>
  <sheetData>
    <row r="1" spans="2:16" x14ac:dyDescent="0.25">
      <c r="B1" s="58" t="s">
        <v>1068</v>
      </c>
    </row>
    <row r="2" spans="2:16" x14ac:dyDescent="0.25">
      <c r="B2" s="58"/>
      <c r="C2" s="57" t="s">
        <v>1069</v>
      </c>
      <c r="E2" s="57" t="s">
        <v>1071</v>
      </c>
      <c r="G2" s="57" t="s">
        <v>1070</v>
      </c>
    </row>
    <row r="3" spans="2:16" x14ac:dyDescent="0.25">
      <c r="B3" s="58" t="s">
        <v>560</v>
      </c>
    </row>
    <row r="4" spans="2:16" x14ac:dyDescent="0.25">
      <c r="B4" s="57" t="s">
        <v>561</v>
      </c>
      <c r="C4" s="57" t="s">
        <v>1075</v>
      </c>
      <c r="D4" s="61" t="s">
        <v>1093</v>
      </c>
      <c r="E4" s="57">
        <f t="shared" ref="E4:E67" si="0">1/G4</f>
        <v>1.36986301369863E-4</v>
      </c>
      <c r="F4" s="62">
        <f>(40*4.25*12)/G4</f>
        <v>0.27945205479452057</v>
      </c>
      <c r="G4" s="57">
        <v>7300</v>
      </c>
      <c r="H4" s="57" t="s">
        <v>1072</v>
      </c>
      <c r="I4" s="12" t="s">
        <v>271</v>
      </c>
    </row>
    <row r="5" spans="2:16" x14ac:dyDescent="0.25">
      <c r="B5" s="57" t="s">
        <v>562</v>
      </c>
      <c r="C5" s="57" t="s">
        <v>1076</v>
      </c>
      <c r="D5" s="61" t="s">
        <v>1094</v>
      </c>
      <c r="E5" s="57">
        <f t="shared" si="0"/>
        <v>2.7397260273972601E-4</v>
      </c>
      <c r="F5" s="62">
        <f t="shared" ref="F5:F68" si="1">(40*4.25*12)/G5</f>
        <v>0.55890410958904113</v>
      </c>
      <c r="G5" s="57">
        <v>3650</v>
      </c>
      <c r="H5" s="57" t="s">
        <v>1072</v>
      </c>
      <c r="P5" s="59"/>
    </row>
    <row r="6" spans="2:16" x14ac:dyDescent="0.25">
      <c r="B6" s="57" t="s">
        <v>563</v>
      </c>
      <c r="C6" s="57" t="s">
        <v>1077</v>
      </c>
      <c r="D6" s="61" t="s">
        <v>1095</v>
      </c>
      <c r="E6" s="57">
        <f t="shared" si="0"/>
        <v>2.5000000000000001E-4</v>
      </c>
      <c r="F6" s="62">
        <f t="shared" si="1"/>
        <v>0.51</v>
      </c>
      <c r="G6" s="57">
        <v>4000</v>
      </c>
      <c r="H6" s="57" t="s">
        <v>1072</v>
      </c>
    </row>
    <row r="7" spans="2:16" x14ac:dyDescent="0.25">
      <c r="B7" s="57" t="s">
        <v>564</v>
      </c>
      <c r="C7" s="57" t="s">
        <v>1078</v>
      </c>
      <c r="D7" s="61" t="s">
        <v>1096</v>
      </c>
      <c r="E7" s="57">
        <f t="shared" si="0"/>
        <v>5.0000000000000001E-4</v>
      </c>
      <c r="F7" s="62">
        <f t="shared" si="1"/>
        <v>1.02</v>
      </c>
      <c r="G7" s="57">
        <v>2000</v>
      </c>
      <c r="H7" s="57" t="s">
        <v>1072</v>
      </c>
    </row>
    <row r="8" spans="2:16" x14ac:dyDescent="0.25">
      <c r="B8" s="57" t="s">
        <v>565</v>
      </c>
      <c r="C8" s="57" t="s">
        <v>1075</v>
      </c>
      <c r="D8" s="61" t="s">
        <v>1093</v>
      </c>
      <c r="E8" s="57">
        <f t="shared" si="0"/>
        <v>1.36986301369863E-4</v>
      </c>
      <c r="F8" s="62">
        <f t="shared" si="1"/>
        <v>0.27945205479452057</v>
      </c>
      <c r="G8" s="57">
        <v>7300</v>
      </c>
      <c r="H8" s="57" t="s">
        <v>1072</v>
      </c>
      <c r="I8" s="12" t="s">
        <v>272</v>
      </c>
    </row>
    <row r="9" spans="2:16" x14ac:dyDescent="0.25">
      <c r="B9" s="57" t="s">
        <v>566</v>
      </c>
      <c r="C9" s="57" t="s">
        <v>1079</v>
      </c>
      <c r="D9" s="61" t="s">
        <v>1097</v>
      </c>
      <c r="E9" s="57">
        <f t="shared" si="0"/>
        <v>1.2554927809165097E-4</v>
      </c>
      <c r="F9" s="62">
        <f t="shared" si="1"/>
        <v>0.25612052730696799</v>
      </c>
      <c r="G9" s="57">
        <v>7965</v>
      </c>
      <c r="H9" s="57" t="s">
        <v>1072</v>
      </c>
    </row>
    <row r="10" spans="2:16" x14ac:dyDescent="0.25">
      <c r="B10" s="57" t="s">
        <v>567</v>
      </c>
      <c r="C10" s="57" t="s">
        <v>384</v>
      </c>
      <c r="D10" s="61" t="s">
        <v>1098</v>
      </c>
      <c r="E10" s="57">
        <f t="shared" si="0"/>
        <v>1E-3</v>
      </c>
      <c r="F10" s="62">
        <f t="shared" si="1"/>
        <v>2.04</v>
      </c>
      <c r="G10" s="57">
        <v>1000</v>
      </c>
      <c r="H10" s="57" t="s">
        <v>1072</v>
      </c>
    </row>
    <row r="11" spans="2:16" x14ac:dyDescent="0.25">
      <c r="B11" s="57" t="s">
        <v>568</v>
      </c>
      <c r="C11" s="57" t="s">
        <v>1077</v>
      </c>
      <c r="D11" s="61" t="s">
        <v>1095</v>
      </c>
      <c r="E11" s="57">
        <f t="shared" si="0"/>
        <v>2.5000000000000001E-4</v>
      </c>
      <c r="F11" s="62">
        <f t="shared" si="1"/>
        <v>0.51</v>
      </c>
      <c r="G11" s="57">
        <v>4000</v>
      </c>
      <c r="H11" s="57" t="s">
        <v>1072</v>
      </c>
    </row>
    <row r="12" spans="2:16" x14ac:dyDescent="0.25">
      <c r="B12" s="57" t="s">
        <v>569</v>
      </c>
      <c r="C12" s="57" t="s">
        <v>1076</v>
      </c>
      <c r="D12" s="61" t="s">
        <v>1094</v>
      </c>
      <c r="E12" s="57">
        <f t="shared" si="0"/>
        <v>2.7397260273972601E-4</v>
      </c>
      <c r="F12" s="62">
        <f t="shared" si="1"/>
        <v>0.55890410958904113</v>
      </c>
      <c r="G12" s="57">
        <v>3650</v>
      </c>
      <c r="H12" s="57" t="s">
        <v>1072</v>
      </c>
    </row>
    <row r="13" spans="2:16" x14ac:dyDescent="0.25">
      <c r="B13" s="57" t="s">
        <v>570</v>
      </c>
      <c r="C13" s="57" t="s">
        <v>1076</v>
      </c>
      <c r="D13" s="61" t="s">
        <v>1094</v>
      </c>
      <c r="E13" s="57">
        <f t="shared" si="0"/>
        <v>2.7397260273972601E-4</v>
      </c>
      <c r="F13" s="62">
        <f t="shared" si="1"/>
        <v>0.55890410958904113</v>
      </c>
      <c r="G13" s="57">
        <v>3650</v>
      </c>
      <c r="H13" s="57" t="s">
        <v>1072</v>
      </c>
    </row>
    <row r="14" spans="2:16" x14ac:dyDescent="0.25">
      <c r="B14" s="57" t="s">
        <v>571</v>
      </c>
      <c r="C14" s="57" t="s">
        <v>1080</v>
      </c>
      <c r="D14" s="61" t="s">
        <v>1099</v>
      </c>
      <c r="E14" s="57">
        <f t="shared" si="0"/>
        <v>1.6025641025641025E-3</v>
      </c>
      <c r="F14" s="62">
        <f t="shared" si="1"/>
        <v>3.2692307692307692</v>
      </c>
      <c r="G14" s="57">
        <v>624</v>
      </c>
      <c r="H14" s="57" t="s">
        <v>1072</v>
      </c>
      <c r="I14" s="12" t="s">
        <v>273</v>
      </c>
      <c r="L14" s="60"/>
    </row>
    <row r="15" spans="2:16" x14ac:dyDescent="0.25">
      <c r="B15" s="57" t="s">
        <v>572</v>
      </c>
      <c r="C15" s="57" t="s">
        <v>1079</v>
      </c>
      <c r="D15" s="61" t="s">
        <v>1097</v>
      </c>
      <c r="E15" s="57">
        <f t="shared" si="0"/>
        <v>1.2554927809165097E-4</v>
      </c>
      <c r="F15" s="62">
        <f t="shared" si="1"/>
        <v>0.25612052730696799</v>
      </c>
      <c r="G15" s="57">
        <v>7965</v>
      </c>
      <c r="H15" s="57" t="s">
        <v>1072</v>
      </c>
    </row>
    <row r="16" spans="2:16" x14ac:dyDescent="0.25">
      <c r="B16" s="57" t="s">
        <v>573</v>
      </c>
      <c r="C16" s="57" t="s">
        <v>1077</v>
      </c>
      <c r="D16" s="61" t="s">
        <v>1095</v>
      </c>
      <c r="E16" s="57">
        <f t="shared" si="0"/>
        <v>2.5000000000000001E-4</v>
      </c>
      <c r="F16" s="62">
        <f t="shared" si="1"/>
        <v>0.51</v>
      </c>
      <c r="G16" s="57">
        <v>4000</v>
      </c>
      <c r="H16" s="57" t="s">
        <v>1072</v>
      </c>
    </row>
    <row r="17" spans="2:12" x14ac:dyDescent="0.25">
      <c r="B17" s="57" t="s">
        <v>574</v>
      </c>
      <c r="C17" s="57" t="s">
        <v>1076</v>
      </c>
      <c r="D17" s="61" t="s">
        <v>1094</v>
      </c>
      <c r="E17" s="57">
        <f t="shared" si="0"/>
        <v>2.7397260273972601E-4</v>
      </c>
      <c r="F17" s="62">
        <f t="shared" si="1"/>
        <v>0.55890410958904113</v>
      </c>
      <c r="G17" s="57">
        <v>3650</v>
      </c>
      <c r="H17" s="57" t="s">
        <v>1072</v>
      </c>
    </row>
    <row r="18" spans="2:12" x14ac:dyDescent="0.25">
      <c r="B18" s="57" t="s">
        <v>575</v>
      </c>
      <c r="C18" s="57" t="s">
        <v>1076</v>
      </c>
      <c r="D18" s="61" t="s">
        <v>1094</v>
      </c>
      <c r="E18" s="57">
        <f t="shared" si="0"/>
        <v>2.7397260273972601E-4</v>
      </c>
      <c r="F18" s="62">
        <f t="shared" si="1"/>
        <v>0.55890410958904113</v>
      </c>
      <c r="G18" s="57">
        <v>3650</v>
      </c>
      <c r="H18" s="57" t="s">
        <v>1072</v>
      </c>
    </row>
    <row r="19" spans="2:12" x14ac:dyDescent="0.25">
      <c r="B19" s="57" t="s">
        <v>576</v>
      </c>
      <c r="C19" s="57" t="s">
        <v>1076</v>
      </c>
      <c r="D19" s="61" t="s">
        <v>1094</v>
      </c>
      <c r="E19" s="57">
        <f t="shared" si="0"/>
        <v>2.7397260273972601E-4</v>
      </c>
      <c r="F19" s="62">
        <f t="shared" si="1"/>
        <v>0.55890410958904113</v>
      </c>
      <c r="G19" s="57">
        <v>3650</v>
      </c>
      <c r="H19" s="57" t="s">
        <v>1072</v>
      </c>
    </row>
    <row r="20" spans="2:12" x14ac:dyDescent="0.25">
      <c r="B20" s="57" t="s">
        <v>577</v>
      </c>
      <c r="C20" s="57" t="s">
        <v>1080</v>
      </c>
      <c r="D20" s="61" t="s">
        <v>1099</v>
      </c>
      <c r="E20" s="57">
        <f t="shared" si="0"/>
        <v>1.6025641025641025E-3</v>
      </c>
      <c r="F20" s="62">
        <f t="shared" si="1"/>
        <v>3.2692307692307692</v>
      </c>
      <c r="G20" s="57">
        <v>624</v>
      </c>
      <c r="H20" s="57" t="s">
        <v>1072</v>
      </c>
      <c r="I20" s="12" t="s">
        <v>274</v>
      </c>
      <c r="L20" s="60"/>
    </row>
    <row r="21" spans="2:12" x14ac:dyDescent="0.25">
      <c r="B21" s="57" t="s">
        <v>578</v>
      </c>
      <c r="C21" s="57" t="s">
        <v>1079</v>
      </c>
      <c r="D21" s="61" t="s">
        <v>1097</v>
      </c>
      <c r="E21" s="57">
        <f t="shared" si="0"/>
        <v>1.2554927809165097E-4</v>
      </c>
      <c r="F21" s="62">
        <f t="shared" si="1"/>
        <v>0.25612052730696799</v>
      </c>
      <c r="G21" s="57">
        <v>7965</v>
      </c>
      <c r="H21" s="57" t="s">
        <v>1072</v>
      </c>
    </row>
    <row r="22" spans="2:12" x14ac:dyDescent="0.25">
      <c r="B22" s="57" t="s">
        <v>579</v>
      </c>
      <c r="C22" s="57" t="s">
        <v>1077</v>
      </c>
      <c r="D22" s="61" t="s">
        <v>1095</v>
      </c>
      <c r="E22" s="57">
        <f t="shared" si="0"/>
        <v>2.5000000000000001E-4</v>
      </c>
      <c r="F22" s="62">
        <f t="shared" si="1"/>
        <v>0.51</v>
      </c>
      <c r="G22" s="57">
        <v>4000</v>
      </c>
      <c r="H22" s="57" t="s">
        <v>1072</v>
      </c>
    </row>
    <row r="23" spans="2:12" x14ac:dyDescent="0.25">
      <c r="B23" s="57" t="s">
        <v>580</v>
      </c>
      <c r="C23" s="57" t="s">
        <v>1076</v>
      </c>
      <c r="D23" s="61" t="s">
        <v>1094</v>
      </c>
      <c r="E23" s="57">
        <f t="shared" si="0"/>
        <v>2.7397260273972601E-4</v>
      </c>
      <c r="F23" s="62">
        <f t="shared" si="1"/>
        <v>0.55890410958904113</v>
      </c>
      <c r="G23" s="57">
        <v>3650</v>
      </c>
      <c r="H23" s="57" t="s">
        <v>1072</v>
      </c>
    </row>
    <row r="24" spans="2:12" x14ac:dyDescent="0.25">
      <c r="B24" s="57" t="s">
        <v>581</v>
      </c>
      <c r="C24" s="57" t="s">
        <v>1076</v>
      </c>
      <c r="D24" s="61" t="s">
        <v>1094</v>
      </c>
      <c r="E24" s="57">
        <f t="shared" si="0"/>
        <v>2.7397260273972601E-4</v>
      </c>
      <c r="F24" s="62">
        <f t="shared" si="1"/>
        <v>0.55890410958904113</v>
      </c>
      <c r="G24" s="57">
        <v>3650</v>
      </c>
      <c r="H24" s="57" t="s">
        <v>1072</v>
      </c>
    </row>
    <row r="25" spans="2:12" x14ac:dyDescent="0.25">
      <c r="B25" s="57" t="s">
        <v>582</v>
      </c>
      <c r="C25" s="57" t="s">
        <v>1076</v>
      </c>
      <c r="D25" s="61" t="s">
        <v>1094</v>
      </c>
      <c r="E25" s="57">
        <f t="shared" si="0"/>
        <v>2.7397260273972601E-4</v>
      </c>
      <c r="F25" s="62">
        <f t="shared" si="1"/>
        <v>0.55890410958904113</v>
      </c>
      <c r="G25" s="57">
        <v>3650</v>
      </c>
      <c r="H25" s="57" t="s">
        <v>1072</v>
      </c>
    </row>
    <row r="26" spans="2:12" x14ac:dyDescent="0.25">
      <c r="B26" s="57" t="s">
        <v>583</v>
      </c>
      <c r="C26" s="57" t="s">
        <v>1076</v>
      </c>
      <c r="D26" s="61" t="s">
        <v>1094</v>
      </c>
      <c r="E26" s="57">
        <f t="shared" si="0"/>
        <v>2.7397260273972601E-4</v>
      </c>
      <c r="F26" s="62">
        <f t="shared" si="1"/>
        <v>0.55890410958904113</v>
      </c>
      <c r="G26" s="57">
        <v>3650</v>
      </c>
      <c r="H26" s="57" t="s">
        <v>1072</v>
      </c>
    </row>
    <row r="27" spans="2:12" x14ac:dyDescent="0.25">
      <c r="B27" s="57" t="s">
        <v>584</v>
      </c>
      <c r="C27" s="57" t="s">
        <v>1080</v>
      </c>
      <c r="D27" s="61" t="s">
        <v>1099</v>
      </c>
      <c r="E27" s="57">
        <f t="shared" si="0"/>
        <v>1.6025641025641025E-3</v>
      </c>
      <c r="F27" s="62">
        <f t="shared" si="1"/>
        <v>3.2692307692307692</v>
      </c>
      <c r="G27" s="57">
        <v>624</v>
      </c>
      <c r="H27" s="57" t="s">
        <v>1072</v>
      </c>
      <c r="I27" s="12" t="s">
        <v>275</v>
      </c>
      <c r="L27" s="60"/>
    </row>
    <row r="28" spans="2:12" x14ac:dyDescent="0.25">
      <c r="B28" s="57" t="s">
        <v>585</v>
      </c>
      <c r="C28" s="57" t="s">
        <v>1079</v>
      </c>
      <c r="D28" s="61" t="s">
        <v>1097</v>
      </c>
      <c r="E28" s="57">
        <f t="shared" si="0"/>
        <v>1.2554927809165097E-4</v>
      </c>
      <c r="F28" s="62">
        <f t="shared" si="1"/>
        <v>0.25612052730696799</v>
      </c>
      <c r="G28" s="57">
        <v>7965</v>
      </c>
      <c r="H28" s="57" t="s">
        <v>1072</v>
      </c>
    </row>
    <row r="29" spans="2:12" x14ac:dyDescent="0.25">
      <c r="B29" s="57" t="s">
        <v>586</v>
      </c>
      <c r="C29" s="57" t="s">
        <v>1077</v>
      </c>
      <c r="D29" s="61" t="s">
        <v>1095</v>
      </c>
      <c r="E29" s="57">
        <f t="shared" si="0"/>
        <v>2.5000000000000001E-4</v>
      </c>
      <c r="F29" s="62">
        <f t="shared" si="1"/>
        <v>0.51</v>
      </c>
      <c r="G29" s="57">
        <v>4000</v>
      </c>
      <c r="H29" s="57" t="s">
        <v>1072</v>
      </c>
    </row>
    <row r="30" spans="2:12" x14ac:dyDescent="0.25">
      <c r="B30" s="57" t="s">
        <v>587</v>
      </c>
      <c r="C30" s="57" t="s">
        <v>1076</v>
      </c>
      <c r="D30" s="61" t="s">
        <v>1094</v>
      </c>
      <c r="E30" s="57">
        <f t="shared" si="0"/>
        <v>2.7397260273972601E-4</v>
      </c>
      <c r="F30" s="62">
        <f t="shared" si="1"/>
        <v>0.55890410958904113</v>
      </c>
      <c r="G30" s="57">
        <v>3650</v>
      </c>
      <c r="H30" s="57" t="s">
        <v>1072</v>
      </c>
    </row>
    <row r="31" spans="2:12" x14ac:dyDescent="0.25">
      <c r="B31" s="57" t="s">
        <v>588</v>
      </c>
      <c r="C31" s="57" t="s">
        <v>1076</v>
      </c>
      <c r="D31" s="61" t="s">
        <v>1094</v>
      </c>
      <c r="E31" s="57">
        <f t="shared" si="0"/>
        <v>2.7397260273972601E-4</v>
      </c>
      <c r="F31" s="62">
        <f t="shared" si="1"/>
        <v>0.55890410958904113</v>
      </c>
      <c r="G31" s="57">
        <v>3650</v>
      </c>
      <c r="H31" s="57" t="s">
        <v>1072</v>
      </c>
    </row>
    <row r="32" spans="2:12" x14ac:dyDescent="0.25">
      <c r="B32" s="57" t="s">
        <v>589</v>
      </c>
      <c r="C32" s="57" t="s">
        <v>1080</v>
      </c>
      <c r="D32" s="61" t="s">
        <v>1099</v>
      </c>
      <c r="E32" s="57">
        <f t="shared" si="0"/>
        <v>1.6025641025641025E-3</v>
      </c>
      <c r="F32" s="62">
        <f t="shared" si="1"/>
        <v>3.2692307692307692</v>
      </c>
      <c r="G32" s="57">
        <v>624</v>
      </c>
      <c r="H32" s="57" t="s">
        <v>1072</v>
      </c>
      <c r="I32" s="12" t="s">
        <v>276</v>
      </c>
      <c r="L32" s="60"/>
    </row>
    <row r="33" spans="2:12" x14ac:dyDescent="0.25">
      <c r="B33" s="57" t="s">
        <v>590</v>
      </c>
      <c r="C33" s="57" t="s">
        <v>1079</v>
      </c>
      <c r="D33" s="61" t="s">
        <v>1097</v>
      </c>
      <c r="E33" s="57">
        <f t="shared" si="0"/>
        <v>1.2554927809165097E-4</v>
      </c>
      <c r="F33" s="62">
        <f t="shared" si="1"/>
        <v>0.25612052730696799</v>
      </c>
      <c r="G33" s="57">
        <v>7965</v>
      </c>
      <c r="H33" s="57" t="s">
        <v>1072</v>
      </c>
    </row>
    <row r="34" spans="2:12" x14ac:dyDescent="0.25">
      <c r="B34" s="57" t="s">
        <v>591</v>
      </c>
      <c r="C34" s="57" t="s">
        <v>1081</v>
      </c>
      <c r="D34" s="61" t="s">
        <v>1100</v>
      </c>
      <c r="E34" s="57">
        <f t="shared" si="0"/>
        <v>2.0000000000000001E-4</v>
      </c>
      <c r="F34" s="62">
        <f t="shared" si="1"/>
        <v>0.40799999999999997</v>
      </c>
      <c r="G34" s="57">
        <v>5000</v>
      </c>
      <c r="H34" s="57" t="s">
        <v>1072</v>
      </c>
    </row>
    <row r="35" spans="2:12" x14ac:dyDescent="0.25">
      <c r="B35" s="57" t="s">
        <v>592</v>
      </c>
      <c r="C35" s="57" t="s">
        <v>1077</v>
      </c>
      <c r="D35" s="61" t="s">
        <v>1095</v>
      </c>
      <c r="E35" s="57">
        <f t="shared" si="0"/>
        <v>2.5000000000000001E-4</v>
      </c>
      <c r="F35" s="62">
        <f t="shared" si="1"/>
        <v>0.51</v>
      </c>
      <c r="G35" s="57">
        <v>4000</v>
      </c>
      <c r="H35" s="57" t="s">
        <v>1072</v>
      </c>
    </row>
    <row r="36" spans="2:12" x14ac:dyDescent="0.25">
      <c r="B36" s="57" t="s">
        <v>593</v>
      </c>
      <c r="C36" s="57" t="s">
        <v>1076</v>
      </c>
      <c r="D36" s="61" t="s">
        <v>1094</v>
      </c>
      <c r="E36" s="57">
        <f t="shared" si="0"/>
        <v>2.7397260273972601E-4</v>
      </c>
      <c r="F36" s="62">
        <f t="shared" si="1"/>
        <v>0.55890410958904113</v>
      </c>
      <c r="G36" s="57">
        <v>3650</v>
      </c>
      <c r="H36" s="57" t="s">
        <v>1072</v>
      </c>
    </row>
    <row r="37" spans="2:12" x14ac:dyDescent="0.25">
      <c r="B37" s="57" t="s">
        <v>594</v>
      </c>
      <c r="C37" s="57" t="s">
        <v>1076</v>
      </c>
      <c r="D37" s="61" t="s">
        <v>1094</v>
      </c>
      <c r="E37" s="57">
        <f t="shared" si="0"/>
        <v>2.7397260273972601E-4</v>
      </c>
      <c r="F37" s="62">
        <f t="shared" si="1"/>
        <v>0.55890410958904113</v>
      </c>
      <c r="G37" s="57">
        <v>3650</v>
      </c>
      <c r="H37" s="57" t="s">
        <v>1072</v>
      </c>
    </row>
    <row r="38" spans="2:12" x14ac:dyDescent="0.25">
      <c r="B38" s="57" t="s">
        <v>595</v>
      </c>
      <c r="C38" s="57" t="s">
        <v>1080</v>
      </c>
      <c r="D38" s="61" t="s">
        <v>1099</v>
      </c>
      <c r="E38" s="57">
        <f t="shared" si="0"/>
        <v>1.6025641025641025E-3</v>
      </c>
      <c r="F38" s="62">
        <f t="shared" si="1"/>
        <v>3.2692307692307692</v>
      </c>
      <c r="G38" s="57">
        <v>624</v>
      </c>
      <c r="H38" s="57" t="s">
        <v>1072</v>
      </c>
      <c r="I38" s="12" t="s">
        <v>277</v>
      </c>
      <c r="L38" s="60"/>
    </row>
    <row r="39" spans="2:12" x14ac:dyDescent="0.25">
      <c r="B39" s="57" t="s">
        <v>596</v>
      </c>
      <c r="C39" s="57" t="s">
        <v>1082</v>
      </c>
      <c r="D39" s="61" t="s">
        <v>1101</v>
      </c>
      <c r="E39" s="57">
        <f t="shared" si="0"/>
        <v>2.5000000000000001E-3</v>
      </c>
      <c r="F39" s="62">
        <f t="shared" si="1"/>
        <v>5.0999999999999996</v>
      </c>
      <c r="G39" s="57">
        <v>400</v>
      </c>
      <c r="H39" s="57" t="s">
        <v>1072</v>
      </c>
    </row>
    <row r="40" spans="2:12" x14ac:dyDescent="0.25">
      <c r="B40" s="57" t="s">
        <v>597</v>
      </c>
      <c r="C40" s="57" t="s">
        <v>1079</v>
      </c>
      <c r="D40" s="61" t="s">
        <v>1097</v>
      </c>
      <c r="E40" s="57">
        <f t="shared" si="0"/>
        <v>1.2554927809165097E-4</v>
      </c>
      <c r="F40" s="62">
        <f t="shared" si="1"/>
        <v>0.25612052730696799</v>
      </c>
      <c r="G40" s="57">
        <v>7965</v>
      </c>
      <c r="H40" s="57" t="s">
        <v>1072</v>
      </c>
    </row>
    <row r="41" spans="2:12" x14ac:dyDescent="0.25">
      <c r="B41" s="57" t="s">
        <v>598</v>
      </c>
      <c r="C41" s="57" t="s">
        <v>1081</v>
      </c>
      <c r="D41" s="61" t="s">
        <v>1100</v>
      </c>
      <c r="E41" s="57">
        <f t="shared" si="0"/>
        <v>2.0000000000000001E-4</v>
      </c>
      <c r="F41" s="62">
        <f t="shared" si="1"/>
        <v>0.40799999999999997</v>
      </c>
      <c r="G41" s="57">
        <v>5000</v>
      </c>
      <c r="H41" s="57" t="s">
        <v>1072</v>
      </c>
    </row>
    <row r="42" spans="2:12" x14ac:dyDescent="0.25">
      <c r="B42" s="57" t="s">
        <v>599</v>
      </c>
      <c r="C42" s="57" t="s">
        <v>1077</v>
      </c>
      <c r="D42" s="61" t="s">
        <v>1095</v>
      </c>
      <c r="E42" s="57">
        <f t="shared" si="0"/>
        <v>2.5000000000000001E-4</v>
      </c>
      <c r="F42" s="62">
        <f t="shared" si="1"/>
        <v>0.51</v>
      </c>
      <c r="G42" s="57">
        <v>4000</v>
      </c>
      <c r="H42" s="57" t="s">
        <v>1072</v>
      </c>
    </row>
    <row r="43" spans="2:12" x14ac:dyDescent="0.25">
      <c r="B43" s="57" t="s">
        <v>600</v>
      </c>
      <c r="C43" s="57" t="s">
        <v>1076</v>
      </c>
      <c r="D43" s="61" t="s">
        <v>1094</v>
      </c>
      <c r="E43" s="57">
        <f t="shared" si="0"/>
        <v>2.7397260273972601E-4</v>
      </c>
      <c r="F43" s="62">
        <f t="shared" si="1"/>
        <v>0.55890410958904113</v>
      </c>
      <c r="G43" s="57">
        <v>3650</v>
      </c>
      <c r="H43" s="57" t="s">
        <v>1072</v>
      </c>
    </row>
    <row r="44" spans="2:12" x14ac:dyDescent="0.25">
      <c r="B44" s="57" t="s">
        <v>601</v>
      </c>
      <c r="C44" s="57" t="s">
        <v>1076</v>
      </c>
      <c r="D44" s="61" t="s">
        <v>1094</v>
      </c>
      <c r="E44" s="57">
        <f t="shared" si="0"/>
        <v>2.7397260273972601E-4</v>
      </c>
      <c r="F44" s="62">
        <f t="shared" si="1"/>
        <v>0.55890410958904113</v>
      </c>
      <c r="G44" s="57">
        <v>3650</v>
      </c>
      <c r="H44" s="57" t="s">
        <v>1072</v>
      </c>
    </row>
    <row r="45" spans="2:12" x14ac:dyDescent="0.25">
      <c r="B45" s="57" t="s">
        <v>602</v>
      </c>
      <c r="C45" s="57" t="s">
        <v>1080</v>
      </c>
      <c r="D45" s="61" t="s">
        <v>1099</v>
      </c>
      <c r="E45" s="57">
        <f t="shared" si="0"/>
        <v>1.6025641025641025E-3</v>
      </c>
      <c r="F45" s="62">
        <f t="shared" si="1"/>
        <v>3.2692307692307692</v>
      </c>
      <c r="G45" s="57">
        <v>624</v>
      </c>
      <c r="H45" s="57" t="s">
        <v>1072</v>
      </c>
      <c r="I45" s="12" t="s">
        <v>278</v>
      </c>
      <c r="L45" s="60"/>
    </row>
    <row r="46" spans="2:12" x14ac:dyDescent="0.25">
      <c r="B46" s="57" t="s">
        <v>603</v>
      </c>
      <c r="C46" s="57" t="s">
        <v>1077</v>
      </c>
      <c r="D46" s="61" t="s">
        <v>1095</v>
      </c>
      <c r="E46" s="57">
        <f t="shared" si="0"/>
        <v>2.5000000000000001E-4</v>
      </c>
      <c r="F46" s="62">
        <f t="shared" si="1"/>
        <v>0.51</v>
      </c>
      <c r="G46" s="57">
        <v>4000</v>
      </c>
      <c r="H46" s="57" t="s">
        <v>1072</v>
      </c>
    </row>
    <row r="47" spans="2:12" x14ac:dyDescent="0.25">
      <c r="B47" s="57" t="s">
        <v>604</v>
      </c>
      <c r="C47" s="57" t="s">
        <v>1076</v>
      </c>
      <c r="D47" s="61" t="s">
        <v>1094</v>
      </c>
      <c r="E47" s="57">
        <f t="shared" si="0"/>
        <v>2.7397260273972601E-4</v>
      </c>
      <c r="F47" s="62">
        <f t="shared" si="1"/>
        <v>0.55890410958904113</v>
      </c>
      <c r="G47" s="57">
        <v>3650</v>
      </c>
      <c r="H47" s="57" t="s">
        <v>1072</v>
      </c>
    </row>
    <row r="48" spans="2:12" x14ac:dyDescent="0.25">
      <c r="B48" s="57" t="s">
        <v>605</v>
      </c>
      <c r="C48" s="57" t="s">
        <v>1076</v>
      </c>
      <c r="D48" s="61" t="s">
        <v>1094</v>
      </c>
      <c r="E48" s="57">
        <f t="shared" si="0"/>
        <v>2.7397260273972601E-4</v>
      </c>
      <c r="F48" s="62">
        <f t="shared" si="1"/>
        <v>0.55890410958904113</v>
      </c>
      <c r="G48" s="57">
        <v>3650</v>
      </c>
      <c r="H48" s="57" t="s">
        <v>1072</v>
      </c>
    </row>
    <row r="49" spans="2:12" x14ac:dyDescent="0.25">
      <c r="B49" s="57" t="s">
        <v>606</v>
      </c>
      <c r="C49" s="57" t="s">
        <v>1075</v>
      </c>
      <c r="D49" s="61" t="s">
        <v>1093</v>
      </c>
      <c r="E49" s="57">
        <f t="shared" si="0"/>
        <v>1.36986301369863E-4</v>
      </c>
      <c r="F49" s="62">
        <f t="shared" si="1"/>
        <v>0.27945205479452057</v>
      </c>
      <c r="G49" s="57">
        <v>7300</v>
      </c>
      <c r="H49" s="57" t="s">
        <v>1072</v>
      </c>
      <c r="I49" s="22" t="s">
        <v>326</v>
      </c>
    </row>
    <row r="50" spans="2:12" x14ac:dyDescent="0.25">
      <c r="B50" s="57" t="s">
        <v>607</v>
      </c>
      <c r="C50" s="57" t="s">
        <v>384</v>
      </c>
      <c r="D50" s="61" t="s">
        <v>1098</v>
      </c>
      <c r="E50" s="57">
        <f t="shared" si="0"/>
        <v>1E-3</v>
      </c>
      <c r="F50" s="62">
        <f t="shared" si="1"/>
        <v>2.04</v>
      </c>
      <c r="G50" s="57">
        <v>1000</v>
      </c>
      <c r="H50" s="57" t="s">
        <v>1072</v>
      </c>
    </row>
    <row r="51" spans="2:12" x14ac:dyDescent="0.25">
      <c r="B51" s="57" t="s">
        <v>608</v>
      </c>
      <c r="C51" s="57" t="s">
        <v>1077</v>
      </c>
      <c r="D51" s="61" t="s">
        <v>1095</v>
      </c>
      <c r="E51" s="57">
        <f t="shared" si="0"/>
        <v>2.5000000000000001E-4</v>
      </c>
      <c r="F51" s="62">
        <f t="shared" si="1"/>
        <v>0.51</v>
      </c>
      <c r="G51" s="57">
        <v>4000</v>
      </c>
      <c r="H51" s="57" t="s">
        <v>1072</v>
      </c>
    </row>
    <row r="52" spans="2:12" x14ac:dyDescent="0.25">
      <c r="B52" s="57" t="s">
        <v>609</v>
      </c>
      <c r="C52" s="57" t="s">
        <v>1076</v>
      </c>
      <c r="D52" s="61" t="s">
        <v>1094</v>
      </c>
      <c r="E52" s="57">
        <f t="shared" si="0"/>
        <v>2.7397260273972601E-4</v>
      </c>
      <c r="F52" s="62">
        <f t="shared" si="1"/>
        <v>0.55890410958904113</v>
      </c>
      <c r="G52" s="57">
        <v>3650</v>
      </c>
      <c r="H52" s="57" t="s">
        <v>1072</v>
      </c>
    </row>
    <row r="53" spans="2:12" x14ac:dyDescent="0.25">
      <c r="B53" s="57" t="s">
        <v>610</v>
      </c>
      <c r="C53" s="57" t="s">
        <v>1075</v>
      </c>
      <c r="D53" s="61" t="s">
        <v>1093</v>
      </c>
      <c r="E53" s="57">
        <f t="shared" si="0"/>
        <v>1.36986301369863E-4</v>
      </c>
      <c r="F53" s="62">
        <f t="shared" si="1"/>
        <v>0.27945205479452057</v>
      </c>
      <c r="G53" s="57">
        <v>7300</v>
      </c>
      <c r="H53" s="57" t="s">
        <v>1072</v>
      </c>
      <c r="I53" s="12" t="s">
        <v>279</v>
      </c>
    </row>
    <row r="54" spans="2:12" x14ac:dyDescent="0.25">
      <c r="B54" s="57" t="s">
        <v>1074</v>
      </c>
      <c r="C54" s="57" t="s">
        <v>1083</v>
      </c>
      <c r="D54" s="61" t="s">
        <v>1102</v>
      </c>
      <c r="E54" s="57">
        <f t="shared" si="0"/>
        <v>9.1324200913242006E-4</v>
      </c>
      <c r="F54" s="62">
        <f t="shared" si="1"/>
        <v>1.8630136986301369</v>
      </c>
      <c r="G54" s="57">
        <v>1095</v>
      </c>
      <c r="H54" s="57" t="s">
        <v>1072</v>
      </c>
      <c r="L54" s="60"/>
    </row>
    <row r="55" spans="2:12" x14ac:dyDescent="0.25">
      <c r="B55" s="57" t="s">
        <v>611</v>
      </c>
      <c r="C55" s="57" t="s">
        <v>384</v>
      </c>
      <c r="D55" s="61" t="s">
        <v>1098</v>
      </c>
      <c r="E55" s="57">
        <f t="shared" si="0"/>
        <v>1E-3</v>
      </c>
      <c r="F55" s="62">
        <f t="shared" si="1"/>
        <v>2.04</v>
      </c>
      <c r="G55" s="57">
        <v>1000</v>
      </c>
      <c r="H55" s="57" t="s">
        <v>1072</v>
      </c>
    </row>
    <row r="56" spans="2:12" x14ac:dyDescent="0.25">
      <c r="B56" s="57" t="s">
        <v>612</v>
      </c>
      <c r="C56" s="57" t="s">
        <v>1084</v>
      </c>
      <c r="D56" s="61" t="s">
        <v>1103</v>
      </c>
      <c r="E56" s="57">
        <f t="shared" si="0"/>
        <v>3.3333333333333332E-4</v>
      </c>
      <c r="F56" s="62">
        <f t="shared" si="1"/>
        <v>0.68</v>
      </c>
      <c r="G56" s="57">
        <v>3000</v>
      </c>
      <c r="H56" s="57" t="s">
        <v>1072</v>
      </c>
    </row>
    <row r="57" spans="2:12" x14ac:dyDescent="0.25">
      <c r="B57" s="57" t="s">
        <v>613</v>
      </c>
      <c r="C57" s="57" t="s">
        <v>1077</v>
      </c>
      <c r="D57" s="61" t="s">
        <v>1095</v>
      </c>
      <c r="E57" s="57">
        <f t="shared" si="0"/>
        <v>2.5000000000000001E-4</v>
      </c>
      <c r="F57" s="62">
        <f t="shared" si="1"/>
        <v>0.51</v>
      </c>
      <c r="G57" s="57">
        <v>4000</v>
      </c>
      <c r="H57" s="57" t="s">
        <v>1072</v>
      </c>
    </row>
    <row r="58" spans="2:12" x14ac:dyDescent="0.25">
      <c r="B58" s="57" t="s">
        <v>614</v>
      </c>
      <c r="C58" s="57" t="s">
        <v>384</v>
      </c>
      <c r="D58" s="61" t="s">
        <v>1098</v>
      </c>
      <c r="E58" s="57">
        <f t="shared" si="0"/>
        <v>1E-3</v>
      </c>
      <c r="F58" s="62">
        <f t="shared" si="1"/>
        <v>2.04</v>
      </c>
      <c r="G58" s="57">
        <v>1000</v>
      </c>
      <c r="H58" s="57" t="s">
        <v>1072</v>
      </c>
    </row>
    <row r="59" spans="2:12" x14ac:dyDescent="0.25">
      <c r="B59" s="57" t="s">
        <v>615</v>
      </c>
      <c r="C59" s="57" t="s">
        <v>1076</v>
      </c>
      <c r="D59" s="61" t="s">
        <v>1094</v>
      </c>
      <c r="E59" s="57">
        <f t="shared" si="0"/>
        <v>2.7397260273972601E-4</v>
      </c>
      <c r="F59" s="62">
        <f t="shared" si="1"/>
        <v>0.55890410958904113</v>
      </c>
      <c r="G59" s="57">
        <v>3650</v>
      </c>
      <c r="H59" s="57" t="s">
        <v>1072</v>
      </c>
    </row>
    <row r="60" spans="2:12" x14ac:dyDescent="0.25">
      <c r="B60" s="57" t="s">
        <v>616</v>
      </c>
      <c r="C60" s="57" t="s">
        <v>1076</v>
      </c>
      <c r="D60" s="61" t="s">
        <v>1094</v>
      </c>
      <c r="E60" s="57">
        <f t="shared" si="0"/>
        <v>2.7397260273972601E-4</v>
      </c>
      <c r="F60" s="62">
        <f t="shared" si="1"/>
        <v>0.55890410958904113</v>
      </c>
      <c r="G60" s="57">
        <v>3650</v>
      </c>
      <c r="H60" s="57" t="s">
        <v>1072</v>
      </c>
    </row>
    <row r="61" spans="2:12" x14ac:dyDescent="0.25">
      <c r="B61" s="57" t="s">
        <v>617</v>
      </c>
      <c r="C61" s="57" t="s">
        <v>1076</v>
      </c>
      <c r="D61" s="61" t="s">
        <v>1094</v>
      </c>
      <c r="E61" s="57">
        <f t="shared" si="0"/>
        <v>2.7397260273972601E-4</v>
      </c>
      <c r="F61" s="62">
        <f t="shared" si="1"/>
        <v>0.55890410958904113</v>
      </c>
      <c r="G61" s="57">
        <v>3650</v>
      </c>
      <c r="H61" s="57" t="s">
        <v>1072</v>
      </c>
    </row>
    <row r="62" spans="2:12" x14ac:dyDescent="0.25">
      <c r="B62" s="57" t="s">
        <v>618</v>
      </c>
      <c r="C62" s="57" t="s">
        <v>1076</v>
      </c>
      <c r="D62" s="61" t="s">
        <v>1094</v>
      </c>
      <c r="E62" s="57">
        <f t="shared" si="0"/>
        <v>2.7397260273972601E-4</v>
      </c>
      <c r="F62" s="62">
        <f t="shared" si="1"/>
        <v>0.55890410958904113</v>
      </c>
      <c r="G62" s="57">
        <v>3650</v>
      </c>
      <c r="H62" s="57" t="s">
        <v>1072</v>
      </c>
    </row>
    <row r="63" spans="2:12" x14ac:dyDescent="0.25">
      <c r="B63" s="57" t="s">
        <v>619</v>
      </c>
      <c r="C63" s="57" t="s">
        <v>1076</v>
      </c>
      <c r="D63" s="61" t="s">
        <v>1094</v>
      </c>
      <c r="E63" s="57">
        <f t="shared" si="0"/>
        <v>2.7397260273972601E-4</v>
      </c>
      <c r="F63" s="62">
        <f t="shared" si="1"/>
        <v>0.55890410958904113</v>
      </c>
      <c r="G63" s="57">
        <v>3650</v>
      </c>
      <c r="H63" s="57" t="s">
        <v>1072</v>
      </c>
    </row>
    <row r="64" spans="2:12" x14ac:dyDescent="0.25">
      <c r="B64" s="57" t="s">
        <v>620</v>
      </c>
      <c r="C64" s="57" t="s">
        <v>1076</v>
      </c>
      <c r="D64" s="61" t="s">
        <v>1094</v>
      </c>
      <c r="E64" s="57">
        <f t="shared" si="0"/>
        <v>2.7397260273972601E-4</v>
      </c>
      <c r="F64" s="62">
        <f t="shared" si="1"/>
        <v>0.55890410958904113</v>
      </c>
      <c r="G64" s="57">
        <v>3650</v>
      </c>
      <c r="H64" s="57" t="s">
        <v>1072</v>
      </c>
    </row>
    <row r="65" spans="2:12" x14ac:dyDescent="0.25">
      <c r="B65" s="57" t="s">
        <v>621</v>
      </c>
      <c r="C65" s="57" t="s">
        <v>1076</v>
      </c>
      <c r="D65" s="61" t="s">
        <v>1094</v>
      </c>
      <c r="E65" s="57">
        <f t="shared" si="0"/>
        <v>2.7397260273972601E-4</v>
      </c>
      <c r="F65" s="62">
        <f t="shared" si="1"/>
        <v>0.55890410958904113</v>
      </c>
      <c r="G65" s="57">
        <v>3650</v>
      </c>
      <c r="H65" s="57" t="s">
        <v>1072</v>
      </c>
      <c r="I65" s="12" t="s">
        <v>280</v>
      </c>
    </row>
    <row r="66" spans="2:12" x14ac:dyDescent="0.25">
      <c r="B66" s="57" t="s">
        <v>622</v>
      </c>
      <c r="C66" s="57" t="s">
        <v>1080</v>
      </c>
      <c r="D66" s="61" t="s">
        <v>1099</v>
      </c>
      <c r="E66" s="57">
        <f t="shared" si="0"/>
        <v>1.6025641025641025E-3</v>
      </c>
      <c r="F66" s="62">
        <f t="shared" si="1"/>
        <v>3.2692307692307692</v>
      </c>
      <c r="G66" s="57">
        <v>624</v>
      </c>
      <c r="H66" s="57" t="s">
        <v>1072</v>
      </c>
      <c r="L66" s="60"/>
    </row>
    <row r="67" spans="2:12" x14ac:dyDescent="0.25">
      <c r="B67" s="57" t="s">
        <v>623</v>
      </c>
      <c r="C67" s="57" t="s">
        <v>1078</v>
      </c>
      <c r="D67" s="61" t="s">
        <v>1096</v>
      </c>
      <c r="E67" s="57">
        <f t="shared" si="0"/>
        <v>5.0000000000000001E-4</v>
      </c>
      <c r="F67" s="62">
        <f t="shared" si="1"/>
        <v>1.02</v>
      </c>
      <c r="G67" s="57">
        <v>2000</v>
      </c>
      <c r="H67" s="57" t="s">
        <v>1072</v>
      </c>
    </row>
    <row r="68" spans="2:12" x14ac:dyDescent="0.25">
      <c r="B68" s="57" t="s">
        <v>624</v>
      </c>
      <c r="C68" s="57" t="s">
        <v>1077</v>
      </c>
      <c r="D68" s="61" t="s">
        <v>1095</v>
      </c>
      <c r="E68" s="57">
        <f t="shared" ref="E68:E131" si="2">1/G68</f>
        <v>2.5000000000000001E-4</v>
      </c>
      <c r="F68" s="62">
        <f t="shared" si="1"/>
        <v>0.51</v>
      </c>
      <c r="G68" s="57">
        <v>4000</v>
      </c>
      <c r="H68" s="57" t="s">
        <v>1072</v>
      </c>
      <c r="I68" s="12" t="s">
        <v>281</v>
      </c>
    </row>
    <row r="69" spans="2:12" x14ac:dyDescent="0.25">
      <c r="B69" s="57" t="s">
        <v>625</v>
      </c>
      <c r="C69" s="57" t="s">
        <v>1080</v>
      </c>
      <c r="D69" s="61" t="s">
        <v>1099</v>
      </c>
      <c r="E69" s="57">
        <f t="shared" si="2"/>
        <v>1.6025641025641025E-3</v>
      </c>
      <c r="F69" s="62">
        <f t="shared" ref="F69:F132" si="3">(40*4.25*12)/G69</f>
        <v>3.2692307692307692</v>
      </c>
      <c r="G69" s="57">
        <v>624</v>
      </c>
      <c r="H69" s="57" t="s">
        <v>1072</v>
      </c>
      <c r="L69" s="60"/>
    </row>
    <row r="70" spans="2:12" x14ac:dyDescent="0.25">
      <c r="B70" s="57" t="s">
        <v>626</v>
      </c>
      <c r="C70" s="57" t="s">
        <v>1084</v>
      </c>
      <c r="D70" s="61" t="s">
        <v>1103</v>
      </c>
      <c r="E70" s="57">
        <f t="shared" si="2"/>
        <v>3.3333333333333332E-4</v>
      </c>
      <c r="F70" s="62">
        <f t="shared" si="3"/>
        <v>0.68</v>
      </c>
      <c r="G70" s="57">
        <v>3000</v>
      </c>
      <c r="H70" s="57" t="s">
        <v>1072</v>
      </c>
    </row>
    <row r="71" spans="2:12" x14ac:dyDescent="0.25">
      <c r="B71" s="57" t="s">
        <v>627</v>
      </c>
      <c r="C71" s="57" t="s">
        <v>384</v>
      </c>
      <c r="D71" s="61" t="s">
        <v>1098</v>
      </c>
      <c r="E71" s="57">
        <f t="shared" si="2"/>
        <v>1E-3</v>
      </c>
      <c r="F71" s="62">
        <f t="shared" si="3"/>
        <v>2.04</v>
      </c>
      <c r="G71" s="57">
        <v>1000</v>
      </c>
      <c r="H71" s="57" t="s">
        <v>1072</v>
      </c>
    </row>
    <row r="72" spans="2:12" x14ac:dyDescent="0.25">
      <c r="B72" s="57" t="s">
        <v>628</v>
      </c>
      <c r="C72" s="57" t="s">
        <v>384</v>
      </c>
      <c r="D72" s="61" t="s">
        <v>1098</v>
      </c>
      <c r="E72" s="57">
        <f t="shared" si="2"/>
        <v>1E-3</v>
      </c>
      <c r="F72" s="62">
        <f t="shared" si="3"/>
        <v>2.04</v>
      </c>
      <c r="G72" s="57">
        <v>1000</v>
      </c>
      <c r="H72" s="57" t="s">
        <v>1072</v>
      </c>
    </row>
    <row r="73" spans="2:12" x14ac:dyDescent="0.25">
      <c r="B73" s="57" t="s">
        <v>629</v>
      </c>
      <c r="C73" s="57" t="s">
        <v>384</v>
      </c>
      <c r="D73" s="61" t="s">
        <v>1098</v>
      </c>
      <c r="E73" s="57">
        <f t="shared" si="2"/>
        <v>1E-3</v>
      </c>
      <c r="F73" s="62">
        <f t="shared" si="3"/>
        <v>2.04</v>
      </c>
      <c r="G73" s="57">
        <v>1000</v>
      </c>
      <c r="H73" s="57" t="s">
        <v>1072</v>
      </c>
    </row>
    <row r="74" spans="2:12" x14ac:dyDescent="0.25">
      <c r="B74" s="57" t="s">
        <v>630</v>
      </c>
      <c r="C74" s="57" t="s">
        <v>1078</v>
      </c>
      <c r="D74" s="61" t="s">
        <v>1096</v>
      </c>
      <c r="E74" s="57">
        <f t="shared" si="2"/>
        <v>5.0000000000000001E-4</v>
      </c>
      <c r="F74" s="62">
        <f t="shared" si="3"/>
        <v>1.02</v>
      </c>
      <c r="G74" s="57">
        <v>2000</v>
      </c>
      <c r="H74" s="57" t="s">
        <v>1072</v>
      </c>
    </row>
    <row r="75" spans="2:12" x14ac:dyDescent="0.25">
      <c r="B75" s="57" t="s">
        <v>631</v>
      </c>
      <c r="C75" s="57" t="s">
        <v>1077</v>
      </c>
      <c r="D75" s="61" t="s">
        <v>1095</v>
      </c>
      <c r="E75" s="57">
        <f t="shared" si="2"/>
        <v>2.5000000000000001E-4</v>
      </c>
      <c r="F75" s="62">
        <f t="shared" si="3"/>
        <v>0.51</v>
      </c>
      <c r="G75" s="57">
        <v>4000</v>
      </c>
      <c r="H75" s="57" t="s">
        <v>1072</v>
      </c>
    </row>
    <row r="76" spans="2:12" x14ac:dyDescent="0.25">
      <c r="B76" s="57" t="s">
        <v>632</v>
      </c>
      <c r="C76" s="57" t="s">
        <v>1076</v>
      </c>
      <c r="D76" s="61" t="s">
        <v>1094</v>
      </c>
      <c r="E76" s="57">
        <f t="shared" si="2"/>
        <v>2.7397260273972601E-4</v>
      </c>
      <c r="F76" s="62">
        <f t="shared" si="3"/>
        <v>0.55890410958904113</v>
      </c>
      <c r="G76" s="57">
        <v>3650</v>
      </c>
      <c r="H76" s="57" t="s">
        <v>1072</v>
      </c>
    </row>
    <row r="77" spans="2:12" x14ac:dyDescent="0.25">
      <c r="B77" s="57" t="s">
        <v>633</v>
      </c>
      <c r="C77" s="57" t="s">
        <v>1076</v>
      </c>
      <c r="D77" s="61" t="s">
        <v>1094</v>
      </c>
      <c r="E77" s="57">
        <f t="shared" si="2"/>
        <v>2.7397260273972601E-4</v>
      </c>
      <c r="F77" s="62">
        <f t="shared" si="3"/>
        <v>0.55890410958904113</v>
      </c>
      <c r="G77" s="57">
        <v>3650</v>
      </c>
      <c r="H77" s="57" t="s">
        <v>1072</v>
      </c>
    </row>
    <row r="78" spans="2:12" x14ac:dyDescent="0.25">
      <c r="B78" s="57" t="s">
        <v>634</v>
      </c>
      <c r="C78" s="57" t="s">
        <v>1076</v>
      </c>
      <c r="D78" s="61" t="s">
        <v>1094</v>
      </c>
      <c r="E78" s="57">
        <f t="shared" si="2"/>
        <v>2.7397260273972601E-4</v>
      </c>
      <c r="F78" s="62">
        <f t="shared" si="3"/>
        <v>0.55890410958904113</v>
      </c>
      <c r="G78" s="57">
        <v>3650</v>
      </c>
      <c r="H78" s="57" t="s">
        <v>1072</v>
      </c>
    </row>
    <row r="79" spans="2:12" x14ac:dyDescent="0.25">
      <c r="B79" s="57" t="s">
        <v>635</v>
      </c>
      <c r="C79" s="57" t="s">
        <v>1076</v>
      </c>
      <c r="D79" s="61" t="s">
        <v>1094</v>
      </c>
      <c r="E79" s="57">
        <f t="shared" si="2"/>
        <v>2.7397260273972601E-4</v>
      </c>
      <c r="F79" s="62">
        <f t="shared" si="3"/>
        <v>0.55890410958904113</v>
      </c>
      <c r="G79" s="57">
        <v>3650</v>
      </c>
      <c r="H79" s="57" t="s">
        <v>1072</v>
      </c>
    </row>
    <row r="80" spans="2:12" x14ac:dyDescent="0.25">
      <c r="B80" s="57" t="s">
        <v>636</v>
      </c>
      <c r="C80" s="57" t="s">
        <v>1076</v>
      </c>
      <c r="D80" s="61" t="s">
        <v>1094</v>
      </c>
      <c r="E80" s="57">
        <f t="shared" si="2"/>
        <v>2.7397260273972601E-4</v>
      </c>
      <c r="F80" s="62">
        <f t="shared" si="3"/>
        <v>0.55890410958904113</v>
      </c>
      <c r="G80" s="57">
        <v>3650</v>
      </c>
      <c r="H80" s="57" t="s">
        <v>1072</v>
      </c>
    </row>
    <row r="81" spans="2:12" x14ac:dyDescent="0.25">
      <c r="B81" s="57" t="s">
        <v>637</v>
      </c>
      <c r="C81" s="57" t="s">
        <v>1076</v>
      </c>
      <c r="D81" s="61" t="s">
        <v>1094</v>
      </c>
      <c r="E81" s="57">
        <f t="shared" si="2"/>
        <v>2.7397260273972601E-4</v>
      </c>
      <c r="F81" s="62">
        <f t="shared" si="3"/>
        <v>0.55890410958904113</v>
      </c>
      <c r="G81" s="57">
        <v>3650</v>
      </c>
      <c r="H81" s="57" t="s">
        <v>1072</v>
      </c>
      <c r="I81" s="12" t="s">
        <v>282</v>
      </c>
    </row>
    <row r="82" spans="2:12" x14ac:dyDescent="0.25">
      <c r="B82" s="57" t="s">
        <v>638</v>
      </c>
      <c r="C82" s="57" t="s">
        <v>1080</v>
      </c>
      <c r="D82" s="61" t="s">
        <v>1099</v>
      </c>
      <c r="E82" s="57">
        <f t="shared" si="2"/>
        <v>1.6025641025641025E-3</v>
      </c>
      <c r="F82" s="62">
        <f t="shared" si="3"/>
        <v>3.2692307692307692</v>
      </c>
      <c r="G82" s="57">
        <v>624</v>
      </c>
      <c r="H82" s="57" t="s">
        <v>1072</v>
      </c>
      <c r="L82" s="60"/>
    </row>
    <row r="83" spans="2:12" x14ac:dyDescent="0.25">
      <c r="B83" s="57" t="s">
        <v>639</v>
      </c>
      <c r="C83" s="57" t="s">
        <v>1084</v>
      </c>
      <c r="D83" s="61" t="s">
        <v>1103</v>
      </c>
      <c r="E83" s="57">
        <f t="shared" si="2"/>
        <v>3.3333333333333332E-4</v>
      </c>
      <c r="F83" s="62">
        <f t="shared" si="3"/>
        <v>0.68</v>
      </c>
      <c r="G83" s="57">
        <v>3000</v>
      </c>
      <c r="H83" s="57" t="s">
        <v>1072</v>
      </c>
    </row>
    <row r="84" spans="2:12" x14ac:dyDescent="0.25">
      <c r="B84" s="57" t="s">
        <v>640</v>
      </c>
      <c r="C84" s="57" t="s">
        <v>1078</v>
      </c>
      <c r="D84" s="61" t="s">
        <v>1096</v>
      </c>
      <c r="E84" s="57">
        <f t="shared" si="2"/>
        <v>5.0000000000000001E-4</v>
      </c>
      <c r="F84" s="62">
        <f t="shared" si="3"/>
        <v>1.02</v>
      </c>
      <c r="G84" s="57">
        <v>2000</v>
      </c>
      <c r="H84" s="57" t="s">
        <v>1072</v>
      </c>
    </row>
    <row r="85" spans="2:12" x14ac:dyDescent="0.25">
      <c r="B85" s="57" t="s">
        <v>641</v>
      </c>
      <c r="C85" s="57" t="s">
        <v>1077</v>
      </c>
      <c r="D85" s="61" t="s">
        <v>1095</v>
      </c>
      <c r="E85" s="57">
        <f t="shared" si="2"/>
        <v>2.5000000000000001E-4</v>
      </c>
      <c r="F85" s="62">
        <f t="shared" si="3"/>
        <v>0.51</v>
      </c>
      <c r="G85" s="57">
        <v>4000</v>
      </c>
      <c r="H85" s="57" t="s">
        <v>1072</v>
      </c>
    </row>
    <row r="86" spans="2:12" x14ac:dyDescent="0.25">
      <c r="B86" s="57" t="s">
        <v>642</v>
      </c>
      <c r="C86" s="57" t="s">
        <v>1076</v>
      </c>
      <c r="D86" s="61" t="s">
        <v>1094</v>
      </c>
      <c r="E86" s="57">
        <f t="shared" si="2"/>
        <v>2.7397260273972601E-4</v>
      </c>
      <c r="F86" s="62">
        <f t="shared" si="3"/>
        <v>0.55890410958904113</v>
      </c>
      <c r="G86" s="57">
        <v>3650</v>
      </c>
      <c r="H86" s="57" t="s">
        <v>1072</v>
      </c>
    </row>
    <row r="87" spans="2:12" x14ac:dyDescent="0.25">
      <c r="B87" s="57" t="s">
        <v>643</v>
      </c>
      <c r="C87" s="57" t="s">
        <v>1076</v>
      </c>
      <c r="D87" s="61" t="s">
        <v>1094</v>
      </c>
      <c r="E87" s="57">
        <f t="shared" si="2"/>
        <v>2.7397260273972601E-4</v>
      </c>
      <c r="F87" s="62">
        <f t="shared" si="3"/>
        <v>0.55890410958904113</v>
      </c>
      <c r="G87" s="57">
        <v>3650</v>
      </c>
      <c r="H87" s="57" t="s">
        <v>1072</v>
      </c>
    </row>
    <row r="88" spans="2:12" x14ac:dyDescent="0.25">
      <c r="B88" s="57" t="s">
        <v>644</v>
      </c>
      <c r="C88" s="57" t="s">
        <v>1080</v>
      </c>
      <c r="D88" s="61" t="s">
        <v>1099</v>
      </c>
      <c r="E88" s="57">
        <f t="shared" si="2"/>
        <v>1.6025641025641025E-3</v>
      </c>
      <c r="F88" s="62">
        <f t="shared" si="3"/>
        <v>3.2692307692307692</v>
      </c>
      <c r="G88" s="57">
        <v>624</v>
      </c>
      <c r="H88" s="57" t="s">
        <v>1072</v>
      </c>
      <c r="I88" s="12" t="s">
        <v>283</v>
      </c>
      <c r="L88" s="60"/>
    </row>
    <row r="89" spans="2:12" x14ac:dyDescent="0.25">
      <c r="B89" s="57" t="s">
        <v>645</v>
      </c>
      <c r="C89" s="57" t="s">
        <v>1078</v>
      </c>
      <c r="D89" s="61" t="s">
        <v>1096</v>
      </c>
      <c r="E89" s="57">
        <f t="shared" si="2"/>
        <v>5.0000000000000001E-4</v>
      </c>
      <c r="F89" s="62">
        <f t="shared" si="3"/>
        <v>1.02</v>
      </c>
      <c r="G89" s="57">
        <v>2000</v>
      </c>
      <c r="H89" s="57" t="s">
        <v>1072</v>
      </c>
    </row>
    <row r="90" spans="2:12" x14ac:dyDescent="0.25">
      <c r="B90" s="57" t="s">
        <v>646</v>
      </c>
      <c r="C90" s="57" t="s">
        <v>1077</v>
      </c>
      <c r="D90" s="61" t="s">
        <v>1095</v>
      </c>
      <c r="E90" s="57">
        <f t="shared" si="2"/>
        <v>2.5000000000000001E-4</v>
      </c>
      <c r="F90" s="62">
        <f t="shared" si="3"/>
        <v>0.51</v>
      </c>
      <c r="G90" s="57">
        <v>4000</v>
      </c>
      <c r="H90" s="57" t="s">
        <v>1072</v>
      </c>
    </row>
    <row r="91" spans="2:12" x14ac:dyDescent="0.25">
      <c r="B91" s="57" t="s">
        <v>647</v>
      </c>
      <c r="C91" s="57" t="s">
        <v>384</v>
      </c>
      <c r="D91" s="61" t="s">
        <v>1098</v>
      </c>
      <c r="E91" s="57">
        <f t="shared" si="2"/>
        <v>1E-3</v>
      </c>
      <c r="F91" s="62">
        <f t="shared" si="3"/>
        <v>2.04</v>
      </c>
      <c r="G91" s="57">
        <v>1000</v>
      </c>
      <c r="H91" s="57" t="s">
        <v>1072</v>
      </c>
    </row>
    <row r="92" spans="2:12" x14ac:dyDescent="0.25">
      <c r="B92" s="57" t="s">
        <v>648</v>
      </c>
      <c r="C92" s="57" t="s">
        <v>1076</v>
      </c>
      <c r="D92" s="61" t="s">
        <v>1094</v>
      </c>
      <c r="E92" s="57">
        <f t="shared" si="2"/>
        <v>2.7397260273972601E-4</v>
      </c>
      <c r="F92" s="62">
        <f t="shared" si="3"/>
        <v>0.55890410958904113</v>
      </c>
      <c r="G92" s="57">
        <v>3650</v>
      </c>
      <c r="H92" s="57" t="s">
        <v>1072</v>
      </c>
    </row>
    <row r="93" spans="2:12" x14ac:dyDescent="0.25">
      <c r="B93" s="57" t="s">
        <v>649</v>
      </c>
      <c r="C93" s="57" t="s">
        <v>1080</v>
      </c>
      <c r="D93" s="61" t="s">
        <v>1099</v>
      </c>
      <c r="E93" s="57">
        <f t="shared" si="2"/>
        <v>1.6025641025641025E-3</v>
      </c>
      <c r="F93" s="62">
        <f t="shared" si="3"/>
        <v>3.2692307692307692</v>
      </c>
      <c r="G93" s="57">
        <v>624</v>
      </c>
      <c r="H93" s="57" t="s">
        <v>1072</v>
      </c>
      <c r="I93" s="12" t="s">
        <v>284</v>
      </c>
      <c r="L93" s="60"/>
    </row>
    <row r="94" spans="2:12" x14ac:dyDescent="0.25">
      <c r="B94" s="57" t="s">
        <v>650</v>
      </c>
      <c r="C94" s="57" t="s">
        <v>1082</v>
      </c>
      <c r="D94" s="61" t="s">
        <v>1101</v>
      </c>
      <c r="E94" s="57">
        <f t="shared" si="2"/>
        <v>2.5000000000000001E-3</v>
      </c>
      <c r="F94" s="62">
        <f t="shared" si="3"/>
        <v>5.0999999999999996</v>
      </c>
      <c r="G94" s="57">
        <v>400</v>
      </c>
      <c r="H94" s="57" t="s">
        <v>1072</v>
      </c>
    </row>
    <row r="95" spans="2:12" x14ac:dyDescent="0.25">
      <c r="B95" s="57" t="s">
        <v>1073</v>
      </c>
      <c r="C95" s="57" t="s">
        <v>1085</v>
      </c>
      <c r="D95" s="61" t="s">
        <v>1104</v>
      </c>
      <c r="E95" s="57">
        <f t="shared" si="2"/>
        <v>9.6153846153846159E-3</v>
      </c>
      <c r="F95" s="62">
        <f>(40*4.25*12)/G95</f>
        <v>19.615384615384617</v>
      </c>
      <c r="G95" s="57">
        <v>104</v>
      </c>
      <c r="H95" s="57" t="s">
        <v>1072</v>
      </c>
      <c r="L95" s="60"/>
    </row>
    <row r="96" spans="2:12" x14ac:dyDescent="0.25">
      <c r="B96" s="57" t="s">
        <v>651</v>
      </c>
      <c r="C96" s="57" t="s">
        <v>1077</v>
      </c>
      <c r="D96" s="61" t="s">
        <v>1095</v>
      </c>
      <c r="E96" s="57">
        <f t="shared" si="2"/>
        <v>2.5000000000000001E-4</v>
      </c>
      <c r="F96" s="62">
        <f t="shared" si="3"/>
        <v>0.51</v>
      </c>
      <c r="G96" s="57">
        <v>4000</v>
      </c>
      <c r="H96" s="57" t="s">
        <v>1072</v>
      </c>
    </row>
    <row r="97" spans="2:12" x14ac:dyDescent="0.25">
      <c r="B97" s="57" t="s">
        <v>652</v>
      </c>
      <c r="C97" s="57" t="s">
        <v>377</v>
      </c>
      <c r="D97" s="61" t="s">
        <v>1105</v>
      </c>
      <c r="E97" s="57">
        <f t="shared" si="2"/>
        <v>0.01</v>
      </c>
      <c r="F97" s="62">
        <f t="shared" si="3"/>
        <v>20.399999999999999</v>
      </c>
      <c r="G97" s="57">
        <v>100</v>
      </c>
      <c r="H97" s="57" t="s">
        <v>1072</v>
      </c>
    </row>
    <row r="98" spans="2:12" x14ac:dyDescent="0.25">
      <c r="B98" s="57" t="s">
        <v>653</v>
      </c>
      <c r="C98" s="57" t="s">
        <v>1076</v>
      </c>
      <c r="D98" s="61" t="s">
        <v>1094</v>
      </c>
      <c r="E98" s="57">
        <f t="shared" si="2"/>
        <v>2.7397260273972601E-4</v>
      </c>
      <c r="F98" s="62">
        <f t="shared" si="3"/>
        <v>0.55890410958904113</v>
      </c>
      <c r="G98" s="57">
        <v>3650</v>
      </c>
      <c r="H98" s="57" t="s">
        <v>1072</v>
      </c>
    </row>
    <row r="99" spans="2:12" x14ac:dyDescent="0.25">
      <c r="B99" s="57" t="s">
        <v>654</v>
      </c>
      <c r="C99" s="57" t="s">
        <v>1080</v>
      </c>
      <c r="D99" s="61" t="s">
        <v>1099</v>
      </c>
      <c r="E99" s="57">
        <f t="shared" si="2"/>
        <v>1.6025641025641025E-3</v>
      </c>
      <c r="F99" s="62">
        <f t="shared" si="3"/>
        <v>3.2692307692307692</v>
      </c>
      <c r="G99" s="57">
        <v>624</v>
      </c>
      <c r="H99" s="57" t="s">
        <v>1072</v>
      </c>
      <c r="I99" s="12" t="s">
        <v>285</v>
      </c>
      <c r="L99" s="60"/>
    </row>
    <row r="100" spans="2:12" x14ac:dyDescent="0.25">
      <c r="B100" s="57" t="s">
        <v>655</v>
      </c>
      <c r="C100" s="57" t="s">
        <v>1086</v>
      </c>
      <c r="D100" s="61" t="s">
        <v>1106</v>
      </c>
      <c r="E100" s="57">
        <f t="shared" si="2"/>
        <v>5.0000000000000001E-3</v>
      </c>
      <c r="F100" s="62">
        <f t="shared" si="3"/>
        <v>10.199999999999999</v>
      </c>
      <c r="G100" s="57">
        <v>200</v>
      </c>
      <c r="H100" s="57" t="s">
        <v>1072</v>
      </c>
    </row>
    <row r="101" spans="2:12" x14ac:dyDescent="0.25">
      <c r="B101" s="57" t="s">
        <v>656</v>
      </c>
      <c r="C101" s="57" t="s">
        <v>1082</v>
      </c>
      <c r="D101" s="61" t="s">
        <v>1101</v>
      </c>
      <c r="E101" s="57">
        <f t="shared" si="2"/>
        <v>2.5000000000000001E-3</v>
      </c>
      <c r="F101" s="62">
        <f t="shared" si="3"/>
        <v>5.0999999999999996</v>
      </c>
      <c r="G101" s="57">
        <v>400</v>
      </c>
      <c r="H101" s="57" t="s">
        <v>1072</v>
      </c>
    </row>
    <row r="102" spans="2:12" x14ac:dyDescent="0.25">
      <c r="B102" s="57" t="s">
        <v>657</v>
      </c>
      <c r="C102" s="57" t="s">
        <v>1085</v>
      </c>
      <c r="D102" s="61" t="s">
        <v>1104</v>
      </c>
      <c r="E102" s="57">
        <f t="shared" si="2"/>
        <v>9.6153846153846159E-3</v>
      </c>
      <c r="F102" s="62">
        <f t="shared" si="3"/>
        <v>19.615384615384617</v>
      </c>
      <c r="G102" s="57">
        <v>104</v>
      </c>
      <c r="H102" s="57" t="s">
        <v>1072</v>
      </c>
      <c r="L102" s="60"/>
    </row>
    <row r="103" spans="2:12" x14ac:dyDescent="0.25">
      <c r="B103" s="57" t="s">
        <v>658</v>
      </c>
      <c r="C103" s="57" t="s">
        <v>1085</v>
      </c>
      <c r="D103" s="61" t="s">
        <v>1104</v>
      </c>
      <c r="E103" s="57">
        <f t="shared" si="2"/>
        <v>9.6153846153846159E-3</v>
      </c>
      <c r="F103" s="62">
        <f t="shared" si="3"/>
        <v>19.615384615384617</v>
      </c>
      <c r="G103" s="57">
        <v>104</v>
      </c>
      <c r="H103" s="57" t="s">
        <v>1072</v>
      </c>
      <c r="L103" s="60"/>
    </row>
    <row r="104" spans="2:12" x14ac:dyDescent="0.25">
      <c r="B104" s="57" t="s">
        <v>659</v>
      </c>
      <c r="C104" s="57" t="s">
        <v>384</v>
      </c>
      <c r="D104" s="61" t="s">
        <v>1098</v>
      </c>
      <c r="E104" s="57">
        <f t="shared" si="2"/>
        <v>1E-3</v>
      </c>
      <c r="F104" s="62">
        <f t="shared" si="3"/>
        <v>2.04</v>
      </c>
      <c r="G104" s="57">
        <v>1000</v>
      </c>
      <c r="H104" s="57" t="s">
        <v>1072</v>
      </c>
    </row>
    <row r="105" spans="2:12" x14ac:dyDescent="0.25">
      <c r="B105" s="57" t="s">
        <v>660</v>
      </c>
      <c r="C105" s="57" t="s">
        <v>1084</v>
      </c>
      <c r="D105" s="61" t="s">
        <v>1103</v>
      </c>
      <c r="E105" s="57">
        <f t="shared" si="2"/>
        <v>3.3333333333333332E-4</v>
      </c>
      <c r="F105" s="62">
        <f t="shared" si="3"/>
        <v>0.68</v>
      </c>
      <c r="G105" s="57">
        <v>3000</v>
      </c>
      <c r="H105" s="57" t="s">
        <v>1072</v>
      </c>
    </row>
    <row r="106" spans="2:12" x14ac:dyDescent="0.25">
      <c r="B106" s="57" t="s">
        <v>661</v>
      </c>
      <c r="C106" s="57" t="s">
        <v>1077</v>
      </c>
      <c r="D106" s="61" t="s">
        <v>1095</v>
      </c>
      <c r="E106" s="57">
        <f t="shared" si="2"/>
        <v>2.5000000000000001E-4</v>
      </c>
      <c r="F106" s="62">
        <f t="shared" si="3"/>
        <v>0.51</v>
      </c>
      <c r="G106" s="57">
        <v>4000</v>
      </c>
      <c r="H106" s="57" t="s">
        <v>1072</v>
      </c>
    </row>
    <row r="107" spans="2:12" x14ac:dyDescent="0.25">
      <c r="B107" s="57" t="s">
        <v>662</v>
      </c>
      <c r="C107" s="57" t="s">
        <v>377</v>
      </c>
      <c r="D107" s="61" t="s">
        <v>1105</v>
      </c>
      <c r="E107" s="57">
        <f t="shared" si="2"/>
        <v>0.01</v>
      </c>
      <c r="F107" s="62">
        <f t="shared" si="3"/>
        <v>20.399999999999999</v>
      </c>
      <c r="G107" s="57">
        <v>100</v>
      </c>
      <c r="H107" s="57" t="s">
        <v>1072</v>
      </c>
    </row>
    <row r="108" spans="2:12" x14ac:dyDescent="0.25">
      <c r="B108" s="57" t="s">
        <v>663</v>
      </c>
      <c r="C108" s="57" t="s">
        <v>1076</v>
      </c>
      <c r="D108" s="61" t="s">
        <v>1094</v>
      </c>
      <c r="E108" s="57">
        <f t="shared" si="2"/>
        <v>2.7397260273972601E-4</v>
      </c>
      <c r="F108" s="62">
        <f t="shared" si="3"/>
        <v>0.55890410958904113</v>
      </c>
      <c r="G108" s="57">
        <v>3650</v>
      </c>
      <c r="H108" s="57" t="s">
        <v>1072</v>
      </c>
    </row>
    <row r="109" spans="2:12" x14ac:dyDescent="0.25">
      <c r="B109" s="57" t="s">
        <v>664</v>
      </c>
      <c r="C109" s="57" t="s">
        <v>1076</v>
      </c>
      <c r="D109" s="61" t="s">
        <v>1094</v>
      </c>
      <c r="E109" s="57">
        <f t="shared" si="2"/>
        <v>2.7397260273972601E-4</v>
      </c>
      <c r="F109" s="62">
        <f t="shared" si="3"/>
        <v>0.55890410958904113</v>
      </c>
      <c r="G109" s="57">
        <v>3650</v>
      </c>
      <c r="H109" s="57" t="s">
        <v>1072</v>
      </c>
    </row>
    <row r="110" spans="2:12" x14ac:dyDescent="0.25">
      <c r="B110" s="57" t="s">
        <v>665</v>
      </c>
      <c r="C110" s="57" t="s">
        <v>1076</v>
      </c>
      <c r="D110" s="61" t="s">
        <v>1094</v>
      </c>
      <c r="E110" s="57">
        <f t="shared" si="2"/>
        <v>2.7397260273972601E-4</v>
      </c>
      <c r="F110" s="62">
        <f t="shared" si="3"/>
        <v>0.55890410958904113</v>
      </c>
      <c r="G110" s="57">
        <v>3650</v>
      </c>
      <c r="H110" s="57" t="s">
        <v>1072</v>
      </c>
    </row>
    <row r="111" spans="2:12" x14ac:dyDescent="0.25">
      <c r="B111" s="57" t="s">
        <v>666</v>
      </c>
      <c r="C111" s="57" t="s">
        <v>1076</v>
      </c>
      <c r="D111" s="61" t="s">
        <v>1094</v>
      </c>
      <c r="E111" s="57">
        <f t="shared" si="2"/>
        <v>2.7397260273972601E-4</v>
      </c>
      <c r="F111" s="62">
        <f t="shared" si="3"/>
        <v>0.55890410958904113</v>
      </c>
      <c r="G111" s="57">
        <v>3650</v>
      </c>
      <c r="H111" s="57" t="s">
        <v>1072</v>
      </c>
    </row>
    <row r="112" spans="2:12" x14ac:dyDescent="0.25">
      <c r="B112" s="57" t="s">
        <v>667</v>
      </c>
      <c r="C112" s="57" t="s">
        <v>1080</v>
      </c>
      <c r="D112" s="61" t="s">
        <v>1099</v>
      </c>
      <c r="E112" s="57">
        <f t="shared" si="2"/>
        <v>1.6025641025641025E-3</v>
      </c>
      <c r="F112" s="62">
        <f t="shared" si="3"/>
        <v>3.2692307692307692</v>
      </c>
      <c r="G112" s="57">
        <v>624</v>
      </c>
      <c r="H112" s="57" t="s">
        <v>1072</v>
      </c>
      <c r="I112" s="12" t="s">
        <v>286</v>
      </c>
      <c r="L112" s="60"/>
    </row>
    <row r="113" spans="2:12" x14ac:dyDescent="0.25">
      <c r="B113" s="57" t="s">
        <v>668</v>
      </c>
      <c r="C113" s="57" t="s">
        <v>384</v>
      </c>
      <c r="D113" s="61" t="s">
        <v>1098</v>
      </c>
      <c r="E113" s="57">
        <f t="shared" si="2"/>
        <v>1E-3</v>
      </c>
      <c r="F113" s="62">
        <f t="shared" si="3"/>
        <v>2.04</v>
      </c>
      <c r="G113" s="57">
        <v>1000</v>
      </c>
      <c r="H113" s="57" t="s">
        <v>1072</v>
      </c>
    </row>
    <row r="114" spans="2:12" x14ac:dyDescent="0.25">
      <c r="B114" s="57" t="s">
        <v>669</v>
      </c>
      <c r="C114" s="57" t="s">
        <v>1082</v>
      </c>
      <c r="D114" s="61" t="s">
        <v>1101</v>
      </c>
      <c r="E114" s="57">
        <f t="shared" si="2"/>
        <v>2.5000000000000001E-3</v>
      </c>
      <c r="F114" s="62">
        <f t="shared" si="3"/>
        <v>5.0999999999999996</v>
      </c>
      <c r="G114" s="57">
        <v>400</v>
      </c>
      <c r="H114" s="57" t="s">
        <v>1072</v>
      </c>
    </row>
    <row r="115" spans="2:12" x14ac:dyDescent="0.25">
      <c r="B115" s="57" t="s">
        <v>670</v>
      </c>
      <c r="C115" s="57" t="s">
        <v>1085</v>
      </c>
      <c r="D115" s="61" t="s">
        <v>1104</v>
      </c>
      <c r="E115" s="57">
        <f t="shared" si="2"/>
        <v>9.6153846153846159E-3</v>
      </c>
      <c r="F115" s="62">
        <f t="shared" si="3"/>
        <v>19.615384615384617</v>
      </c>
      <c r="G115" s="57">
        <v>104</v>
      </c>
      <c r="H115" s="57" t="s">
        <v>1072</v>
      </c>
      <c r="L115" s="60"/>
    </row>
    <row r="116" spans="2:12" x14ac:dyDescent="0.25">
      <c r="B116" s="57" t="s">
        <v>671</v>
      </c>
      <c r="C116" s="57" t="s">
        <v>1085</v>
      </c>
      <c r="D116" s="61" t="s">
        <v>1104</v>
      </c>
      <c r="E116" s="57">
        <f t="shared" si="2"/>
        <v>9.6153846153846159E-3</v>
      </c>
      <c r="F116" s="62">
        <f t="shared" si="3"/>
        <v>19.615384615384617</v>
      </c>
      <c r="G116" s="57">
        <v>104</v>
      </c>
      <c r="H116" s="57" t="s">
        <v>1072</v>
      </c>
      <c r="L116" s="60"/>
    </row>
    <row r="117" spans="2:12" x14ac:dyDescent="0.25">
      <c r="B117" s="57" t="s">
        <v>672</v>
      </c>
      <c r="C117" s="57" t="s">
        <v>1084</v>
      </c>
      <c r="D117" s="61" t="s">
        <v>1103</v>
      </c>
      <c r="E117" s="57">
        <f t="shared" si="2"/>
        <v>3.3333333333333332E-4</v>
      </c>
      <c r="F117" s="62">
        <f t="shared" si="3"/>
        <v>0.68</v>
      </c>
      <c r="G117" s="57">
        <v>3000</v>
      </c>
      <c r="H117" s="57" t="s">
        <v>1072</v>
      </c>
    </row>
    <row r="118" spans="2:12" x14ac:dyDescent="0.25">
      <c r="B118" s="57" t="s">
        <v>673</v>
      </c>
      <c r="C118" s="57" t="s">
        <v>1077</v>
      </c>
      <c r="D118" s="61" t="s">
        <v>1095</v>
      </c>
      <c r="E118" s="57">
        <f t="shared" si="2"/>
        <v>2.5000000000000001E-4</v>
      </c>
      <c r="F118" s="62">
        <f t="shared" si="3"/>
        <v>0.51</v>
      </c>
      <c r="G118" s="57">
        <v>4000</v>
      </c>
      <c r="H118" s="57" t="s">
        <v>1072</v>
      </c>
    </row>
    <row r="119" spans="2:12" x14ac:dyDescent="0.25">
      <c r="B119" s="57" t="s">
        <v>674</v>
      </c>
      <c r="C119" s="57" t="s">
        <v>377</v>
      </c>
      <c r="D119" s="61" t="s">
        <v>1105</v>
      </c>
      <c r="E119" s="57">
        <f t="shared" si="2"/>
        <v>0.01</v>
      </c>
      <c r="F119" s="62">
        <f t="shared" si="3"/>
        <v>20.399999999999999</v>
      </c>
      <c r="G119" s="57">
        <v>100</v>
      </c>
      <c r="H119" s="57" t="s">
        <v>1072</v>
      </c>
    </row>
    <row r="120" spans="2:12" x14ac:dyDescent="0.25">
      <c r="B120" s="57" t="s">
        <v>675</v>
      </c>
      <c r="C120" s="57" t="s">
        <v>1076</v>
      </c>
      <c r="D120" s="61" t="s">
        <v>1094</v>
      </c>
      <c r="E120" s="57">
        <f t="shared" si="2"/>
        <v>2.7397260273972601E-4</v>
      </c>
      <c r="F120" s="62">
        <f t="shared" si="3"/>
        <v>0.55890410958904113</v>
      </c>
      <c r="G120" s="57">
        <v>3650</v>
      </c>
      <c r="H120" s="57" t="s">
        <v>1072</v>
      </c>
    </row>
    <row r="121" spans="2:12" x14ac:dyDescent="0.25">
      <c r="B121" s="57" t="s">
        <v>676</v>
      </c>
      <c r="C121" s="57" t="s">
        <v>1076</v>
      </c>
      <c r="D121" s="61" t="s">
        <v>1094</v>
      </c>
      <c r="E121" s="57">
        <f t="shared" si="2"/>
        <v>2.7397260273972601E-4</v>
      </c>
      <c r="F121" s="62">
        <f t="shared" si="3"/>
        <v>0.55890410958904113</v>
      </c>
      <c r="G121" s="57">
        <v>3650</v>
      </c>
      <c r="H121" s="57" t="s">
        <v>1072</v>
      </c>
    </row>
    <row r="122" spans="2:12" x14ac:dyDescent="0.25">
      <c r="B122" s="57" t="s">
        <v>677</v>
      </c>
      <c r="C122" s="57" t="s">
        <v>1076</v>
      </c>
      <c r="D122" s="61" t="s">
        <v>1094</v>
      </c>
      <c r="E122" s="57">
        <f t="shared" si="2"/>
        <v>2.7397260273972601E-4</v>
      </c>
      <c r="F122" s="62">
        <f t="shared" si="3"/>
        <v>0.55890410958904113</v>
      </c>
      <c r="G122" s="57">
        <v>3650</v>
      </c>
      <c r="H122" s="57" t="s">
        <v>1072</v>
      </c>
    </row>
    <row r="123" spans="2:12" x14ac:dyDescent="0.25">
      <c r="B123" s="57" t="s">
        <v>678</v>
      </c>
      <c r="C123" s="57" t="s">
        <v>1076</v>
      </c>
      <c r="D123" s="61" t="s">
        <v>1094</v>
      </c>
      <c r="E123" s="57">
        <f t="shared" si="2"/>
        <v>2.7397260273972601E-4</v>
      </c>
      <c r="F123" s="62">
        <f t="shared" si="3"/>
        <v>0.55890410958904113</v>
      </c>
      <c r="G123" s="57">
        <v>3650</v>
      </c>
      <c r="H123" s="57" t="s">
        <v>1072</v>
      </c>
    </row>
    <row r="124" spans="2:12" x14ac:dyDescent="0.25">
      <c r="B124" s="57" t="s">
        <v>679</v>
      </c>
      <c r="C124" s="57" t="s">
        <v>1080</v>
      </c>
      <c r="D124" s="61" t="s">
        <v>1099</v>
      </c>
      <c r="E124" s="57">
        <f t="shared" si="2"/>
        <v>1.6025641025641025E-3</v>
      </c>
      <c r="F124" s="62">
        <f t="shared" si="3"/>
        <v>3.2692307692307692</v>
      </c>
      <c r="G124" s="57">
        <v>624</v>
      </c>
      <c r="H124" s="57" t="s">
        <v>1072</v>
      </c>
      <c r="I124" s="12" t="s">
        <v>287</v>
      </c>
      <c r="L124" s="60"/>
    </row>
    <row r="125" spans="2:12" x14ac:dyDescent="0.25">
      <c r="B125" s="57" t="s">
        <v>680</v>
      </c>
      <c r="C125" s="57" t="s">
        <v>1082</v>
      </c>
      <c r="D125" s="61" t="s">
        <v>1101</v>
      </c>
      <c r="E125" s="57">
        <f t="shared" si="2"/>
        <v>2.5000000000000001E-3</v>
      </c>
      <c r="F125" s="62">
        <f t="shared" si="3"/>
        <v>5.0999999999999996</v>
      </c>
      <c r="G125" s="57">
        <v>400</v>
      </c>
      <c r="H125" s="57" t="s">
        <v>1072</v>
      </c>
    </row>
    <row r="126" spans="2:12" x14ac:dyDescent="0.25">
      <c r="B126" s="57" t="s">
        <v>681</v>
      </c>
      <c r="C126" s="57" t="s">
        <v>1085</v>
      </c>
      <c r="D126" s="61" t="s">
        <v>1104</v>
      </c>
      <c r="E126" s="57">
        <f t="shared" si="2"/>
        <v>9.6153846153846159E-3</v>
      </c>
      <c r="F126" s="62">
        <f t="shared" si="3"/>
        <v>19.615384615384617</v>
      </c>
      <c r="G126" s="57">
        <v>104</v>
      </c>
      <c r="H126" s="57" t="s">
        <v>1072</v>
      </c>
      <c r="L126" s="60"/>
    </row>
    <row r="127" spans="2:12" x14ac:dyDescent="0.25">
      <c r="B127" s="57" t="s">
        <v>682</v>
      </c>
      <c r="C127" s="57" t="s">
        <v>1085</v>
      </c>
      <c r="D127" s="61" t="s">
        <v>1104</v>
      </c>
      <c r="E127" s="57">
        <f t="shared" si="2"/>
        <v>9.6153846153846159E-3</v>
      </c>
      <c r="F127" s="62">
        <f t="shared" si="3"/>
        <v>19.615384615384617</v>
      </c>
      <c r="G127" s="57">
        <v>104</v>
      </c>
      <c r="H127" s="57" t="s">
        <v>1072</v>
      </c>
      <c r="L127" s="60"/>
    </row>
    <row r="128" spans="2:12" x14ac:dyDescent="0.25">
      <c r="B128" s="57" t="s">
        <v>683</v>
      </c>
      <c r="C128" s="57" t="s">
        <v>1084</v>
      </c>
      <c r="D128" s="61" t="s">
        <v>1103</v>
      </c>
      <c r="E128" s="57">
        <f t="shared" si="2"/>
        <v>3.3333333333333332E-4</v>
      </c>
      <c r="F128" s="62">
        <f t="shared" si="3"/>
        <v>0.68</v>
      </c>
      <c r="G128" s="57">
        <v>3000</v>
      </c>
      <c r="H128" s="57" t="s">
        <v>1072</v>
      </c>
    </row>
    <row r="129" spans="2:12" x14ac:dyDescent="0.25">
      <c r="B129" s="57" t="s">
        <v>684</v>
      </c>
      <c r="C129" s="57" t="s">
        <v>1077</v>
      </c>
      <c r="D129" s="61" t="s">
        <v>1095</v>
      </c>
      <c r="E129" s="57">
        <f t="shared" si="2"/>
        <v>2.5000000000000001E-4</v>
      </c>
      <c r="F129" s="62">
        <f t="shared" si="3"/>
        <v>0.51</v>
      </c>
      <c r="G129" s="57">
        <v>4000</v>
      </c>
      <c r="H129" s="57" t="s">
        <v>1072</v>
      </c>
    </row>
    <row r="130" spans="2:12" x14ac:dyDescent="0.25">
      <c r="B130" s="57" t="s">
        <v>685</v>
      </c>
      <c r="C130" s="57" t="s">
        <v>377</v>
      </c>
      <c r="D130" s="61" t="s">
        <v>1105</v>
      </c>
      <c r="E130" s="57">
        <f t="shared" si="2"/>
        <v>0.01</v>
      </c>
      <c r="F130" s="62">
        <f t="shared" si="3"/>
        <v>20.399999999999999</v>
      </c>
      <c r="G130" s="57">
        <v>100</v>
      </c>
      <c r="H130" s="57" t="s">
        <v>1072</v>
      </c>
    </row>
    <row r="131" spans="2:12" x14ac:dyDescent="0.25">
      <c r="B131" s="57" t="s">
        <v>686</v>
      </c>
      <c r="C131" s="57" t="s">
        <v>1076</v>
      </c>
      <c r="D131" s="61" t="s">
        <v>1094</v>
      </c>
      <c r="E131" s="57">
        <f t="shared" si="2"/>
        <v>2.7397260273972601E-4</v>
      </c>
      <c r="F131" s="62">
        <f t="shared" si="3"/>
        <v>0.55890410958904113</v>
      </c>
      <c r="G131" s="57">
        <v>3650</v>
      </c>
      <c r="H131" s="57" t="s">
        <v>1072</v>
      </c>
    </row>
    <row r="132" spans="2:12" x14ac:dyDescent="0.25">
      <c r="B132" s="57" t="s">
        <v>687</v>
      </c>
      <c r="C132" s="57" t="s">
        <v>1076</v>
      </c>
      <c r="D132" s="61" t="s">
        <v>1094</v>
      </c>
      <c r="E132" s="57">
        <f t="shared" ref="E132:E196" si="4">1/G132</f>
        <v>2.7397260273972601E-4</v>
      </c>
      <c r="F132" s="62">
        <f t="shared" si="3"/>
        <v>0.55890410958904113</v>
      </c>
      <c r="G132" s="57">
        <v>3650</v>
      </c>
      <c r="H132" s="57" t="s">
        <v>1072</v>
      </c>
    </row>
    <row r="133" spans="2:12" x14ac:dyDescent="0.25">
      <c r="B133" s="57" t="s">
        <v>688</v>
      </c>
      <c r="C133" s="57" t="s">
        <v>1080</v>
      </c>
      <c r="D133" s="61" t="s">
        <v>1099</v>
      </c>
      <c r="E133" s="57">
        <f t="shared" si="4"/>
        <v>1.6025641025641025E-3</v>
      </c>
      <c r="F133" s="62">
        <f t="shared" ref="F133:F196" si="5">(40*4.25*12)/G133</f>
        <v>3.2692307692307692</v>
      </c>
      <c r="G133" s="57">
        <v>624</v>
      </c>
      <c r="H133" s="57" t="s">
        <v>1072</v>
      </c>
      <c r="I133" s="12" t="s">
        <v>288</v>
      </c>
      <c r="L133" s="60"/>
    </row>
    <row r="134" spans="2:12" x14ac:dyDescent="0.25">
      <c r="B134" s="57" t="s">
        <v>689</v>
      </c>
      <c r="C134" s="57" t="s">
        <v>1082</v>
      </c>
      <c r="D134" s="61" t="s">
        <v>1101</v>
      </c>
      <c r="E134" s="57">
        <f t="shared" si="4"/>
        <v>2.5000000000000001E-3</v>
      </c>
      <c r="F134" s="62">
        <f t="shared" si="5"/>
        <v>5.0999999999999996</v>
      </c>
      <c r="G134" s="57">
        <v>400</v>
      </c>
      <c r="H134" s="57" t="s">
        <v>1072</v>
      </c>
    </row>
    <row r="135" spans="2:12" x14ac:dyDescent="0.25">
      <c r="B135" s="57" t="s">
        <v>690</v>
      </c>
      <c r="C135" s="57" t="s">
        <v>1085</v>
      </c>
      <c r="D135" s="61" t="s">
        <v>1104</v>
      </c>
      <c r="E135" s="57">
        <f t="shared" si="4"/>
        <v>9.6153846153846159E-3</v>
      </c>
      <c r="F135" s="62">
        <f t="shared" si="5"/>
        <v>19.615384615384617</v>
      </c>
      <c r="G135" s="57">
        <v>104</v>
      </c>
      <c r="H135" s="57" t="s">
        <v>1072</v>
      </c>
      <c r="L135" s="60"/>
    </row>
    <row r="136" spans="2:12" x14ac:dyDescent="0.25">
      <c r="B136" s="57" t="s">
        <v>691</v>
      </c>
      <c r="C136" s="57" t="s">
        <v>1085</v>
      </c>
      <c r="D136" s="61" t="s">
        <v>1104</v>
      </c>
      <c r="E136" s="57">
        <f t="shared" si="4"/>
        <v>9.6153846153846159E-3</v>
      </c>
      <c r="F136" s="62">
        <f t="shared" si="5"/>
        <v>19.615384615384617</v>
      </c>
      <c r="G136" s="57">
        <v>104</v>
      </c>
      <c r="H136" s="57" t="s">
        <v>1072</v>
      </c>
      <c r="L136" s="60"/>
    </row>
    <row r="137" spans="2:12" x14ac:dyDescent="0.25">
      <c r="B137" s="57" t="s">
        <v>692</v>
      </c>
      <c r="C137" s="57" t="s">
        <v>1084</v>
      </c>
      <c r="D137" s="61" t="s">
        <v>1103</v>
      </c>
      <c r="E137" s="57">
        <f t="shared" si="4"/>
        <v>3.3333333333333332E-4</v>
      </c>
      <c r="F137" s="62">
        <f t="shared" si="5"/>
        <v>0.68</v>
      </c>
      <c r="G137" s="57">
        <v>3000</v>
      </c>
      <c r="H137" s="57" t="s">
        <v>1072</v>
      </c>
    </row>
    <row r="138" spans="2:12" x14ac:dyDescent="0.25">
      <c r="B138" s="57" t="s">
        <v>693</v>
      </c>
      <c r="C138" s="57" t="s">
        <v>1077</v>
      </c>
      <c r="D138" s="61" t="s">
        <v>1095</v>
      </c>
      <c r="E138" s="57">
        <f t="shared" si="4"/>
        <v>2.5000000000000001E-4</v>
      </c>
      <c r="F138" s="62">
        <f t="shared" si="5"/>
        <v>0.51</v>
      </c>
      <c r="G138" s="57">
        <v>4000</v>
      </c>
      <c r="H138" s="57" t="s">
        <v>1072</v>
      </c>
    </row>
    <row r="139" spans="2:12" x14ac:dyDescent="0.25">
      <c r="B139" s="57" t="s">
        <v>694</v>
      </c>
      <c r="C139" s="57" t="s">
        <v>377</v>
      </c>
      <c r="D139" s="61" t="s">
        <v>1105</v>
      </c>
      <c r="E139" s="57">
        <f t="shared" si="4"/>
        <v>0.01</v>
      </c>
      <c r="F139" s="62">
        <f t="shared" si="5"/>
        <v>20.399999999999999</v>
      </c>
      <c r="G139" s="57">
        <v>100</v>
      </c>
      <c r="H139" s="57" t="s">
        <v>1072</v>
      </c>
    </row>
    <row r="140" spans="2:12" x14ac:dyDescent="0.25">
      <c r="B140" s="57" t="s">
        <v>695</v>
      </c>
      <c r="C140" s="57" t="s">
        <v>1076</v>
      </c>
      <c r="D140" s="61" t="s">
        <v>1094</v>
      </c>
      <c r="E140" s="57">
        <f t="shared" si="4"/>
        <v>2.7397260273972601E-4</v>
      </c>
      <c r="F140" s="62">
        <f t="shared" si="5"/>
        <v>0.55890410958904113</v>
      </c>
      <c r="G140" s="57">
        <v>3650</v>
      </c>
      <c r="H140" s="57" t="s">
        <v>1072</v>
      </c>
    </row>
    <row r="141" spans="2:12" x14ac:dyDescent="0.25">
      <c r="B141" s="57" t="s">
        <v>696</v>
      </c>
      <c r="C141" s="57" t="s">
        <v>1076</v>
      </c>
      <c r="D141" s="61" t="s">
        <v>1094</v>
      </c>
      <c r="E141" s="57">
        <f t="shared" si="4"/>
        <v>2.7397260273972601E-4</v>
      </c>
      <c r="F141" s="62">
        <f t="shared" si="5"/>
        <v>0.55890410958904113</v>
      </c>
      <c r="G141" s="57">
        <v>3650</v>
      </c>
      <c r="H141" s="57" t="s">
        <v>1072</v>
      </c>
    </row>
    <row r="142" spans="2:12" x14ac:dyDescent="0.25">
      <c r="B142" s="57" t="s">
        <v>697</v>
      </c>
      <c r="C142" s="57" t="s">
        <v>1080</v>
      </c>
      <c r="D142" s="61" t="s">
        <v>1099</v>
      </c>
      <c r="E142" s="57">
        <f t="shared" si="4"/>
        <v>1.6025641025641025E-3</v>
      </c>
      <c r="F142" s="62">
        <f t="shared" si="5"/>
        <v>3.2692307692307692</v>
      </c>
      <c r="G142" s="57">
        <v>624</v>
      </c>
      <c r="H142" s="57" t="s">
        <v>1072</v>
      </c>
      <c r="I142" s="12" t="s">
        <v>289</v>
      </c>
      <c r="L142" s="60"/>
    </row>
    <row r="143" spans="2:12" x14ac:dyDescent="0.25">
      <c r="B143" s="57" t="s">
        <v>698</v>
      </c>
      <c r="C143" s="57" t="s">
        <v>1082</v>
      </c>
      <c r="D143" s="61" t="s">
        <v>1101</v>
      </c>
      <c r="E143" s="57">
        <f t="shared" si="4"/>
        <v>2.5000000000000001E-3</v>
      </c>
      <c r="F143" s="62">
        <f t="shared" si="5"/>
        <v>5.0999999999999996</v>
      </c>
      <c r="G143" s="57">
        <v>400</v>
      </c>
      <c r="H143" s="57" t="s">
        <v>1072</v>
      </c>
    </row>
    <row r="144" spans="2:12" x14ac:dyDescent="0.25">
      <c r="B144" s="57" t="s">
        <v>699</v>
      </c>
      <c r="C144" s="57" t="s">
        <v>1085</v>
      </c>
      <c r="D144" s="61" t="s">
        <v>1104</v>
      </c>
      <c r="E144" s="57">
        <f t="shared" si="4"/>
        <v>9.6153846153846159E-3</v>
      </c>
      <c r="F144" s="62">
        <f t="shared" si="5"/>
        <v>19.615384615384617</v>
      </c>
      <c r="G144" s="57">
        <v>104</v>
      </c>
      <c r="H144" s="57" t="s">
        <v>1072</v>
      </c>
      <c r="L144" s="60"/>
    </row>
    <row r="145" spans="2:12" x14ac:dyDescent="0.25">
      <c r="B145" s="57" t="s">
        <v>700</v>
      </c>
      <c r="C145" s="57" t="s">
        <v>1085</v>
      </c>
      <c r="D145" s="61" t="s">
        <v>1104</v>
      </c>
      <c r="E145" s="57">
        <f t="shared" si="4"/>
        <v>9.6153846153846159E-3</v>
      </c>
      <c r="F145" s="62">
        <f t="shared" si="5"/>
        <v>19.615384615384617</v>
      </c>
      <c r="G145" s="57">
        <v>104</v>
      </c>
      <c r="H145" s="57" t="s">
        <v>1072</v>
      </c>
      <c r="L145" s="60"/>
    </row>
    <row r="146" spans="2:12" x14ac:dyDescent="0.25">
      <c r="B146" s="57" t="s">
        <v>701</v>
      </c>
      <c r="C146" s="57" t="s">
        <v>1084</v>
      </c>
      <c r="D146" s="61" t="s">
        <v>1103</v>
      </c>
      <c r="E146" s="57">
        <f t="shared" si="4"/>
        <v>3.3333333333333332E-4</v>
      </c>
      <c r="F146" s="62">
        <f t="shared" si="5"/>
        <v>0.68</v>
      </c>
      <c r="G146" s="57">
        <v>3000</v>
      </c>
      <c r="H146" s="57" t="s">
        <v>1072</v>
      </c>
    </row>
    <row r="147" spans="2:12" x14ac:dyDescent="0.25">
      <c r="B147" s="57" t="s">
        <v>702</v>
      </c>
      <c r="C147" s="57" t="s">
        <v>1077</v>
      </c>
      <c r="D147" s="61" t="s">
        <v>1095</v>
      </c>
      <c r="E147" s="57">
        <f t="shared" si="4"/>
        <v>2.5000000000000001E-4</v>
      </c>
      <c r="F147" s="62">
        <f t="shared" si="5"/>
        <v>0.51</v>
      </c>
      <c r="G147" s="57">
        <v>4000</v>
      </c>
      <c r="H147" s="57" t="s">
        <v>1072</v>
      </c>
    </row>
    <row r="148" spans="2:12" x14ac:dyDescent="0.25">
      <c r="B148" s="57" t="s">
        <v>703</v>
      </c>
      <c r="C148" s="57" t="s">
        <v>377</v>
      </c>
      <c r="D148" s="61" t="s">
        <v>1105</v>
      </c>
      <c r="E148" s="57">
        <f t="shared" si="4"/>
        <v>0.01</v>
      </c>
      <c r="F148" s="62">
        <f t="shared" si="5"/>
        <v>20.399999999999999</v>
      </c>
      <c r="G148" s="57">
        <v>100</v>
      </c>
      <c r="H148" s="57" t="s">
        <v>1072</v>
      </c>
    </row>
    <row r="149" spans="2:12" x14ac:dyDescent="0.25">
      <c r="B149" s="57" t="s">
        <v>704</v>
      </c>
      <c r="C149" s="57" t="s">
        <v>1076</v>
      </c>
      <c r="D149" s="61" t="s">
        <v>1094</v>
      </c>
      <c r="E149" s="57">
        <f t="shared" si="4"/>
        <v>2.7397260273972601E-4</v>
      </c>
      <c r="F149" s="62">
        <f t="shared" si="5"/>
        <v>0.55890410958904113</v>
      </c>
      <c r="G149" s="57">
        <v>3650</v>
      </c>
      <c r="H149" s="57" t="s">
        <v>1072</v>
      </c>
    </row>
    <row r="150" spans="2:12" x14ac:dyDescent="0.25">
      <c r="B150" s="57" t="s">
        <v>705</v>
      </c>
      <c r="C150" s="57" t="s">
        <v>1076</v>
      </c>
      <c r="D150" s="61" t="s">
        <v>1094</v>
      </c>
      <c r="E150" s="57">
        <f t="shared" si="4"/>
        <v>2.7397260273972601E-4</v>
      </c>
      <c r="F150" s="62">
        <f t="shared" si="5"/>
        <v>0.55890410958904113</v>
      </c>
      <c r="G150" s="57">
        <v>3650</v>
      </c>
      <c r="H150" s="57" t="s">
        <v>1072</v>
      </c>
    </row>
    <row r="151" spans="2:12" x14ac:dyDescent="0.25">
      <c r="B151" s="57" t="s">
        <v>706</v>
      </c>
      <c r="C151" s="57" t="s">
        <v>1076</v>
      </c>
      <c r="D151" s="61" t="s">
        <v>1094</v>
      </c>
      <c r="E151" s="57">
        <f t="shared" si="4"/>
        <v>2.7397260273972601E-4</v>
      </c>
      <c r="F151" s="62">
        <f t="shared" si="5"/>
        <v>0.55890410958904113</v>
      </c>
      <c r="G151" s="57">
        <v>3650</v>
      </c>
      <c r="H151" s="57" t="s">
        <v>1072</v>
      </c>
    </row>
    <row r="152" spans="2:12" x14ac:dyDescent="0.25">
      <c r="B152" s="57" t="s">
        <v>707</v>
      </c>
      <c r="C152" s="57" t="s">
        <v>1080</v>
      </c>
      <c r="D152" s="61" t="s">
        <v>1099</v>
      </c>
      <c r="E152" s="57">
        <f t="shared" si="4"/>
        <v>1.6025641025641025E-3</v>
      </c>
      <c r="F152" s="62">
        <f t="shared" si="5"/>
        <v>3.2692307692307692</v>
      </c>
      <c r="G152" s="57">
        <v>624</v>
      </c>
      <c r="H152" s="57" t="s">
        <v>1072</v>
      </c>
      <c r="I152" s="12" t="s">
        <v>290</v>
      </c>
      <c r="L152" s="60"/>
    </row>
    <row r="153" spans="2:12" x14ac:dyDescent="0.25">
      <c r="B153" s="57" t="s">
        <v>708</v>
      </c>
      <c r="C153" s="57" t="s">
        <v>1082</v>
      </c>
      <c r="D153" s="61" t="s">
        <v>1101</v>
      </c>
      <c r="E153" s="57">
        <f t="shared" si="4"/>
        <v>2.5000000000000001E-3</v>
      </c>
      <c r="F153" s="62">
        <f t="shared" si="5"/>
        <v>5.0999999999999996</v>
      </c>
      <c r="G153" s="57">
        <v>400</v>
      </c>
      <c r="H153" s="57" t="s">
        <v>1072</v>
      </c>
    </row>
    <row r="154" spans="2:12" x14ac:dyDescent="0.25">
      <c r="B154" s="57" t="s">
        <v>709</v>
      </c>
      <c r="C154" s="57" t="s">
        <v>1085</v>
      </c>
      <c r="D154" s="61" t="s">
        <v>1104</v>
      </c>
      <c r="E154" s="57">
        <f t="shared" si="4"/>
        <v>9.6153846153846159E-3</v>
      </c>
      <c r="F154" s="62">
        <f t="shared" si="5"/>
        <v>19.615384615384617</v>
      </c>
      <c r="G154" s="57">
        <v>104</v>
      </c>
      <c r="H154" s="57" t="s">
        <v>1072</v>
      </c>
      <c r="L154" s="60"/>
    </row>
    <row r="155" spans="2:12" x14ac:dyDescent="0.25">
      <c r="B155" s="57" t="s">
        <v>710</v>
      </c>
      <c r="C155" s="57" t="s">
        <v>1085</v>
      </c>
      <c r="D155" s="61" t="s">
        <v>1104</v>
      </c>
      <c r="E155" s="57">
        <f t="shared" si="4"/>
        <v>9.6153846153846159E-3</v>
      </c>
      <c r="F155" s="62">
        <f t="shared" si="5"/>
        <v>19.615384615384617</v>
      </c>
      <c r="G155" s="57">
        <v>104</v>
      </c>
      <c r="H155" s="57" t="s">
        <v>1072</v>
      </c>
      <c r="L155" s="60"/>
    </row>
    <row r="156" spans="2:12" x14ac:dyDescent="0.25">
      <c r="B156" s="57" t="s">
        <v>711</v>
      </c>
      <c r="C156" s="57" t="s">
        <v>1084</v>
      </c>
      <c r="D156" s="61" t="s">
        <v>1103</v>
      </c>
      <c r="E156" s="57">
        <f t="shared" si="4"/>
        <v>3.3333333333333332E-4</v>
      </c>
      <c r="F156" s="62">
        <f t="shared" si="5"/>
        <v>0.68</v>
      </c>
      <c r="G156" s="57">
        <v>3000</v>
      </c>
      <c r="H156" s="57" t="s">
        <v>1072</v>
      </c>
    </row>
    <row r="157" spans="2:12" x14ac:dyDescent="0.25">
      <c r="B157" s="57" t="s">
        <v>712</v>
      </c>
      <c r="C157" s="57" t="s">
        <v>1077</v>
      </c>
      <c r="D157" s="61" t="s">
        <v>1095</v>
      </c>
      <c r="E157" s="57">
        <f t="shared" si="4"/>
        <v>2.5000000000000001E-4</v>
      </c>
      <c r="F157" s="62">
        <f t="shared" si="5"/>
        <v>0.51</v>
      </c>
      <c r="G157" s="57">
        <v>4000</v>
      </c>
      <c r="H157" s="57" t="s">
        <v>1072</v>
      </c>
    </row>
    <row r="158" spans="2:12" x14ac:dyDescent="0.25">
      <c r="B158" s="57" t="s">
        <v>713</v>
      </c>
      <c r="C158" s="57" t="s">
        <v>377</v>
      </c>
      <c r="D158" s="61" t="s">
        <v>1105</v>
      </c>
      <c r="E158" s="57">
        <f t="shared" si="4"/>
        <v>0.01</v>
      </c>
      <c r="F158" s="62">
        <f t="shared" si="5"/>
        <v>20.399999999999999</v>
      </c>
      <c r="G158" s="57">
        <v>100</v>
      </c>
      <c r="H158" s="57" t="s">
        <v>1072</v>
      </c>
    </row>
    <row r="159" spans="2:12" x14ac:dyDescent="0.25">
      <c r="B159" s="57" t="s">
        <v>714</v>
      </c>
      <c r="C159" s="57" t="s">
        <v>1076</v>
      </c>
      <c r="D159" s="61" t="s">
        <v>1094</v>
      </c>
      <c r="E159" s="57">
        <f t="shared" si="4"/>
        <v>2.7397260273972601E-4</v>
      </c>
      <c r="F159" s="62">
        <f t="shared" si="5"/>
        <v>0.55890410958904113</v>
      </c>
      <c r="G159" s="57">
        <v>3650</v>
      </c>
      <c r="H159" s="57" t="s">
        <v>1072</v>
      </c>
    </row>
    <row r="160" spans="2:12" x14ac:dyDescent="0.25">
      <c r="B160" s="57" t="s">
        <v>715</v>
      </c>
      <c r="C160" s="57" t="s">
        <v>1076</v>
      </c>
      <c r="D160" s="61" t="s">
        <v>1094</v>
      </c>
      <c r="E160" s="57">
        <f t="shared" si="4"/>
        <v>2.7397260273972601E-4</v>
      </c>
      <c r="F160" s="62">
        <f t="shared" si="5"/>
        <v>0.55890410958904113</v>
      </c>
      <c r="G160" s="57">
        <v>3650</v>
      </c>
      <c r="H160" s="57" t="s">
        <v>1072</v>
      </c>
    </row>
    <row r="161" spans="2:12" x14ac:dyDescent="0.25">
      <c r="B161" s="57" t="s">
        <v>716</v>
      </c>
      <c r="C161" s="57" t="s">
        <v>1076</v>
      </c>
      <c r="D161" s="61" t="s">
        <v>1094</v>
      </c>
      <c r="E161" s="57">
        <f t="shared" si="4"/>
        <v>2.7397260273972601E-4</v>
      </c>
      <c r="F161" s="62">
        <f t="shared" si="5"/>
        <v>0.55890410958904113</v>
      </c>
      <c r="G161" s="57">
        <v>3650</v>
      </c>
      <c r="H161" s="57" t="s">
        <v>1072</v>
      </c>
    </row>
    <row r="162" spans="2:12" x14ac:dyDescent="0.25">
      <c r="B162" s="57" t="s">
        <v>717</v>
      </c>
      <c r="C162" s="57" t="s">
        <v>1076</v>
      </c>
      <c r="D162" s="61" t="s">
        <v>1094</v>
      </c>
      <c r="E162" s="57">
        <f t="shared" si="4"/>
        <v>2.7397260273972601E-4</v>
      </c>
      <c r="F162" s="62">
        <f t="shared" si="5"/>
        <v>0.55890410958904113</v>
      </c>
      <c r="G162" s="57">
        <v>3650</v>
      </c>
      <c r="H162" s="57" t="s">
        <v>1072</v>
      </c>
    </row>
    <row r="163" spans="2:12" x14ac:dyDescent="0.25">
      <c r="B163" s="57" t="s">
        <v>718</v>
      </c>
      <c r="C163" s="57" t="s">
        <v>1076</v>
      </c>
      <c r="D163" s="61" t="s">
        <v>1094</v>
      </c>
      <c r="E163" s="57">
        <f t="shared" si="4"/>
        <v>2.7397260273972601E-4</v>
      </c>
      <c r="F163" s="62">
        <f t="shared" si="5"/>
        <v>0.55890410958904113</v>
      </c>
      <c r="G163" s="57">
        <v>3650</v>
      </c>
      <c r="H163" s="57" t="s">
        <v>1072</v>
      </c>
    </row>
    <row r="164" spans="2:12" x14ac:dyDescent="0.25">
      <c r="B164" s="57" t="s">
        <v>719</v>
      </c>
      <c r="C164" s="57" t="s">
        <v>1076</v>
      </c>
      <c r="D164" s="61" t="s">
        <v>1094</v>
      </c>
      <c r="E164" s="57">
        <f t="shared" si="4"/>
        <v>2.7397260273972601E-4</v>
      </c>
      <c r="F164" s="62">
        <f t="shared" si="5"/>
        <v>0.55890410958904113</v>
      </c>
      <c r="G164" s="57">
        <v>3650</v>
      </c>
      <c r="H164" s="57" t="s">
        <v>1072</v>
      </c>
    </row>
    <row r="165" spans="2:12" x14ac:dyDescent="0.25">
      <c r="B165" s="57" t="s">
        <v>720</v>
      </c>
      <c r="C165" s="57" t="s">
        <v>1080</v>
      </c>
      <c r="D165" s="61" t="s">
        <v>1099</v>
      </c>
      <c r="E165" s="57">
        <f t="shared" si="4"/>
        <v>1.6025641025641025E-3</v>
      </c>
      <c r="F165" s="62">
        <f t="shared" si="5"/>
        <v>3.2692307692307692</v>
      </c>
      <c r="G165" s="57">
        <v>624</v>
      </c>
      <c r="H165" s="57" t="s">
        <v>1072</v>
      </c>
      <c r="I165" s="12" t="s">
        <v>291</v>
      </c>
      <c r="L165" s="60"/>
    </row>
    <row r="166" spans="2:12" x14ac:dyDescent="0.25">
      <c r="B166" s="57" t="s">
        <v>721</v>
      </c>
      <c r="C166" s="57" t="s">
        <v>1082</v>
      </c>
      <c r="D166" s="61" t="s">
        <v>1101</v>
      </c>
      <c r="E166" s="57">
        <f t="shared" si="4"/>
        <v>2.5000000000000001E-3</v>
      </c>
      <c r="F166" s="62">
        <f t="shared" si="5"/>
        <v>5.0999999999999996</v>
      </c>
      <c r="G166" s="57">
        <v>400</v>
      </c>
      <c r="H166" s="57" t="s">
        <v>1072</v>
      </c>
    </row>
    <row r="167" spans="2:12" x14ac:dyDescent="0.25">
      <c r="B167" s="57" t="s">
        <v>722</v>
      </c>
      <c r="C167" s="57" t="s">
        <v>1085</v>
      </c>
      <c r="D167" s="61" t="s">
        <v>1104</v>
      </c>
      <c r="E167" s="57">
        <f t="shared" si="4"/>
        <v>9.6153846153846159E-3</v>
      </c>
      <c r="F167" s="62">
        <f t="shared" si="5"/>
        <v>19.615384615384617</v>
      </c>
      <c r="G167" s="57">
        <v>104</v>
      </c>
      <c r="H167" s="57" t="s">
        <v>1072</v>
      </c>
      <c r="L167" s="60"/>
    </row>
    <row r="168" spans="2:12" x14ac:dyDescent="0.25">
      <c r="B168" s="57" t="s">
        <v>723</v>
      </c>
      <c r="C168" s="57" t="s">
        <v>1085</v>
      </c>
      <c r="D168" s="61" t="s">
        <v>1104</v>
      </c>
      <c r="E168" s="57">
        <f t="shared" si="4"/>
        <v>9.6153846153846159E-3</v>
      </c>
      <c r="F168" s="62">
        <f t="shared" si="5"/>
        <v>19.615384615384617</v>
      </c>
      <c r="G168" s="57">
        <v>104</v>
      </c>
      <c r="H168" s="57" t="s">
        <v>1072</v>
      </c>
      <c r="L168" s="60"/>
    </row>
    <row r="169" spans="2:12" x14ac:dyDescent="0.25">
      <c r="B169" s="57" t="s">
        <v>724</v>
      </c>
      <c r="C169" s="57" t="s">
        <v>1084</v>
      </c>
      <c r="D169" s="61" t="s">
        <v>1103</v>
      </c>
      <c r="E169" s="57">
        <f t="shared" si="4"/>
        <v>3.3333333333333332E-4</v>
      </c>
      <c r="F169" s="62">
        <f t="shared" si="5"/>
        <v>0.68</v>
      </c>
      <c r="G169" s="57">
        <v>3000</v>
      </c>
      <c r="H169" s="57" t="s">
        <v>1072</v>
      </c>
    </row>
    <row r="170" spans="2:12" x14ac:dyDescent="0.25">
      <c r="B170" s="57" t="s">
        <v>725</v>
      </c>
      <c r="C170" s="57" t="s">
        <v>1077</v>
      </c>
      <c r="D170" s="61" t="s">
        <v>1095</v>
      </c>
      <c r="E170" s="57">
        <f t="shared" si="4"/>
        <v>2.5000000000000001E-4</v>
      </c>
      <c r="F170" s="62">
        <f t="shared" si="5"/>
        <v>0.51</v>
      </c>
      <c r="G170" s="57">
        <v>4000</v>
      </c>
      <c r="H170" s="57" t="s">
        <v>1072</v>
      </c>
    </row>
    <row r="171" spans="2:12" x14ac:dyDescent="0.25">
      <c r="B171" s="57" t="s">
        <v>726</v>
      </c>
      <c r="C171" s="57" t="s">
        <v>1082</v>
      </c>
      <c r="D171" s="61" t="s">
        <v>1101</v>
      </c>
      <c r="E171" s="57">
        <f t="shared" si="4"/>
        <v>2.5000000000000001E-3</v>
      </c>
      <c r="F171" s="62">
        <f t="shared" si="5"/>
        <v>5.0999999999999996</v>
      </c>
      <c r="G171" s="57">
        <v>400</v>
      </c>
      <c r="H171" s="57" t="s">
        <v>1072</v>
      </c>
    </row>
    <row r="172" spans="2:12" x14ac:dyDescent="0.25">
      <c r="B172" s="57" t="s">
        <v>727</v>
      </c>
      <c r="C172" s="57" t="s">
        <v>1086</v>
      </c>
      <c r="D172" s="61" t="s">
        <v>1106</v>
      </c>
      <c r="E172" s="57">
        <f t="shared" si="4"/>
        <v>5.0000000000000001E-3</v>
      </c>
      <c r="F172" s="62">
        <f t="shared" si="5"/>
        <v>10.199999999999999</v>
      </c>
      <c r="G172" s="57">
        <v>200</v>
      </c>
      <c r="H172" s="57" t="s">
        <v>1072</v>
      </c>
    </row>
    <row r="173" spans="2:12" x14ac:dyDescent="0.25">
      <c r="B173" s="57" t="s">
        <v>728</v>
      </c>
      <c r="C173" s="57" t="s">
        <v>377</v>
      </c>
      <c r="D173" s="61" t="s">
        <v>1105</v>
      </c>
      <c r="E173" s="57">
        <f t="shared" si="4"/>
        <v>0.01</v>
      </c>
      <c r="F173" s="62">
        <f t="shared" si="5"/>
        <v>20.399999999999999</v>
      </c>
      <c r="G173" s="57">
        <v>100</v>
      </c>
      <c r="H173" s="57" t="s">
        <v>1072</v>
      </c>
    </row>
    <row r="174" spans="2:12" x14ac:dyDescent="0.25">
      <c r="B174" s="57" t="s">
        <v>729</v>
      </c>
      <c r="C174" s="57" t="s">
        <v>1076</v>
      </c>
      <c r="D174" s="61" t="s">
        <v>1094</v>
      </c>
      <c r="E174" s="57">
        <f t="shared" si="4"/>
        <v>2.7397260273972601E-4</v>
      </c>
      <c r="F174" s="62">
        <f t="shared" si="5"/>
        <v>0.55890410958904113</v>
      </c>
      <c r="G174" s="57">
        <v>3650</v>
      </c>
      <c r="H174" s="57" t="s">
        <v>1072</v>
      </c>
    </row>
    <row r="175" spans="2:12" x14ac:dyDescent="0.25">
      <c r="B175" s="57" t="s">
        <v>730</v>
      </c>
      <c r="C175" s="57" t="s">
        <v>1076</v>
      </c>
      <c r="D175" s="61" t="s">
        <v>1094</v>
      </c>
      <c r="E175" s="57">
        <f t="shared" si="4"/>
        <v>2.7397260273972601E-4</v>
      </c>
      <c r="F175" s="62">
        <f t="shared" si="5"/>
        <v>0.55890410958904113</v>
      </c>
      <c r="G175" s="57">
        <v>3650</v>
      </c>
      <c r="H175" s="57" t="s">
        <v>1072</v>
      </c>
    </row>
    <row r="176" spans="2:12" x14ac:dyDescent="0.25">
      <c r="B176" s="57" t="s">
        <v>731</v>
      </c>
      <c r="C176" s="57" t="s">
        <v>1076</v>
      </c>
      <c r="D176" s="61" t="s">
        <v>1094</v>
      </c>
      <c r="E176" s="57">
        <f t="shared" si="4"/>
        <v>2.7397260273972601E-4</v>
      </c>
      <c r="F176" s="62">
        <f t="shared" si="5"/>
        <v>0.55890410958904113</v>
      </c>
      <c r="G176" s="57">
        <v>3650</v>
      </c>
      <c r="H176" s="57" t="s">
        <v>1072</v>
      </c>
    </row>
    <row r="177" spans="2:12" x14ac:dyDescent="0.25">
      <c r="B177" s="57" t="s">
        <v>732</v>
      </c>
      <c r="C177" s="57" t="s">
        <v>1076</v>
      </c>
      <c r="D177" s="61" t="s">
        <v>1094</v>
      </c>
      <c r="E177" s="57">
        <f t="shared" si="4"/>
        <v>2.7397260273972601E-4</v>
      </c>
      <c r="F177" s="62">
        <f t="shared" si="5"/>
        <v>0.55890410958904113</v>
      </c>
      <c r="G177" s="57">
        <v>3650</v>
      </c>
      <c r="H177" s="57" t="s">
        <v>1072</v>
      </c>
    </row>
    <row r="178" spans="2:12" x14ac:dyDescent="0.25">
      <c r="B178" s="57" t="s">
        <v>733</v>
      </c>
      <c r="C178" s="57" t="s">
        <v>1076</v>
      </c>
      <c r="D178" s="61" t="s">
        <v>1094</v>
      </c>
      <c r="E178" s="57">
        <f t="shared" si="4"/>
        <v>2.7397260273972601E-4</v>
      </c>
      <c r="F178" s="62">
        <f t="shared" si="5"/>
        <v>0.55890410958904113</v>
      </c>
      <c r="G178" s="57">
        <v>3650</v>
      </c>
      <c r="H178" s="57" t="s">
        <v>1072</v>
      </c>
    </row>
    <row r="179" spans="2:12" x14ac:dyDescent="0.25">
      <c r="B179" s="57" t="s">
        <v>734</v>
      </c>
      <c r="C179" s="57" t="s">
        <v>1080</v>
      </c>
      <c r="D179" s="61" t="s">
        <v>1099</v>
      </c>
      <c r="E179" s="57">
        <f t="shared" si="4"/>
        <v>1.6025641025641025E-3</v>
      </c>
      <c r="F179" s="62">
        <f t="shared" si="5"/>
        <v>3.2692307692307692</v>
      </c>
      <c r="G179" s="57">
        <v>624</v>
      </c>
      <c r="H179" s="57" t="s">
        <v>1072</v>
      </c>
      <c r="I179" s="12" t="s">
        <v>292</v>
      </c>
      <c r="L179" s="60"/>
    </row>
    <row r="180" spans="2:12" x14ac:dyDescent="0.25">
      <c r="B180" s="57" t="s">
        <v>735</v>
      </c>
      <c r="C180" s="57" t="s">
        <v>1077</v>
      </c>
      <c r="D180" s="61" t="s">
        <v>1095</v>
      </c>
      <c r="E180" s="57">
        <f t="shared" si="4"/>
        <v>2.5000000000000001E-4</v>
      </c>
      <c r="F180" s="62">
        <f t="shared" si="5"/>
        <v>0.51</v>
      </c>
      <c r="G180" s="57">
        <v>4000</v>
      </c>
      <c r="H180" s="57" t="s">
        <v>1072</v>
      </c>
    </row>
    <row r="181" spans="2:12" x14ac:dyDescent="0.25">
      <c r="B181" s="57" t="s">
        <v>736</v>
      </c>
      <c r="C181" s="57" t="s">
        <v>377</v>
      </c>
      <c r="D181" s="61" t="s">
        <v>1105</v>
      </c>
      <c r="E181" s="57">
        <f t="shared" si="4"/>
        <v>0.01</v>
      </c>
      <c r="F181" s="62">
        <f t="shared" si="5"/>
        <v>20.399999999999999</v>
      </c>
      <c r="G181" s="57">
        <v>100</v>
      </c>
      <c r="H181" s="57" t="s">
        <v>1072</v>
      </c>
    </row>
    <row r="182" spans="2:12" x14ac:dyDescent="0.25">
      <c r="B182" s="57" t="s">
        <v>737</v>
      </c>
      <c r="C182" s="57" t="s">
        <v>1076</v>
      </c>
      <c r="D182" s="61" t="s">
        <v>1094</v>
      </c>
      <c r="E182" s="57">
        <f t="shared" si="4"/>
        <v>2.7397260273972601E-4</v>
      </c>
      <c r="F182" s="62">
        <f t="shared" si="5"/>
        <v>0.55890410958904113</v>
      </c>
      <c r="G182" s="57">
        <v>3650</v>
      </c>
      <c r="H182" s="57" t="s">
        <v>1072</v>
      </c>
    </row>
    <row r="183" spans="2:12" x14ac:dyDescent="0.25">
      <c r="B183" s="57" t="s">
        <v>738</v>
      </c>
      <c r="C183" s="57" t="s">
        <v>1075</v>
      </c>
      <c r="D183" s="61" t="s">
        <v>1093</v>
      </c>
      <c r="E183" s="57">
        <f t="shared" si="4"/>
        <v>1.36986301369863E-4</v>
      </c>
      <c r="F183" s="62">
        <f t="shared" si="5"/>
        <v>0.27945205479452057</v>
      </c>
      <c r="G183" s="57">
        <v>7300</v>
      </c>
      <c r="H183" s="57" t="s">
        <v>1072</v>
      </c>
      <c r="I183" s="12" t="s">
        <v>293</v>
      </c>
    </row>
    <row r="184" spans="2:12" x14ac:dyDescent="0.25">
      <c r="B184" s="57" t="s">
        <v>739</v>
      </c>
      <c r="C184" s="57" t="s">
        <v>1079</v>
      </c>
      <c r="D184" s="61" t="s">
        <v>1097</v>
      </c>
      <c r="E184" s="57">
        <f t="shared" si="4"/>
        <v>1.2554927809165097E-4</v>
      </c>
      <c r="F184" s="62">
        <f t="shared" si="5"/>
        <v>0.25612052730696799</v>
      </c>
      <c r="G184" s="57">
        <v>7965</v>
      </c>
      <c r="H184" s="57" t="s">
        <v>1072</v>
      </c>
    </row>
    <row r="185" spans="2:12" x14ac:dyDescent="0.25">
      <c r="B185" s="57" t="s">
        <v>740</v>
      </c>
      <c r="C185" s="57" t="s">
        <v>1079</v>
      </c>
      <c r="D185" s="61" t="s">
        <v>1097</v>
      </c>
      <c r="E185" s="57">
        <f t="shared" si="4"/>
        <v>1.2554927809165097E-4</v>
      </c>
      <c r="F185" s="62">
        <f t="shared" si="5"/>
        <v>0.25612052730696799</v>
      </c>
      <c r="G185" s="57">
        <v>7965</v>
      </c>
      <c r="H185" s="57" t="s">
        <v>1072</v>
      </c>
    </row>
    <row r="186" spans="2:12" x14ac:dyDescent="0.25">
      <c r="B186" s="57" t="s">
        <v>741</v>
      </c>
      <c r="C186" s="57" t="s">
        <v>1077</v>
      </c>
      <c r="D186" s="61" t="s">
        <v>1095</v>
      </c>
      <c r="E186" s="57">
        <f t="shared" si="4"/>
        <v>2.5000000000000001E-4</v>
      </c>
      <c r="F186" s="62">
        <f t="shared" si="5"/>
        <v>0.51</v>
      </c>
      <c r="G186" s="57">
        <v>4000</v>
      </c>
      <c r="H186" s="57" t="s">
        <v>1072</v>
      </c>
    </row>
    <row r="187" spans="2:12" x14ac:dyDescent="0.25">
      <c r="B187" s="57" t="s">
        <v>742</v>
      </c>
      <c r="C187" s="57" t="s">
        <v>1076</v>
      </c>
      <c r="D187" s="61" t="s">
        <v>1094</v>
      </c>
      <c r="E187" s="57">
        <f t="shared" si="4"/>
        <v>2.7397260273972601E-4</v>
      </c>
      <c r="F187" s="62">
        <f t="shared" si="5"/>
        <v>0.55890410958904113</v>
      </c>
      <c r="G187" s="57">
        <v>3650</v>
      </c>
      <c r="H187" s="57" t="s">
        <v>1072</v>
      </c>
    </row>
    <row r="188" spans="2:12" x14ac:dyDescent="0.25">
      <c r="B188" s="57" t="s">
        <v>743</v>
      </c>
      <c r="C188" s="57" t="s">
        <v>1076</v>
      </c>
      <c r="D188" s="61" t="s">
        <v>1094</v>
      </c>
      <c r="E188" s="57">
        <f t="shared" si="4"/>
        <v>2.7397260273972601E-4</v>
      </c>
      <c r="F188" s="62">
        <f t="shared" si="5"/>
        <v>0.55890410958904113</v>
      </c>
      <c r="G188" s="57">
        <v>3650</v>
      </c>
      <c r="H188" s="57" t="s">
        <v>1072</v>
      </c>
    </row>
    <row r="189" spans="2:12" x14ac:dyDescent="0.25">
      <c r="B189" s="57" t="s">
        <v>744</v>
      </c>
      <c r="C189" s="57" t="s">
        <v>1075</v>
      </c>
      <c r="D189" s="61" t="s">
        <v>1093</v>
      </c>
      <c r="E189" s="57">
        <f t="shared" si="4"/>
        <v>1.36986301369863E-4</v>
      </c>
      <c r="F189" s="62">
        <f t="shared" si="5"/>
        <v>0.27945205479452057</v>
      </c>
      <c r="G189" s="57">
        <v>7300</v>
      </c>
      <c r="H189" s="57" t="s">
        <v>1072</v>
      </c>
      <c r="I189" s="12" t="s">
        <v>294</v>
      </c>
    </row>
    <row r="190" spans="2:12" x14ac:dyDescent="0.25">
      <c r="B190" s="57" t="s">
        <v>745</v>
      </c>
      <c r="C190" s="57" t="s">
        <v>1079</v>
      </c>
      <c r="D190" s="61" t="s">
        <v>1097</v>
      </c>
      <c r="E190" s="57">
        <f t="shared" si="4"/>
        <v>1.2554927809165097E-4</v>
      </c>
      <c r="F190" s="62">
        <f t="shared" si="5"/>
        <v>0.25612052730696799</v>
      </c>
      <c r="G190" s="57">
        <v>7965</v>
      </c>
      <c r="H190" s="57" t="s">
        <v>1072</v>
      </c>
    </row>
    <row r="191" spans="2:12" x14ac:dyDescent="0.25">
      <c r="B191" s="57" t="s">
        <v>746</v>
      </c>
      <c r="C191" s="57" t="s">
        <v>1079</v>
      </c>
      <c r="D191" s="61" t="s">
        <v>1097</v>
      </c>
      <c r="E191" s="57">
        <f t="shared" si="4"/>
        <v>1.2554927809165097E-4</v>
      </c>
      <c r="F191" s="62">
        <f t="shared" si="5"/>
        <v>0.25612052730696799</v>
      </c>
      <c r="G191" s="57">
        <v>7965</v>
      </c>
      <c r="H191" s="57" t="s">
        <v>1072</v>
      </c>
    </row>
    <row r="192" spans="2:12" x14ac:dyDescent="0.25">
      <c r="B192" s="57" t="s">
        <v>747</v>
      </c>
      <c r="C192" s="57" t="s">
        <v>1077</v>
      </c>
      <c r="D192" s="61" t="s">
        <v>1095</v>
      </c>
      <c r="E192" s="57">
        <f t="shared" si="4"/>
        <v>2.5000000000000001E-4</v>
      </c>
      <c r="F192" s="62">
        <f t="shared" si="5"/>
        <v>0.51</v>
      </c>
      <c r="G192" s="57">
        <v>4000</v>
      </c>
      <c r="H192" s="57" t="s">
        <v>1072</v>
      </c>
    </row>
    <row r="193" spans="2:12" x14ac:dyDescent="0.25">
      <c r="B193" s="57" t="s">
        <v>748</v>
      </c>
      <c r="C193" s="57" t="s">
        <v>1076</v>
      </c>
      <c r="D193" s="61" t="s">
        <v>1094</v>
      </c>
      <c r="E193" s="57">
        <f t="shared" si="4"/>
        <v>2.7397260273972601E-4</v>
      </c>
      <c r="F193" s="62">
        <f t="shared" si="5"/>
        <v>0.55890410958904113</v>
      </c>
      <c r="G193" s="57">
        <v>3650</v>
      </c>
      <c r="H193" s="57" t="s">
        <v>1072</v>
      </c>
    </row>
    <row r="194" spans="2:12" x14ac:dyDescent="0.25">
      <c r="B194" s="57" t="s">
        <v>749</v>
      </c>
      <c r="C194" s="57" t="s">
        <v>1076</v>
      </c>
      <c r="D194" s="61" t="s">
        <v>1094</v>
      </c>
      <c r="E194" s="57">
        <f t="shared" si="4"/>
        <v>2.7397260273972601E-4</v>
      </c>
      <c r="F194" s="62">
        <f t="shared" si="5"/>
        <v>0.55890410958904113</v>
      </c>
      <c r="G194" s="57">
        <v>3650</v>
      </c>
      <c r="H194" s="57" t="s">
        <v>1072</v>
      </c>
    </row>
    <row r="195" spans="2:12" x14ac:dyDescent="0.25">
      <c r="B195" s="57" t="s">
        <v>750</v>
      </c>
      <c r="C195" s="57" t="s">
        <v>1075</v>
      </c>
      <c r="D195" s="61" t="s">
        <v>1093</v>
      </c>
      <c r="E195" s="57">
        <f t="shared" si="4"/>
        <v>1.36986301369863E-4</v>
      </c>
      <c r="F195" s="62">
        <f t="shared" si="5"/>
        <v>0.27945205479452057</v>
      </c>
      <c r="G195" s="57">
        <v>7300</v>
      </c>
      <c r="H195" s="57" t="s">
        <v>1072</v>
      </c>
    </row>
    <row r="196" spans="2:12" x14ac:dyDescent="0.25">
      <c r="B196" s="57" t="s">
        <v>751</v>
      </c>
      <c r="C196" s="57" t="s">
        <v>1078</v>
      </c>
      <c r="D196" s="61" t="s">
        <v>1096</v>
      </c>
      <c r="E196" s="57">
        <f t="shared" si="4"/>
        <v>5.0000000000000001E-4</v>
      </c>
      <c r="F196" s="62">
        <f t="shared" si="5"/>
        <v>1.02</v>
      </c>
      <c r="G196" s="57">
        <v>2000</v>
      </c>
      <c r="H196" s="57" t="s">
        <v>1072</v>
      </c>
      <c r="I196" s="12" t="s">
        <v>295</v>
      </c>
    </row>
    <row r="197" spans="2:12" x14ac:dyDescent="0.25">
      <c r="B197" s="57" t="s">
        <v>752</v>
      </c>
      <c r="C197" s="57" t="s">
        <v>1084</v>
      </c>
      <c r="D197" s="61" t="s">
        <v>1103</v>
      </c>
      <c r="E197" s="57">
        <f t="shared" ref="E197:E260" si="6">1/G197</f>
        <v>3.3333333333333332E-4</v>
      </c>
      <c r="F197" s="62">
        <f t="shared" ref="F197:F260" si="7">(40*4.25*12)/G197</f>
        <v>0.68</v>
      </c>
      <c r="G197" s="57">
        <v>3000</v>
      </c>
      <c r="H197" s="57" t="s">
        <v>1072</v>
      </c>
    </row>
    <row r="198" spans="2:12" x14ac:dyDescent="0.25">
      <c r="B198" s="57" t="s">
        <v>753</v>
      </c>
      <c r="C198" s="57" t="s">
        <v>1077</v>
      </c>
      <c r="D198" s="61" t="s">
        <v>1095</v>
      </c>
      <c r="E198" s="57">
        <f t="shared" si="6"/>
        <v>2.5000000000000001E-4</v>
      </c>
      <c r="F198" s="62">
        <f t="shared" si="7"/>
        <v>0.51</v>
      </c>
      <c r="G198" s="57">
        <v>4000</v>
      </c>
      <c r="H198" s="57" t="s">
        <v>1072</v>
      </c>
    </row>
    <row r="199" spans="2:12" x14ac:dyDescent="0.25">
      <c r="B199" s="57" t="s">
        <v>754</v>
      </c>
      <c r="C199" s="57" t="s">
        <v>1076</v>
      </c>
      <c r="D199" s="61" t="s">
        <v>1094</v>
      </c>
      <c r="E199" s="57">
        <f t="shared" si="6"/>
        <v>2.7397260273972601E-4</v>
      </c>
      <c r="F199" s="62">
        <f t="shared" si="7"/>
        <v>0.55890410958904113</v>
      </c>
      <c r="G199" s="57">
        <v>3650</v>
      </c>
      <c r="H199" s="57" t="s">
        <v>1072</v>
      </c>
    </row>
    <row r="200" spans="2:12" x14ac:dyDescent="0.25">
      <c r="B200" s="57" t="s">
        <v>755</v>
      </c>
      <c r="C200" s="57" t="s">
        <v>1076</v>
      </c>
      <c r="D200" s="61" t="s">
        <v>1094</v>
      </c>
      <c r="E200" s="57">
        <f t="shared" si="6"/>
        <v>2.7397260273972601E-4</v>
      </c>
      <c r="F200" s="62">
        <f t="shared" si="7"/>
        <v>0.55890410958904113</v>
      </c>
      <c r="G200" s="57">
        <v>3650</v>
      </c>
      <c r="H200" s="57" t="s">
        <v>1072</v>
      </c>
    </row>
    <row r="201" spans="2:12" x14ac:dyDescent="0.25">
      <c r="B201" s="57" t="s">
        <v>756</v>
      </c>
      <c r="C201" s="57" t="s">
        <v>1080</v>
      </c>
      <c r="D201" s="61" t="s">
        <v>1099</v>
      </c>
      <c r="E201" s="57">
        <f t="shared" si="6"/>
        <v>1.6025641025641025E-3</v>
      </c>
      <c r="F201" s="62">
        <f t="shared" si="7"/>
        <v>3.2692307692307692</v>
      </c>
      <c r="G201" s="57">
        <v>624</v>
      </c>
      <c r="H201" s="57" t="s">
        <v>1072</v>
      </c>
      <c r="I201" s="12" t="s">
        <v>296</v>
      </c>
      <c r="L201" s="60"/>
    </row>
    <row r="202" spans="2:12" x14ac:dyDescent="0.25">
      <c r="B202" s="57" t="s">
        <v>757</v>
      </c>
      <c r="C202" s="57" t="s">
        <v>1076</v>
      </c>
      <c r="D202" s="61" t="s">
        <v>1094</v>
      </c>
      <c r="E202" s="57">
        <f t="shared" si="6"/>
        <v>2.7397260273972601E-4</v>
      </c>
      <c r="F202" s="62">
        <f t="shared" si="7"/>
        <v>0.55890410958904113</v>
      </c>
      <c r="G202" s="57">
        <v>3650</v>
      </c>
      <c r="H202" s="57" t="s">
        <v>1072</v>
      </c>
    </row>
    <row r="203" spans="2:12" x14ac:dyDescent="0.25">
      <c r="B203" s="57" t="s">
        <v>758</v>
      </c>
      <c r="C203" s="57" t="s">
        <v>1077</v>
      </c>
      <c r="D203" s="61" t="s">
        <v>1095</v>
      </c>
      <c r="E203" s="57">
        <f t="shared" si="6"/>
        <v>2.5000000000000001E-4</v>
      </c>
      <c r="F203" s="62">
        <f t="shared" si="7"/>
        <v>0.51</v>
      </c>
      <c r="G203" s="57">
        <v>4000</v>
      </c>
      <c r="H203" s="57" t="s">
        <v>1072</v>
      </c>
    </row>
    <row r="204" spans="2:12" x14ac:dyDescent="0.25">
      <c r="B204" s="57" t="s">
        <v>759</v>
      </c>
      <c r="C204" s="57" t="s">
        <v>1078</v>
      </c>
      <c r="D204" s="61" t="s">
        <v>1096</v>
      </c>
      <c r="E204" s="57">
        <f t="shared" si="6"/>
        <v>5.0000000000000001E-4</v>
      </c>
      <c r="F204" s="62">
        <f t="shared" si="7"/>
        <v>1.02</v>
      </c>
      <c r="G204" s="57">
        <v>2000</v>
      </c>
      <c r="H204" s="57" t="s">
        <v>1072</v>
      </c>
    </row>
    <row r="205" spans="2:12" x14ac:dyDescent="0.25">
      <c r="B205" s="57" t="s">
        <v>760</v>
      </c>
      <c r="C205" s="57" t="s">
        <v>1080</v>
      </c>
      <c r="D205" s="61" t="s">
        <v>1099</v>
      </c>
      <c r="E205" s="57">
        <f t="shared" si="6"/>
        <v>1.6025641025641025E-3</v>
      </c>
      <c r="F205" s="62">
        <f t="shared" si="7"/>
        <v>3.2692307692307692</v>
      </c>
      <c r="G205" s="57">
        <v>624</v>
      </c>
      <c r="H205" s="57" t="s">
        <v>1072</v>
      </c>
      <c r="I205" s="12" t="s">
        <v>297</v>
      </c>
      <c r="L205" s="60"/>
    </row>
    <row r="206" spans="2:12" x14ac:dyDescent="0.25">
      <c r="B206" s="57" t="s">
        <v>761</v>
      </c>
      <c r="C206" s="57" t="s">
        <v>1077</v>
      </c>
      <c r="D206" s="61" t="s">
        <v>1095</v>
      </c>
      <c r="E206" s="57">
        <f t="shared" si="6"/>
        <v>2.5000000000000001E-4</v>
      </c>
      <c r="F206" s="62">
        <f t="shared" si="7"/>
        <v>0.51</v>
      </c>
      <c r="G206" s="57">
        <v>4000</v>
      </c>
      <c r="H206" s="57" t="s">
        <v>1072</v>
      </c>
    </row>
    <row r="207" spans="2:12" x14ac:dyDescent="0.25">
      <c r="B207" s="57" t="s">
        <v>762</v>
      </c>
      <c r="C207" s="57" t="s">
        <v>1076</v>
      </c>
      <c r="D207" s="61" t="s">
        <v>1094</v>
      </c>
      <c r="E207" s="57">
        <f t="shared" si="6"/>
        <v>2.7397260273972601E-4</v>
      </c>
      <c r="F207" s="62">
        <f t="shared" si="7"/>
        <v>0.55890410958904113</v>
      </c>
      <c r="G207" s="57">
        <v>3650</v>
      </c>
      <c r="H207" s="57" t="s">
        <v>1072</v>
      </c>
    </row>
    <row r="208" spans="2:12" x14ac:dyDescent="0.25">
      <c r="B208" s="57" t="s">
        <v>763</v>
      </c>
      <c r="C208" s="57" t="s">
        <v>1076</v>
      </c>
      <c r="D208" s="61" t="s">
        <v>1094</v>
      </c>
      <c r="E208" s="57">
        <f t="shared" si="6"/>
        <v>2.7397260273972601E-4</v>
      </c>
      <c r="F208" s="62">
        <f t="shared" si="7"/>
        <v>0.55890410958904113</v>
      </c>
      <c r="G208" s="57">
        <v>3650</v>
      </c>
      <c r="H208" s="57" t="s">
        <v>1072</v>
      </c>
    </row>
    <row r="209" spans="2:12" x14ac:dyDescent="0.25">
      <c r="B209" s="57" t="s">
        <v>764</v>
      </c>
      <c r="C209" s="57" t="s">
        <v>1080</v>
      </c>
      <c r="D209" s="61" t="s">
        <v>1099</v>
      </c>
      <c r="E209" s="57">
        <f t="shared" si="6"/>
        <v>1.6025641025641025E-3</v>
      </c>
      <c r="F209" s="62">
        <f t="shared" si="7"/>
        <v>3.2692307692307692</v>
      </c>
      <c r="G209" s="57">
        <v>624</v>
      </c>
      <c r="H209" s="57" t="s">
        <v>1072</v>
      </c>
      <c r="I209" s="12" t="s">
        <v>298</v>
      </c>
      <c r="L209" s="60"/>
    </row>
    <row r="210" spans="2:12" x14ac:dyDescent="0.25">
      <c r="B210" s="57" t="s">
        <v>765</v>
      </c>
      <c r="C210" s="57" t="s">
        <v>384</v>
      </c>
      <c r="D210" s="61" t="s">
        <v>1098</v>
      </c>
      <c r="E210" s="57">
        <f t="shared" si="6"/>
        <v>1E-3</v>
      </c>
      <c r="F210" s="62">
        <f t="shared" si="7"/>
        <v>2.04</v>
      </c>
      <c r="G210" s="57">
        <v>1000</v>
      </c>
      <c r="H210" s="57" t="s">
        <v>1072</v>
      </c>
    </row>
    <row r="211" spans="2:12" x14ac:dyDescent="0.25">
      <c r="B211" s="57" t="s">
        <v>766</v>
      </c>
      <c r="C211" s="57" t="s">
        <v>1084</v>
      </c>
      <c r="D211" s="61" t="s">
        <v>1103</v>
      </c>
      <c r="E211" s="57">
        <f t="shared" si="6"/>
        <v>3.3333333333333332E-4</v>
      </c>
      <c r="F211" s="62">
        <f t="shared" si="7"/>
        <v>0.68</v>
      </c>
      <c r="G211" s="57">
        <v>3000</v>
      </c>
      <c r="H211" s="57" t="s">
        <v>1072</v>
      </c>
    </row>
    <row r="212" spans="2:12" x14ac:dyDescent="0.25">
      <c r="B212" s="57" t="s">
        <v>767</v>
      </c>
      <c r="C212" s="57" t="s">
        <v>1077</v>
      </c>
      <c r="D212" s="61" t="s">
        <v>1095</v>
      </c>
      <c r="E212" s="57">
        <f t="shared" si="6"/>
        <v>2.5000000000000001E-4</v>
      </c>
      <c r="F212" s="62">
        <f t="shared" si="7"/>
        <v>0.51</v>
      </c>
      <c r="G212" s="57">
        <v>4000</v>
      </c>
      <c r="H212" s="57" t="s">
        <v>1072</v>
      </c>
    </row>
    <row r="213" spans="2:12" x14ac:dyDescent="0.25">
      <c r="B213" s="57" t="s">
        <v>768</v>
      </c>
      <c r="C213" s="57" t="s">
        <v>384</v>
      </c>
      <c r="D213" s="61" t="s">
        <v>1098</v>
      </c>
      <c r="E213" s="57">
        <f t="shared" si="6"/>
        <v>1E-3</v>
      </c>
      <c r="F213" s="62">
        <f t="shared" si="7"/>
        <v>2.04</v>
      </c>
      <c r="G213" s="57">
        <v>1000</v>
      </c>
      <c r="H213" s="57" t="s">
        <v>1072</v>
      </c>
    </row>
    <row r="214" spans="2:12" x14ac:dyDescent="0.25">
      <c r="B214" s="57" t="s">
        <v>769</v>
      </c>
      <c r="C214" s="57" t="s">
        <v>1076</v>
      </c>
      <c r="D214" s="61" t="s">
        <v>1094</v>
      </c>
      <c r="E214" s="57">
        <f t="shared" si="6"/>
        <v>2.7397260273972601E-4</v>
      </c>
      <c r="F214" s="62">
        <f t="shared" si="7"/>
        <v>0.55890410958904113</v>
      </c>
      <c r="G214" s="57">
        <v>3650</v>
      </c>
      <c r="H214" s="57" t="s">
        <v>1072</v>
      </c>
    </row>
    <row r="215" spans="2:12" x14ac:dyDescent="0.25">
      <c r="B215" s="57" t="s">
        <v>770</v>
      </c>
      <c r="C215" s="57" t="s">
        <v>1076</v>
      </c>
      <c r="D215" s="61" t="s">
        <v>1094</v>
      </c>
      <c r="E215" s="57">
        <f t="shared" si="6"/>
        <v>2.7397260273972601E-4</v>
      </c>
      <c r="F215" s="62">
        <f t="shared" si="7"/>
        <v>0.55890410958904113</v>
      </c>
      <c r="G215" s="57">
        <v>3650</v>
      </c>
      <c r="H215" s="57" t="s">
        <v>1072</v>
      </c>
    </row>
    <row r="216" spans="2:12" x14ac:dyDescent="0.25">
      <c r="B216" s="57" t="s">
        <v>771</v>
      </c>
      <c r="C216" s="57" t="s">
        <v>1076</v>
      </c>
      <c r="D216" s="61" t="s">
        <v>1094</v>
      </c>
      <c r="E216" s="57">
        <f t="shared" si="6"/>
        <v>2.7397260273972601E-4</v>
      </c>
      <c r="F216" s="62">
        <f t="shared" si="7"/>
        <v>0.55890410958904113</v>
      </c>
      <c r="G216" s="57">
        <v>3650</v>
      </c>
      <c r="H216" s="57" t="s">
        <v>1072</v>
      </c>
    </row>
    <row r="217" spans="2:12" x14ac:dyDescent="0.25">
      <c r="B217" s="57" t="s">
        <v>772</v>
      </c>
      <c r="C217" s="57" t="s">
        <v>1076</v>
      </c>
      <c r="D217" s="61" t="s">
        <v>1094</v>
      </c>
      <c r="E217" s="57">
        <f t="shared" si="6"/>
        <v>2.7397260273972601E-4</v>
      </c>
      <c r="F217" s="62">
        <f t="shared" si="7"/>
        <v>0.55890410958904113</v>
      </c>
      <c r="G217" s="57">
        <v>3650</v>
      </c>
      <c r="H217" s="57" t="s">
        <v>1072</v>
      </c>
    </row>
    <row r="218" spans="2:12" x14ac:dyDescent="0.25">
      <c r="B218" s="57" t="s">
        <v>773</v>
      </c>
      <c r="C218" s="57" t="s">
        <v>1076</v>
      </c>
      <c r="D218" s="61" t="s">
        <v>1094</v>
      </c>
      <c r="E218" s="57">
        <f t="shared" si="6"/>
        <v>2.7397260273972601E-4</v>
      </c>
      <c r="F218" s="62">
        <f t="shared" si="7"/>
        <v>0.55890410958904113</v>
      </c>
      <c r="G218" s="57">
        <v>3650</v>
      </c>
      <c r="H218" s="57" t="s">
        <v>1072</v>
      </c>
    </row>
    <row r="219" spans="2:12" x14ac:dyDescent="0.25">
      <c r="B219" s="57" t="s">
        <v>774</v>
      </c>
      <c r="C219" s="57" t="s">
        <v>1076</v>
      </c>
      <c r="D219" s="61" t="s">
        <v>1094</v>
      </c>
      <c r="E219" s="57">
        <f t="shared" si="6"/>
        <v>2.7397260273972601E-4</v>
      </c>
      <c r="F219" s="62">
        <f t="shared" si="7"/>
        <v>0.55890410958904113</v>
      </c>
      <c r="G219" s="57">
        <v>3650</v>
      </c>
      <c r="H219" s="57" t="s">
        <v>1072</v>
      </c>
    </row>
    <row r="220" spans="2:12" x14ac:dyDescent="0.25">
      <c r="B220" s="57" t="s">
        <v>775</v>
      </c>
      <c r="C220" s="57" t="s">
        <v>1076</v>
      </c>
      <c r="D220" s="61" t="s">
        <v>1094</v>
      </c>
      <c r="E220" s="57">
        <f t="shared" si="6"/>
        <v>2.7397260273972601E-4</v>
      </c>
      <c r="F220" s="62">
        <f t="shared" si="7"/>
        <v>0.55890410958904113</v>
      </c>
      <c r="G220" s="57">
        <v>3650</v>
      </c>
      <c r="H220" s="57" t="s">
        <v>1072</v>
      </c>
    </row>
    <row r="221" spans="2:12" x14ac:dyDescent="0.25">
      <c r="B221" s="57" t="s">
        <v>776</v>
      </c>
      <c r="C221" s="57" t="s">
        <v>1076</v>
      </c>
      <c r="D221" s="61" t="s">
        <v>1094</v>
      </c>
      <c r="E221" s="57">
        <f t="shared" si="6"/>
        <v>2.7397260273972601E-4</v>
      </c>
      <c r="F221" s="62">
        <f t="shared" si="7"/>
        <v>0.55890410958904113</v>
      </c>
      <c r="G221" s="57">
        <v>3650</v>
      </c>
      <c r="H221" s="57" t="s">
        <v>1072</v>
      </c>
    </row>
    <row r="222" spans="2:12" x14ac:dyDescent="0.25">
      <c r="B222" s="57" t="s">
        <v>777</v>
      </c>
      <c r="C222" s="57" t="s">
        <v>1076</v>
      </c>
      <c r="D222" s="61" t="s">
        <v>1094</v>
      </c>
      <c r="E222" s="57">
        <f t="shared" si="6"/>
        <v>2.7397260273972601E-4</v>
      </c>
      <c r="F222" s="62">
        <f t="shared" si="7"/>
        <v>0.55890410958904113</v>
      </c>
      <c r="G222" s="57">
        <v>3650</v>
      </c>
      <c r="H222" s="57" t="s">
        <v>1072</v>
      </c>
    </row>
    <row r="223" spans="2:12" x14ac:dyDescent="0.25">
      <c r="B223" s="57" t="s">
        <v>778</v>
      </c>
      <c r="C223" s="57" t="s">
        <v>1080</v>
      </c>
      <c r="D223" s="61" t="s">
        <v>1099</v>
      </c>
      <c r="E223" s="57">
        <f t="shared" si="6"/>
        <v>1.6025641025641025E-3</v>
      </c>
      <c r="F223" s="62">
        <f t="shared" si="7"/>
        <v>3.2692307692307692</v>
      </c>
      <c r="G223" s="57">
        <v>624</v>
      </c>
      <c r="H223" s="57" t="s">
        <v>1072</v>
      </c>
      <c r="I223" s="12" t="s">
        <v>299</v>
      </c>
      <c r="L223" s="60"/>
    </row>
    <row r="224" spans="2:12" x14ac:dyDescent="0.25">
      <c r="B224" s="57" t="s">
        <v>779</v>
      </c>
      <c r="C224" s="57" t="s">
        <v>384</v>
      </c>
      <c r="D224" s="61" t="s">
        <v>1098</v>
      </c>
      <c r="E224" s="57">
        <f t="shared" si="6"/>
        <v>1E-3</v>
      </c>
      <c r="F224" s="62">
        <f t="shared" si="7"/>
        <v>2.04</v>
      </c>
      <c r="G224" s="57">
        <v>1000</v>
      </c>
      <c r="H224" s="57" t="s">
        <v>1072</v>
      </c>
    </row>
    <row r="225" spans="2:12" x14ac:dyDescent="0.25">
      <c r="B225" s="57" t="s">
        <v>780</v>
      </c>
      <c r="C225" s="57" t="s">
        <v>384</v>
      </c>
      <c r="D225" s="61" t="s">
        <v>1098</v>
      </c>
      <c r="E225" s="57">
        <f t="shared" si="6"/>
        <v>1E-3</v>
      </c>
      <c r="F225" s="62">
        <f t="shared" si="7"/>
        <v>2.04</v>
      </c>
      <c r="G225" s="57">
        <v>1000</v>
      </c>
      <c r="H225" s="57" t="s">
        <v>1072</v>
      </c>
    </row>
    <row r="226" spans="2:12" x14ac:dyDescent="0.25">
      <c r="B226" s="57" t="s">
        <v>781</v>
      </c>
      <c r="C226" s="57" t="s">
        <v>384</v>
      </c>
      <c r="D226" s="61" t="s">
        <v>1098</v>
      </c>
      <c r="E226" s="57">
        <f t="shared" si="6"/>
        <v>1E-3</v>
      </c>
      <c r="F226" s="62">
        <f t="shared" si="7"/>
        <v>2.04</v>
      </c>
      <c r="G226" s="57">
        <v>1000</v>
      </c>
      <c r="H226" s="57" t="s">
        <v>1072</v>
      </c>
    </row>
    <row r="227" spans="2:12" x14ac:dyDescent="0.25">
      <c r="B227" s="57" t="s">
        <v>782</v>
      </c>
      <c r="C227" s="57" t="s">
        <v>1078</v>
      </c>
      <c r="D227" s="61" t="s">
        <v>1096</v>
      </c>
      <c r="E227" s="57">
        <f t="shared" si="6"/>
        <v>5.0000000000000001E-4</v>
      </c>
      <c r="F227" s="62">
        <f t="shared" si="7"/>
        <v>1.02</v>
      </c>
      <c r="G227" s="57">
        <v>2000</v>
      </c>
      <c r="H227" s="57" t="s">
        <v>1072</v>
      </c>
    </row>
    <row r="228" spans="2:12" x14ac:dyDescent="0.25">
      <c r="B228" s="57" t="s">
        <v>783</v>
      </c>
      <c r="C228" s="57" t="s">
        <v>1077</v>
      </c>
      <c r="D228" s="61" t="s">
        <v>1095</v>
      </c>
      <c r="E228" s="57">
        <f t="shared" si="6"/>
        <v>2.5000000000000001E-4</v>
      </c>
      <c r="F228" s="62">
        <f t="shared" si="7"/>
        <v>0.51</v>
      </c>
      <c r="G228" s="57">
        <v>4000</v>
      </c>
      <c r="H228" s="57" t="s">
        <v>1072</v>
      </c>
    </row>
    <row r="229" spans="2:12" x14ac:dyDescent="0.25">
      <c r="B229" s="57" t="s">
        <v>784</v>
      </c>
      <c r="C229" s="57" t="s">
        <v>1076</v>
      </c>
      <c r="D229" s="61" t="s">
        <v>1094</v>
      </c>
      <c r="E229" s="57">
        <f t="shared" si="6"/>
        <v>2.7397260273972601E-4</v>
      </c>
      <c r="F229" s="62">
        <f t="shared" si="7"/>
        <v>0.55890410958904113</v>
      </c>
      <c r="G229" s="57">
        <v>3650</v>
      </c>
      <c r="H229" s="57" t="s">
        <v>1072</v>
      </c>
    </row>
    <row r="230" spans="2:12" x14ac:dyDescent="0.25">
      <c r="B230" s="57" t="s">
        <v>785</v>
      </c>
      <c r="C230" s="57" t="s">
        <v>1076</v>
      </c>
      <c r="D230" s="61" t="s">
        <v>1094</v>
      </c>
      <c r="E230" s="57">
        <f t="shared" si="6"/>
        <v>2.7397260273972601E-4</v>
      </c>
      <c r="F230" s="62">
        <f t="shared" si="7"/>
        <v>0.55890410958904113</v>
      </c>
      <c r="G230" s="57">
        <v>3650</v>
      </c>
      <c r="H230" s="57" t="s">
        <v>1072</v>
      </c>
    </row>
    <row r="231" spans="2:12" x14ac:dyDescent="0.25">
      <c r="B231" s="57" t="s">
        <v>786</v>
      </c>
      <c r="C231" s="57" t="s">
        <v>1076</v>
      </c>
      <c r="D231" s="61" t="s">
        <v>1094</v>
      </c>
      <c r="E231" s="57">
        <f t="shared" si="6"/>
        <v>2.7397260273972601E-4</v>
      </c>
      <c r="F231" s="62">
        <f t="shared" si="7"/>
        <v>0.55890410958904113</v>
      </c>
      <c r="G231" s="57">
        <v>3650</v>
      </c>
      <c r="H231" s="57" t="s">
        <v>1072</v>
      </c>
    </row>
    <row r="232" spans="2:12" x14ac:dyDescent="0.25">
      <c r="B232" s="57" t="s">
        <v>787</v>
      </c>
      <c r="C232" s="57" t="s">
        <v>1076</v>
      </c>
      <c r="D232" s="61" t="s">
        <v>1094</v>
      </c>
      <c r="E232" s="57">
        <f t="shared" si="6"/>
        <v>2.7397260273972601E-4</v>
      </c>
      <c r="F232" s="62">
        <f t="shared" si="7"/>
        <v>0.55890410958904113</v>
      </c>
      <c r="G232" s="57">
        <v>3650</v>
      </c>
      <c r="H232" s="57" t="s">
        <v>1072</v>
      </c>
    </row>
    <row r="233" spans="2:12" x14ac:dyDescent="0.25">
      <c r="B233" s="57" t="s">
        <v>788</v>
      </c>
      <c r="C233" s="57" t="s">
        <v>1080</v>
      </c>
      <c r="D233" s="61" t="s">
        <v>1099</v>
      </c>
      <c r="E233" s="57">
        <f t="shared" si="6"/>
        <v>1.6025641025641025E-3</v>
      </c>
      <c r="F233" s="62">
        <f t="shared" si="7"/>
        <v>3.2692307692307692</v>
      </c>
      <c r="G233" s="57">
        <v>624</v>
      </c>
      <c r="H233" s="57" t="s">
        <v>1072</v>
      </c>
      <c r="I233" s="12" t="s">
        <v>300</v>
      </c>
      <c r="L233" s="60"/>
    </row>
    <row r="234" spans="2:12" x14ac:dyDescent="0.25">
      <c r="B234" s="57" t="s">
        <v>789</v>
      </c>
      <c r="C234" s="57" t="s">
        <v>1077</v>
      </c>
      <c r="D234" s="61" t="s">
        <v>1095</v>
      </c>
      <c r="E234" s="57">
        <f t="shared" si="6"/>
        <v>2.5000000000000001E-4</v>
      </c>
      <c r="F234" s="62">
        <f t="shared" si="7"/>
        <v>0.51</v>
      </c>
      <c r="G234" s="57">
        <v>4000</v>
      </c>
      <c r="H234" s="57" t="s">
        <v>1072</v>
      </c>
    </row>
    <row r="235" spans="2:12" x14ac:dyDescent="0.25">
      <c r="B235" s="57" t="s">
        <v>790</v>
      </c>
      <c r="C235" s="57" t="s">
        <v>1076</v>
      </c>
      <c r="D235" s="61" t="s">
        <v>1094</v>
      </c>
      <c r="E235" s="57">
        <f t="shared" si="6"/>
        <v>2.7397260273972601E-4</v>
      </c>
      <c r="F235" s="62">
        <f t="shared" si="7"/>
        <v>0.55890410958904113</v>
      </c>
      <c r="G235" s="57">
        <v>3650</v>
      </c>
      <c r="H235" s="57" t="s">
        <v>1072</v>
      </c>
    </row>
    <row r="236" spans="2:12" x14ac:dyDescent="0.25">
      <c r="B236" s="57" t="s">
        <v>791</v>
      </c>
      <c r="C236" s="57" t="s">
        <v>1076</v>
      </c>
      <c r="D236" s="61" t="s">
        <v>1094</v>
      </c>
      <c r="E236" s="57">
        <f t="shared" si="6"/>
        <v>2.7397260273972601E-4</v>
      </c>
      <c r="F236" s="62">
        <f t="shared" si="7"/>
        <v>0.55890410958904113</v>
      </c>
      <c r="G236" s="57">
        <v>3650</v>
      </c>
      <c r="H236" s="57" t="s">
        <v>1072</v>
      </c>
    </row>
    <row r="237" spans="2:12" x14ac:dyDescent="0.25">
      <c r="B237" s="57" t="s">
        <v>792</v>
      </c>
      <c r="C237" s="57" t="s">
        <v>1080</v>
      </c>
      <c r="D237" s="61" t="s">
        <v>1099</v>
      </c>
      <c r="E237" s="57">
        <f t="shared" si="6"/>
        <v>1.6025641025641025E-3</v>
      </c>
      <c r="F237" s="62">
        <f t="shared" si="7"/>
        <v>3.2692307692307692</v>
      </c>
      <c r="G237" s="57">
        <v>624</v>
      </c>
      <c r="H237" s="57" t="s">
        <v>1072</v>
      </c>
      <c r="I237" s="12" t="s">
        <v>301</v>
      </c>
      <c r="L237" s="60"/>
    </row>
    <row r="238" spans="2:12" x14ac:dyDescent="0.25">
      <c r="B238" s="57" t="s">
        <v>793</v>
      </c>
      <c r="C238" s="57" t="s">
        <v>1084</v>
      </c>
      <c r="D238" s="61" t="s">
        <v>1103</v>
      </c>
      <c r="E238" s="57">
        <f t="shared" si="6"/>
        <v>3.3333333333333332E-4</v>
      </c>
      <c r="F238" s="62">
        <f t="shared" si="7"/>
        <v>0.68</v>
      </c>
      <c r="G238" s="57">
        <v>3000</v>
      </c>
      <c r="H238" s="57" t="s">
        <v>1072</v>
      </c>
    </row>
    <row r="239" spans="2:12" x14ac:dyDescent="0.25">
      <c r="B239" s="57" t="s">
        <v>794</v>
      </c>
      <c r="C239" s="57" t="s">
        <v>1077</v>
      </c>
      <c r="D239" s="61" t="s">
        <v>1095</v>
      </c>
      <c r="E239" s="57">
        <f t="shared" si="6"/>
        <v>2.5000000000000001E-4</v>
      </c>
      <c r="F239" s="62">
        <f t="shared" si="7"/>
        <v>0.51</v>
      </c>
      <c r="G239" s="57">
        <v>4000</v>
      </c>
      <c r="H239" s="57" t="s">
        <v>1072</v>
      </c>
    </row>
    <row r="240" spans="2:12" x14ac:dyDescent="0.25">
      <c r="B240" s="57" t="s">
        <v>795</v>
      </c>
      <c r="C240" s="57" t="s">
        <v>1076</v>
      </c>
      <c r="D240" s="61" t="s">
        <v>1094</v>
      </c>
      <c r="E240" s="57">
        <f t="shared" si="6"/>
        <v>2.7397260273972601E-4</v>
      </c>
      <c r="F240" s="62">
        <f t="shared" si="7"/>
        <v>0.55890410958904113</v>
      </c>
      <c r="G240" s="57">
        <v>3650</v>
      </c>
      <c r="H240" s="57" t="s">
        <v>1072</v>
      </c>
    </row>
    <row r="241" spans="2:12" x14ac:dyDescent="0.25">
      <c r="B241" s="57" t="s">
        <v>796</v>
      </c>
      <c r="C241" s="57" t="s">
        <v>1076</v>
      </c>
      <c r="D241" s="61" t="s">
        <v>1094</v>
      </c>
      <c r="E241" s="57">
        <f t="shared" si="6"/>
        <v>2.7397260273972601E-4</v>
      </c>
      <c r="F241" s="62">
        <f t="shared" si="7"/>
        <v>0.55890410958904113</v>
      </c>
      <c r="G241" s="57">
        <v>3650</v>
      </c>
      <c r="H241" s="57" t="s">
        <v>1072</v>
      </c>
    </row>
    <row r="242" spans="2:12" x14ac:dyDescent="0.25">
      <c r="B242" s="57" t="s">
        <v>797</v>
      </c>
      <c r="C242" s="57" t="s">
        <v>1087</v>
      </c>
      <c r="D242" s="61" t="s">
        <v>1107</v>
      </c>
      <c r="E242" s="57">
        <f t="shared" si="6"/>
        <v>2.7322404371584699E-4</v>
      </c>
      <c r="F242" s="62">
        <f t="shared" si="7"/>
        <v>0.55737704918032782</v>
      </c>
      <c r="G242" s="57">
        <v>3660</v>
      </c>
      <c r="H242" s="57" t="s">
        <v>1072</v>
      </c>
      <c r="I242" s="12" t="s">
        <v>302</v>
      </c>
    </row>
    <row r="243" spans="2:12" x14ac:dyDescent="0.25">
      <c r="B243" s="57" t="s">
        <v>798</v>
      </c>
      <c r="C243" s="57" t="s">
        <v>1082</v>
      </c>
      <c r="D243" s="61" t="s">
        <v>1101</v>
      </c>
      <c r="E243" s="57">
        <f t="shared" si="6"/>
        <v>2.5000000000000001E-3</v>
      </c>
      <c r="F243" s="62">
        <f t="shared" si="7"/>
        <v>5.0999999999999996</v>
      </c>
      <c r="G243" s="57">
        <v>400</v>
      </c>
      <c r="H243" s="57" t="s">
        <v>1072</v>
      </c>
    </row>
    <row r="244" spans="2:12" x14ac:dyDescent="0.25">
      <c r="B244" s="57" t="s">
        <v>799</v>
      </c>
      <c r="C244" s="57" t="s">
        <v>1084</v>
      </c>
      <c r="D244" s="61" t="s">
        <v>1103</v>
      </c>
      <c r="E244" s="57">
        <f t="shared" si="6"/>
        <v>3.3333333333333332E-4</v>
      </c>
      <c r="F244" s="62">
        <f t="shared" si="7"/>
        <v>0.68</v>
      </c>
      <c r="G244" s="57">
        <v>3000</v>
      </c>
      <c r="H244" s="57" t="s">
        <v>1072</v>
      </c>
    </row>
    <row r="245" spans="2:12" x14ac:dyDescent="0.25">
      <c r="B245" s="57" t="s">
        <v>800</v>
      </c>
      <c r="C245" s="57" t="s">
        <v>1077</v>
      </c>
      <c r="D245" s="61" t="s">
        <v>1095</v>
      </c>
      <c r="E245" s="57">
        <f t="shared" si="6"/>
        <v>2.5000000000000001E-4</v>
      </c>
      <c r="F245" s="62">
        <f t="shared" si="7"/>
        <v>0.51</v>
      </c>
      <c r="G245" s="57">
        <v>4000</v>
      </c>
      <c r="H245" s="57" t="s">
        <v>1072</v>
      </c>
    </row>
    <row r="246" spans="2:12" x14ac:dyDescent="0.25">
      <c r="B246" s="57" t="s">
        <v>801</v>
      </c>
      <c r="C246" s="57" t="s">
        <v>1076</v>
      </c>
      <c r="D246" s="61" t="s">
        <v>1094</v>
      </c>
      <c r="E246" s="57">
        <f t="shared" si="6"/>
        <v>2.7397260273972601E-4</v>
      </c>
      <c r="F246" s="62">
        <f t="shared" si="7"/>
        <v>0.55890410958904113</v>
      </c>
      <c r="G246" s="57">
        <v>3650</v>
      </c>
      <c r="H246" s="57" t="s">
        <v>1072</v>
      </c>
    </row>
    <row r="247" spans="2:12" x14ac:dyDescent="0.25">
      <c r="B247" s="57" t="s">
        <v>802</v>
      </c>
      <c r="C247" s="57" t="s">
        <v>1076</v>
      </c>
      <c r="D247" s="61" t="s">
        <v>1094</v>
      </c>
      <c r="E247" s="57">
        <f t="shared" si="6"/>
        <v>2.7397260273972601E-4</v>
      </c>
      <c r="F247" s="62">
        <f t="shared" si="7"/>
        <v>0.55890410958904113</v>
      </c>
      <c r="G247" s="57">
        <v>3650</v>
      </c>
      <c r="H247" s="57" t="s">
        <v>1072</v>
      </c>
    </row>
    <row r="248" spans="2:12" x14ac:dyDescent="0.25">
      <c r="B248" s="57" t="s">
        <v>803</v>
      </c>
      <c r="C248" s="57" t="s">
        <v>1080</v>
      </c>
      <c r="D248" s="61" t="s">
        <v>1099</v>
      </c>
      <c r="E248" s="57">
        <f t="shared" si="6"/>
        <v>1.6025641025641025E-3</v>
      </c>
      <c r="F248" s="62">
        <f t="shared" si="7"/>
        <v>3.2692307692307692</v>
      </c>
      <c r="G248" s="57">
        <v>624</v>
      </c>
      <c r="H248" s="57" t="s">
        <v>1072</v>
      </c>
      <c r="L248" s="60"/>
    </row>
    <row r="249" spans="2:12" x14ac:dyDescent="0.25">
      <c r="B249" s="57" t="s">
        <v>804</v>
      </c>
      <c r="C249" s="57" t="s">
        <v>1076</v>
      </c>
      <c r="D249" s="61" t="s">
        <v>1094</v>
      </c>
      <c r="E249" s="57">
        <f t="shared" si="6"/>
        <v>2.7397260273972601E-4</v>
      </c>
      <c r="F249" s="62">
        <f t="shared" si="7"/>
        <v>0.55890410958904113</v>
      </c>
      <c r="G249" s="57">
        <v>3650</v>
      </c>
      <c r="H249" s="57" t="s">
        <v>1072</v>
      </c>
    </row>
    <row r="250" spans="2:12" x14ac:dyDescent="0.25">
      <c r="B250" s="57" t="s">
        <v>805</v>
      </c>
      <c r="C250" s="57" t="s">
        <v>1080</v>
      </c>
      <c r="D250" s="61" t="s">
        <v>1099</v>
      </c>
      <c r="E250" s="57">
        <f t="shared" si="6"/>
        <v>1.6025641025641025E-3</v>
      </c>
      <c r="F250" s="62">
        <f t="shared" si="7"/>
        <v>3.2692307692307692</v>
      </c>
      <c r="G250" s="57">
        <v>624</v>
      </c>
      <c r="H250" s="57" t="s">
        <v>1072</v>
      </c>
      <c r="I250" s="12" t="s">
        <v>303</v>
      </c>
      <c r="L250" s="60"/>
    </row>
    <row r="251" spans="2:12" x14ac:dyDescent="0.25">
      <c r="B251" s="57" t="s">
        <v>806</v>
      </c>
      <c r="C251" s="57" t="s">
        <v>1082</v>
      </c>
      <c r="D251" s="61" t="s">
        <v>1101</v>
      </c>
      <c r="E251" s="57">
        <f t="shared" si="6"/>
        <v>2.5000000000000001E-3</v>
      </c>
      <c r="F251" s="62">
        <f t="shared" si="7"/>
        <v>5.0999999999999996</v>
      </c>
      <c r="G251" s="57">
        <v>400</v>
      </c>
      <c r="H251" s="57" t="s">
        <v>1072</v>
      </c>
    </row>
    <row r="252" spans="2:12" x14ac:dyDescent="0.25">
      <c r="B252" s="57" t="s">
        <v>807</v>
      </c>
      <c r="C252" s="57" t="s">
        <v>1088</v>
      </c>
      <c r="D252" s="61" t="s">
        <v>1108</v>
      </c>
      <c r="E252" s="57">
        <f t="shared" si="6"/>
        <v>7.6923076923076927E-3</v>
      </c>
      <c r="F252" s="62">
        <f t="shared" si="7"/>
        <v>15.692307692307692</v>
      </c>
      <c r="G252" s="57">
        <v>130</v>
      </c>
      <c r="H252" s="57" t="s">
        <v>1072</v>
      </c>
      <c r="L252" s="60"/>
    </row>
    <row r="253" spans="2:12" x14ac:dyDescent="0.25">
      <c r="B253" s="57" t="s">
        <v>808</v>
      </c>
      <c r="C253" s="57" t="s">
        <v>1085</v>
      </c>
      <c r="D253" s="61" t="s">
        <v>1104</v>
      </c>
      <c r="E253" s="57">
        <f t="shared" si="6"/>
        <v>9.6153846153846159E-3</v>
      </c>
      <c r="F253" s="62">
        <f t="shared" si="7"/>
        <v>19.615384615384617</v>
      </c>
      <c r="G253" s="57">
        <v>104</v>
      </c>
      <c r="H253" s="57" t="s">
        <v>1072</v>
      </c>
      <c r="L253" s="60"/>
    </row>
    <row r="254" spans="2:12" x14ac:dyDescent="0.25">
      <c r="B254" s="57" t="s">
        <v>809</v>
      </c>
      <c r="C254" s="57" t="s">
        <v>1085</v>
      </c>
      <c r="D254" s="61" t="s">
        <v>1104</v>
      </c>
      <c r="E254" s="57">
        <f t="shared" si="6"/>
        <v>9.6153846153846159E-3</v>
      </c>
      <c r="F254" s="62">
        <f t="shared" si="7"/>
        <v>19.615384615384617</v>
      </c>
      <c r="G254" s="57">
        <v>104</v>
      </c>
      <c r="H254" s="57" t="s">
        <v>1072</v>
      </c>
      <c r="L254" s="60"/>
    </row>
    <row r="255" spans="2:12" x14ac:dyDescent="0.25">
      <c r="B255" s="57" t="s">
        <v>810</v>
      </c>
      <c r="C255" s="57" t="s">
        <v>1088</v>
      </c>
      <c r="D255" s="61" t="s">
        <v>1108</v>
      </c>
      <c r="E255" s="57">
        <f t="shared" si="6"/>
        <v>7.6923076923076927E-3</v>
      </c>
      <c r="F255" s="62">
        <f t="shared" si="7"/>
        <v>15.692307692307692</v>
      </c>
      <c r="G255" s="57">
        <v>130</v>
      </c>
      <c r="H255" s="57" t="s">
        <v>1072</v>
      </c>
      <c r="L255" s="60"/>
    </row>
    <row r="256" spans="2:12" x14ac:dyDescent="0.25">
      <c r="B256" s="57" t="s">
        <v>811</v>
      </c>
      <c r="C256" s="57" t="s">
        <v>1085</v>
      </c>
      <c r="D256" s="61" t="s">
        <v>1104</v>
      </c>
      <c r="E256" s="57">
        <f t="shared" si="6"/>
        <v>9.6153846153846159E-3</v>
      </c>
      <c r="F256" s="62">
        <f t="shared" si="7"/>
        <v>19.615384615384617</v>
      </c>
      <c r="G256" s="57">
        <v>104</v>
      </c>
      <c r="H256" s="57" t="s">
        <v>1072</v>
      </c>
      <c r="L256" s="60"/>
    </row>
    <row r="257" spans="2:12" x14ac:dyDescent="0.25">
      <c r="B257" s="57" t="s">
        <v>812</v>
      </c>
      <c r="C257" s="57" t="s">
        <v>1085</v>
      </c>
      <c r="D257" s="61" t="s">
        <v>1104</v>
      </c>
      <c r="E257" s="57">
        <f t="shared" si="6"/>
        <v>9.6153846153846159E-3</v>
      </c>
      <c r="F257" s="62">
        <f t="shared" si="7"/>
        <v>19.615384615384617</v>
      </c>
      <c r="G257" s="57">
        <v>104</v>
      </c>
      <c r="H257" s="57" t="s">
        <v>1072</v>
      </c>
      <c r="L257" s="60"/>
    </row>
    <row r="258" spans="2:12" x14ac:dyDescent="0.25">
      <c r="B258" s="57" t="s">
        <v>813</v>
      </c>
      <c r="C258" s="57" t="s">
        <v>1085</v>
      </c>
      <c r="D258" s="61" t="s">
        <v>1104</v>
      </c>
      <c r="E258" s="57">
        <f t="shared" si="6"/>
        <v>9.6153846153846159E-3</v>
      </c>
      <c r="F258" s="62">
        <f t="shared" si="7"/>
        <v>19.615384615384617</v>
      </c>
      <c r="G258" s="57">
        <v>104</v>
      </c>
      <c r="H258" s="57" t="s">
        <v>1072</v>
      </c>
      <c r="L258" s="60"/>
    </row>
    <row r="259" spans="2:12" x14ac:dyDescent="0.25">
      <c r="B259" s="57" t="s">
        <v>814</v>
      </c>
      <c r="C259" s="57" t="s">
        <v>1084</v>
      </c>
      <c r="D259" s="61" t="s">
        <v>1103</v>
      </c>
      <c r="E259" s="57">
        <f t="shared" si="6"/>
        <v>3.3333333333333332E-4</v>
      </c>
      <c r="F259" s="62">
        <f t="shared" si="7"/>
        <v>0.68</v>
      </c>
      <c r="G259" s="57">
        <v>3000</v>
      </c>
      <c r="H259" s="57" t="s">
        <v>1072</v>
      </c>
    </row>
    <row r="260" spans="2:12" x14ac:dyDescent="0.25">
      <c r="B260" s="57" t="s">
        <v>815</v>
      </c>
      <c r="C260" s="57" t="s">
        <v>1077</v>
      </c>
      <c r="D260" s="61" t="s">
        <v>1095</v>
      </c>
      <c r="E260" s="57">
        <f t="shared" si="6"/>
        <v>2.5000000000000001E-4</v>
      </c>
      <c r="F260" s="62">
        <f t="shared" si="7"/>
        <v>0.51</v>
      </c>
      <c r="G260" s="57">
        <v>4000</v>
      </c>
      <c r="H260" s="57" t="s">
        <v>1072</v>
      </c>
    </row>
    <row r="261" spans="2:12" x14ac:dyDescent="0.25">
      <c r="B261" s="57" t="s">
        <v>816</v>
      </c>
      <c r="C261" s="57" t="s">
        <v>377</v>
      </c>
      <c r="D261" s="61" t="s">
        <v>1105</v>
      </c>
      <c r="E261" s="57">
        <f t="shared" ref="E261:E324" si="8">1/G261</f>
        <v>0.01</v>
      </c>
      <c r="F261" s="62">
        <f t="shared" ref="F261:F324" si="9">(40*4.25*12)/G261</f>
        <v>20.399999999999999</v>
      </c>
      <c r="G261" s="57">
        <v>100</v>
      </c>
      <c r="H261" s="57" t="s">
        <v>1072</v>
      </c>
    </row>
    <row r="262" spans="2:12" x14ac:dyDescent="0.25">
      <c r="B262" s="57" t="s">
        <v>817</v>
      </c>
      <c r="C262" s="57" t="s">
        <v>1076</v>
      </c>
      <c r="D262" s="61" t="s">
        <v>1094</v>
      </c>
      <c r="E262" s="57">
        <f t="shared" si="8"/>
        <v>2.7397260273972601E-4</v>
      </c>
      <c r="F262" s="62">
        <f t="shared" si="9"/>
        <v>0.55890410958904113</v>
      </c>
      <c r="G262" s="57">
        <v>3650</v>
      </c>
      <c r="H262" s="57" t="s">
        <v>1072</v>
      </c>
    </row>
    <row r="263" spans="2:12" x14ac:dyDescent="0.25">
      <c r="B263" s="57" t="s">
        <v>818</v>
      </c>
      <c r="C263" s="57" t="s">
        <v>1076</v>
      </c>
      <c r="D263" s="61" t="s">
        <v>1094</v>
      </c>
      <c r="E263" s="57">
        <f t="shared" si="8"/>
        <v>2.7397260273972601E-4</v>
      </c>
      <c r="F263" s="62">
        <f t="shared" si="9"/>
        <v>0.55890410958904113</v>
      </c>
      <c r="G263" s="57">
        <v>3650</v>
      </c>
      <c r="H263" s="57" t="s">
        <v>1072</v>
      </c>
    </row>
    <row r="264" spans="2:12" x14ac:dyDescent="0.25">
      <c r="B264" s="57" t="s">
        <v>819</v>
      </c>
      <c r="C264" s="57" t="s">
        <v>1080</v>
      </c>
      <c r="D264" s="61" t="s">
        <v>1099</v>
      </c>
      <c r="E264" s="57">
        <f t="shared" si="8"/>
        <v>1.6025641025641025E-3</v>
      </c>
      <c r="F264" s="62">
        <f t="shared" si="9"/>
        <v>3.2692307692307692</v>
      </c>
      <c r="G264" s="57">
        <v>624</v>
      </c>
      <c r="H264" s="57" t="s">
        <v>1072</v>
      </c>
      <c r="I264" s="12" t="s">
        <v>304</v>
      </c>
      <c r="L264" s="60"/>
    </row>
    <row r="265" spans="2:12" x14ac:dyDescent="0.25">
      <c r="B265" s="57" t="s">
        <v>820</v>
      </c>
      <c r="C265" s="57" t="s">
        <v>1082</v>
      </c>
      <c r="D265" s="61" t="s">
        <v>1101</v>
      </c>
      <c r="E265" s="57">
        <f t="shared" si="8"/>
        <v>2.5000000000000001E-3</v>
      </c>
      <c r="F265" s="62">
        <f t="shared" si="9"/>
        <v>5.0999999999999996</v>
      </c>
      <c r="G265" s="57">
        <v>400</v>
      </c>
      <c r="H265" s="57" t="s">
        <v>1072</v>
      </c>
    </row>
    <row r="266" spans="2:12" x14ac:dyDescent="0.25">
      <c r="B266" s="57" t="s">
        <v>821</v>
      </c>
      <c r="C266" s="57" t="s">
        <v>1085</v>
      </c>
      <c r="D266" s="61" t="s">
        <v>1104</v>
      </c>
      <c r="E266" s="57">
        <f t="shared" si="8"/>
        <v>9.6153846153846159E-3</v>
      </c>
      <c r="F266" s="62">
        <f t="shared" si="9"/>
        <v>19.615384615384617</v>
      </c>
      <c r="G266" s="57">
        <v>104</v>
      </c>
      <c r="H266" s="57" t="s">
        <v>1072</v>
      </c>
      <c r="L266" s="60"/>
    </row>
    <row r="267" spans="2:12" x14ac:dyDescent="0.25">
      <c r="B267" s="57" t="s">
        <v>822</v>
      </c>
      <c r="C267" s="57" t="s">
        <v>1085</v>
      </c>
      <c r="D267" s="61" t="s">
        <v>1104</v>
      </c>
      <c r="E267" s="57">
        <f t="shared" si="8"/>
        <v>9.6153846153846159E-3</v>
      </c>
      <c r="F267" s="62">
        <f t="shared" si="9"/>
        <v>19.615384615384617</v>
      </c>
      <c r="G267" s="57">
        <v>104</v>
      </c>
      <c r="H267" s="57" t="s">
        <v>1072</v>
      </c>
      <c r="L267" s="60"/>
    </row>
    <row r="268" spans="2:12" x14ac:dyDescent="0.25">
      <c r="B268" s="57" t="s">
        <v>823</v>
      </c>
      <c r="C268" s="57" t="s">
        <v>1084</v>
      </c>
      <c r="D268" s="61" t="s">
        <v>1103</v>
      </c>
      <c r="E268" s="57">
        <f t="shared" si="8"/>
        <v>3.3333333333333332E-4</v>
      </c>
      <c r="F268" s="62">
        <f t="shared" si="9"/>
        <v>0.68</v>
      </c>
      <c r="G268" s="57">
        <v>3000</v>
      </c>
      <c r="H268" s="57" t="s">
        <v>1072</v>
      </c>
    </row>
    <row r="269" spans="2:12" x14ac:dyDescent="0.25">
      <c r="B269" s="57" t="s">
        <v>824</v>
      </c>
      <c r="C269" s="57" t="s">
        <v>1077</v>
      </c>
      <c r="D269" s="61" t="s">
        <v>1095</v>
      </c>
      <c r="E269" s="57">
        <f t="shared" si="8"/>
        <v>2.5000000000000001E-4</v>
      </c>
      <c r="F269" s="62">
        <f t="shared" si="9"/>
        <v>0.51</v>
      </c>
      <c r="G269" s="57">
        <v>4000</v>
      </c>
      <c r="H269" s="57" t="s">
        <v>1072</v>
      </c>
    </row>
    <row r="270" spans="2:12" x14ac:dyDescent="0.25">
      <c r="B270" s="57" t="s">
        <v>825</v>
      </c>
      <c r="C270" s="57" t="s">
        <v>377</v>
      </c>
      <c r="D270" s="61" t="s">
        <v>1105</v>
      </c>
      <c r="E270" s="57">
        <f t="shared" si="8"/>
        <v>0.01</v>
      </c>
      <c r="F270" s="62">
        <f t="shared" si="9"/>
        <v>20.399999999999999</v>
      </c>
      <c r="G270" s="57">
        <v>100</v>
      </c>
      <c r="H270" s="57" t="s">
        <v>1072</v>
      </c>
    </row>
    <row r="271" spans="2:12" x14ac:dyDescent="0.25">
      <c r="B271" s="57" t="s">
        <v>826</v>
      </c>
      <c r="C271" s="57" t="s">
        <v>1076</v>
      </c>
      <c r="D271" s="61" t="s">
        <v>1094</v>
      </c>
      <c r="E271" s="57">
        <f t="shared" si="8"/>
        <v>2.7397260273972601E-4</v>
      </c>
      <c r="F271" s="62">
        <f t="shared" si="9"/>
        <v>0.55890410958904113</v>
      </c>
      <c r="G271" s="57">
        <v>3650</v>
      </c>
      <c r="H271" s="57" t="s">
        <v>1072</v>
      </c>
    </row>
    <row r="272" spans="2:12" x14ac:dyDescent="0.25">
      <c r="B272" s="57" t="s">
        <v>827</v>
      </c>
      <c r="C272" s="57" t="s">
        <v>1076</v>
      </c>
      <c r="D272" s="61" t="s">
        <v>1094</v>
      </c>
      <c r="E272" s="57">
        <f t="shared" si="8"/>
        <v>2.7397260273972601E-4</v>
      </c>
      <c r="F272" s="62">
        <f t="shared" si="9"/>
        <v>0.55890410958904113</v>
      </c>
      <c r="G272" s="57">
        <v>3650</v>
      </c>
      <c r="H272" s="57" t="s">
        <v>1072</v>
      </c>
    </row>
    <row r="273" spans="2:12" x14ac:dyDescent="0.25">
      <c r="B273" s="57" t="s">
        <v>828</v>
      </c>
      <c r="C273" s="57" t="s">
        <v>1080</v>
      </c>
      <c r="D273" s="61" t="s">
        <v>1099</v>
      </c>
      <c r="E273" s="57">
        <f t="shared" si="8"/>
        <v>1.6025641025641025E-3</v>
      </c>
      <c r="F273" s="62">
        <f t="shared" si="9"/>
        <v>3.2692307692307692</v>
      </c>
      <c r="G273" s="57">
        <v>624</v>
      </c>
      <c r="H273" s="57" t="s">
        <v>1072</v>
      </c>
      <c r="I273" s="12" t="s">
        <v>305</v>
      </c>
      <c r="L273" s="60"/>
    </row>
    <row r="274" spans="2:12" x14ac:dyDescent="0.25">
      <c r="B274" s="57" t="s">
        <v>829</v>
      </c>
      <c r="C274" s="57" t="s">
        <v>1087</v>
      </c>
      <c r="D274" s="61" t="s">
        <v>1107</v>
      </c>
      <c r="E274" s="57">
        <f t="shared" si="8"/>
        <v>2.7322404371584699E-4</v>
      </c>
      <c r="F274" s="62">
        <f t="shared" si="9"/>
        <v>0.55737704918032782</v>
      </c>
      <c r="G274" s="57">
        <v>3660</v>
      </c>
      <c r="H274" s="57" t="s">
        <v>1072</v>
      </c>
    </row>
    <row r="275" spans="2:12" x14ac:dyDescent="0.25">
      <c r="B275" s="57" t="s">
        <v>830</v>
      </c>
      <c r="C275" s="57" t="s">
        <v>1082</v>
      </c>
      <c r="D275" s="61" t="s">
        <v>1101</v>
      </c>
      <c r="E275" s="57">
        <f t="shared" si="8"/>
        <v>2.5000000000000001E-3</v>
      </c>
      <c r="F275" s="62">
        <f t="shared" si="9"/>
        <v>5.0999999999999996</v>
      </c>
      <c r="G275" s="57">
        <v>400</v>
      </c>
      <c r="H275" s="57" t="s">
        <v>1072</v>
      </c>
    </row>
    <row r="276" spans="2:12" x14ac:dyDescent="0.25">
      <c r="B276" s="57" t="s">
        <v>831</v>
      </c>
      <c r="C276" s="57" t="s">
        <v>1085</v>
      </c>
      <c r="D276" s="61" t="s">
        <v>1104</v>
      </c>
      <c r="E276" s="57">
        <f t="shared" si="8"/>
        <v>9.6153846153846159E-3</v>
      </c>
      <c r="F276" s="62">
        <f t="shared" si="9"/>
        <v>19.615384615384617</v>
      </c>
      <c r="G276" s="57">
        <v>104</v>
      </c>
      <c r="H276" s="57" t="s">
        <v>1072</v>
      </c>
      <c r="L276" s="60"/>
    </row>
    <row r="277" spans="2:12" x14ac:dyDescent="0.25">
      <c r="B277" s="57" t="s">
        <v>832</v>
      </c>
      <c r="C277" s="57" t="s">
        <v>1085</v>
      </c>
      <c r="D277" s="61" t="s">
        <v>1104</v>
      </c>
      <c r="E277" s="57">
        <f t="shared" si="8"/>
        <v>9.6153846153846159E-3</v>
      </c>
      <c r="F277" s="62">
        <f t="shared" si="9"/>
        <v>19.615384615384617</v>
      </c>
      <c r="G277" s="57">
        <v>104</v>
      </c>
      <c r="H277" s="57" t="s">
        <v>1072</v>
      </c>
      <c r="L277" s="60"/>
    </row>
    <row r="278" spans="2:12" x14ac:dyDescent="0.25">
      <c r="B278" s="57" t="s">
        <v>833</v>
      </c>
      <c r="C278" s="57" t="s">
        <v>1085</v>
      </c>
      <c r="D278" s="61" t="s">
        <v>1104</v>
      </c>
      <c r="E278" s="57">
        <f t="shared" si="8"/>
        <v>9.6153846153846159E-3</v>
      </c>
      <c r="F278" s="62">
        <f t="shared" si="9"/>
        <v>19.615384615384617</v>
      </c>
      <c r="G278" s="57">
        <v>104</v>
      </c>
      <c r="H278" s="57" t="s">
        <v>1072</v>
      </c>
      <c r="L278" s="60"/>
    </row>
    <row r="279" spans="2:12" x14ac:dyDescent="0.25">
      <c r="B279" s="57" t="s">
        <v>834</v>
      </c>
      <c r="C279" s="57" t="s">
        <v>1084</v>
      </c>
      <c r="D279" s="61" t="s">
        <v>1103</v>
      </c>
      <c r="E279" s="57">
        <f t="shared" si="8"/>
        <v>3.3333333333333332E-4</v>
      </c>
      <c r="F279" s="62">
        <f t="shared" si="9"/>
        <v>0.68</v>
      </c>
      <c r="G279" s="57">
        <v>3000</v>
      </c>
      <c r="H279" s="57" t="s">
        <v>1072</v>
      </c>
    </row>
    <row r="280" spans="2:12" x14ac:dyDescent="0.25">
      <c r="B280" s="57" t="s">
        <v>835</v>
      </c>
      <c r="C280" s="57" t="s">
        <v>1077</v>
      </c>
      <c r="D280" s="61" t="s">
        <v>1095</v>
      </c>
      <c r="E280" s="57">
        <f t="shared" si="8"/>
        <v>2.5000000000000001E-4</v>
      </c>
      <c r="F280" s="62">
        <f t="shared" si="9"/>
        <v>0.51</v>
      </c>
      <c r="G280" s="57">
        <v>4000</v>
      </c>
      <c r="H280" s="57" t="s">
        <v>1072</v>
      </c>
    </row>
    <row r="281" spans="2:12" x14ac:dyDescent="0.25">
      <c r="B281" s="57" t="s">
        <v>836</v>
      </c>
      <c r="C281" s="57" t="s">
        <v>377</v>
      </c>
      <c r="D281" s="61" t="s">
        <v>1105</v>
      </c>
      <c r="E281" s="57">
        <f t="shared" si="8"/>
        <v>0.01</v>
      </c>
      <c r="F281" s="62">
        <f t="shared" si="9"/>
        <v>20.399999999999999</v>
      </c>
      <c r="G281" s="57">
        <v>100</v>
      </c>
      <c r="H281" s="57" t="s">
        <v>1072</v>
      </c>
    </row>
    <row r="282" spans="2:12" x14ac:dyDescent="0.25">
      <c r="B282" s="57" t="s">
        <v>837</v>
      </c>
      <c r="C282" s="57" t="s">
        <v>1076</v>
      </c>
      <c r="D282" s="61" t="s">
        <v>1094</v>
      </c>
      <c r="E282" s="57">
        <f t="shared" si="8"/>
        <v>2.7397260273972601E-4</v>
      </c>
      <c r="F282" s="62">
        <f t="shared" si="9"/>
        <v>0.55890410958904113</v>
      </c>
      <c r="G282" s="57">
        <v>3650</v>
      </c>
      <c r="H282" s="57" t="s">
        <v>1072</v>
      </c>
    </row>
    <row r="283" spans="2:12" x14ac:dyDescent="0.25">
      <c r="B283" s="57" t="s">
        <v>838</v>
      </c>
      <c r="C283" s="57" t="s">
        <v>1076</v>
      </c>
      <c r="D283" s="61" t="s">
        <v>1094</v>
      </c>
      <c r="E283" s="57">
        <f t="shared" si="8"/>
        <v>2.7397260273972601E-4</v>
      </c>
      <c r="F283" s="62">
        <f t="shared" si="9"/>
        <v>0.55890410958904113</v>
      </c>
      <c r="G283" s="57">
        <v>3650</v>
      </c>
      <c r="H283" s="57" t="s">
        <v>1072</v>
      </c>
    </row>
    <row r="284" spans="2:12" x14ac:dyDescent="0.25">
      <c r="B284" s="57" t="s">
        <v>839</v>
      </c>
      <c r="C284" s="57" t="s">
        <v>1076</v>
      </c>
      <c r="D284" s="61" t="s">
        <v>1094</v>
      </c>
      <c r="E284" s="57">
        <f t="shared" si="8"/>
        <v>2.7397260273972601E-4</v>
      </c>
      <c r="F284" s="62">
        <f t="shared" si="9"/>
        <v>0.55890410958904113</v>
      </c>
      <c r="G284" s="57">
        <v>3650</v>
      </c>
      <c r="H284" s="57" t="s">
        <v>1072</v>
      </c>
    </row>
    <row r="285" spans="2:12" x14ac:dyDescent="0.25">
      <c r="B285" s="57" t="s">
        <v>840</v>
      </c>
      <c r="C285" s="57" t="s">
        <v>1080</v>
      </c>
      <c r="D285" s="61" t="s">
        <v>1099</v>
      </c>
      <c r="E285" s="57">
        <f t="shared" si="8"/>
        <v>1.6025641025641025E-3</v>
      </c>
      <c r="F285" s="62">
        <f t="shared" si="9"/>
        <v>3.2692307692307692</v>
      </c>
      <c r="G285" s="57">
        <v>624</v>
      </c>
      <c r="H285" s="57" t="s">
        <v>1072</v>
      </c>
      <c r="I285" s="12" t="s">
        <v>306</v>
      </c>
      <c r="L285" s="60"/>
    </row>
    <row r="286" spans="2:12" x14ac:dyDescent="0.25">
      <c r="B286" s="57" t="s">
        <v>841</v>
      </c>
      <c r="C286" s="57" t="s">
        <v>1087</v>
      </c>
      <c r="D286" s="61" t="s">
        <v>1107</v>
      </c>
      <c r="E286" s="57">
        <f t="shared" si="8"/>
        <v>2.7322404371584699E-4</v>
      </c>
      <c r="F286" s="62">
        <f t="shared" si="9"/>
        <v>0.55737704918032782</v>
      </c>
      <c r="G286" s="57">
        <v>3660</v>
      </c>
      <c r="H286" s="57" t="s">
        <v>1072</v>
      </c>
    </row>
    <row r="287" spans="2:12" x14ac:dyDescent="0.25">
      <c r="B287" s="57" t="s">
        <v>842</v>
      </c>
      <c r="C287" s="57" t="s">
        <v>1082</v>
      </c>
      <c r="D287" s="61" t="s">
        <v>1101</v>
      </c>
      <c r="E287" s="57">
        <f t="shared" si="8"/>
        <v>2.5000000000000001E-3</v>
      </c>
      <c r="F287" s="62">
        <f t="shared" si="9"/>
        <v>5.0999999999999996</v>
      </c>
      <c r="G287" s="57">
        <v>400</v>
      </c>
      <c r="H287" s="57" t="s">
        <v>1072</v>
      </c>
    </row>
    <row r="288" spans="2:12" x14ac:dyDescent="0.25">
      <c r="B288" s="57" t="s">
        <v>843</v>
      </c>
      <c r="C288" s="57" t="s">
        <v>1085</v>
      </c>
      <c r="D288" s="61" t="s">
        <v>1104</v>
      </c>
      <c r="E288" s="57">
        <f t="shared" si="8"/>
        <v>9.6153846153846159E-3</v>
      </c>
      <c r="F288" s="62">
        <f t="shared" si="9"/>
        <v>19.615384615384617</v>
      </c>
      <c r="G288" s="57">
        <v>104</v>
      </c>
      <c r="H288" s="57" t="s">
        <v>1072</v>
      </c>
      <c r="L288" s="60"/>
    </row>
    <row r="289" spans="2:12" x14ac:dyDescent="0.25">
      <c r="B289" s="57" t="s">
        <v>844</v>
      </c>
      <c r="C289" s="57" t="s">
        <v>1085</v>
      </c>
      <c r="D289" s="61" t="s">
        <v>1104</v>
      </c>
      <c r="E289" s="57">
        <f t="shared" si="8"/>
        <v>9.6153846153846159E-3</v>
      </c>
      <c r="F289" s="62">
        <f t="shared" si="9"/>
        <v>19.615384615384617</v>
      </c>
      <c r="G289" s="57">
        <v>104</v>
      </c>
      <c r="H289" s="57" t="s">
        <v>1072</v>
      </c>
      <c r="L289" s="60"/>
    </row>
    <row r="290" spans="2:12" x14ac:dyDescent="0.25">
      <c r="B290" s="57" t="s">
        <v>845</v>
      </c>
      <c r="C290" s="57" t="s">
        <v>1085</v>
      </c>
      <c r="D290" s="61" t="s">
        <v>1104</v>
      </c>
      <c r="E290" s="57">
        <f t="shared" si="8"/>
        <v>9.6153846153846159E-3</v>
      </c>
      <c r="F290" s="62">
        <f t="shared" si="9"/>
        <v>19.615384615384617</v>
      </c>
      <c r="G290" s="57">
        <v>104</v>
      </c>
      <c r="H290" s="57" t="s">
        <v>1072</v>
      </c>
      <c r="L290" s="60"/>
    </row>
    <row r="291" spans="2:12" x14ac:dyDescent="0.25">
      <c r="B291" s="57" t="s">
        <v>846</v>
      </c>
      <c r="C291" s="57" t="s">
        <v>1085</v>
      </c>
      <c r="D291" s="61" t="s">
        <v>1104</v>
      </c>
      <c r="E291" s="57">
        <f t="shared" si="8"/>
        <v>9.6153846153846159E-3</v>
      </c>
      <c r="F291" s="62">
        <f t="shared" si="9"/>
        <v>19.615384615384617</v>
      </c>
      <c r="G291" s="57">
        <v>104</v>
      </c>
      <c r="H291" s="57" t="s">
        <v>1072</v>
      </c>
      <c r="L291" s="60"/>
    </row>
    <row r="292" spans="2:12" x14ac:dyDescent="0.25">
      <c r="B292" s="57" t="s">
        <v>847</v>
      </c>
      <c r="C292" s="57" t="s">
        <v>384</v>
      </c>
      <c r="D292" s="61" t="s">
        <v>1098</v>
      </c>
      <c r="E292" s="57">
        <f t="shared" si="8"/>
        <v>1E-3</v>
      </c>
      <c r="F292" s="62">
        <f t="shared" si="9"/>
        <v>2.04</v>
      </c>
      <c r="G292" s="57">
        <v>1000</v>
      </c>
      <c r="H292" s="57" t="s">
        <v>1072</v>
      </c>
    </row>
    <row r="293" spans="2:12" x14ac:dyDescent="0.25">
      <c r="B293" s="57" t="s">
        <v>848</v>
      </c>
      <c r="C293" s="57" t="s">
        <v>1084</v>
      </c>
      <c r="D293" s="61" t="s">
        <v>1103</v>
      </c>
      <c r="E293" s="57">
        <f t="shared" si="8"/>
        <v>3.3333333333333332E-4</v>
      </c>
      <c r="F293" s="62">
        <f t="shared" si="9"/>
        <v>0.68</v>
      </c>
      <c r="G293" s="57">
        <v>3000</v>
      </c>
      <c r="H293" s="57" t="s">
        <v>1072</v>
      </c>
    </row>
    <row r="294" spans="2:12" x14ac:dyDescent="0.25">
      <c r="B294" s="57" t="s">
        <v>849</v>
      </c>
      <c r="C294" s="57" t="s">
        <v>1077</v>
      </c>
      <c r="D294" s="61" t="s">
        <v>1095</v>
      </c>
      <c r="E294" s="57">
        <f t="shared" si="8"/>
        <v>2.5000000000000001E-4</v>
      </c>
      <c r="F294" s="62">
        <f t="shared" si="9"/>
        <v>0.51</v>
      </c>
      <c r="G294" s="57">
        <v>4000</v>
      </c>
      <c r="H294" s="57" t="s">
        <v>1072</v>
      </c>
    </row>
    <row r="295" spans="2:12" x14ac:dyDescent="0.25">
      <c r="B295" s="57" t="s">
        <v>850</v>
      </c>
      <c r="C295" s="57" t="s">
        <v>377</v>
      </c>
      <c r="D295" s="61" t="s">
        <v>1105</v>
      </c>
      <c r="E295" s="57">
        <f t="shared" si="8"/>
        <v>0.01</v>
      </c>
      <c r="F295" s="62">
        <f t="shared" si="9"/>
        <v>20.399999999999999</v>
      </c>
      <c r="G295" s="57">
        <v>100</v>
      </c>
      <c r="H295" s="57" t="s">
        <v>1072</v>
      </c>
    </row>
    <row r="296" spans="2:12" x14ac:dyDescent="0.25">
      <c r="B296" s="57" t="s">
        <v>851</v>
      </c>
      <c r="C296" s="57" t="s">
        <v>1076</v>
      </c>
      <c r="D296" s="61" t="s">
        <v>1094</v>
      </c>
      <c r="E296" s="57">
        <f t="shared" si="8"/>
        <v>2.7397260273972601E-4</v>
      </c>
      <c r="F296" s="62">
        <f t="shared" si="9"/>
        <v>0.55890410958904113</v>
      </c>
      <c r="G296" s="57">
        <v>3650</v>
      </c>
      <c r="H296" s="57" t="s">
        <v>1072</v>
      </c>
    </row>
    <row r="297" spans="2:12" x14ac:dyDescent="0.25">
      <c r="B297" s="57" t="s">
        <v>852</v>
      </c>
      <c r="C297" s="57" t="s">
        <v>1076</v>
      </c>
      <c r="D297" s="61" t="s">
        <v>1094</v>
      </c>
      <c r="E297" s="57">
        <f t="shared" si="8"/>
        <v>2.7397260273972601E-4</v>
      </c>
      <c r="F297" s="62">
        <f t="shared" si="9"/>
        <v>0.55890410958904113</v>
      </c>
      <c r="G297" s="57">
        <v>3650</v>
      </c>
      <c r="H297" s="57" t="s">
        <v>1072</v>
      </c>
    </row>
    <row r="298" spans="2:12" x14ac:dyDescent="0.25">
      <c r="B298" s="57" t="s">
        <v>853</v>
      </c>
      <c r="C298" s="57" t="s">
        <v>1080</v>
      </c>
      <c r="D298" s="61" t="s">
        <v>1099</v>
      </c>
      <c r="E298" s="57">
        <f t="shared" si="8"/>
        <v>1.6025641025641025E-3</v>
      </c>
      <c r="F298" s="62">
        <f t="shared" si="9"/>
        <v>3.2692307692307692</v>
      </c>
      <c r="G298" s="57">
        <v>624</v>
      </c>
      <c r="H298" s="57" t="s">
        <v>1072</v>
      </c>
      <c r="I298" s="22" t="s">
        <v>335</v>
      </c>
      <c r="L298" s="60"/>
    </row>
    <row r="299" spans="2:12" x14ac:dyDescent="0.25">
      <c r="B299" s="57" t="s">
        <v>854</v>
      </c>
      <c r="C299" s="57" t="s">
        <v>1087</v>
      </c>
      <c r="D299" s="61" t="s">
        <v>1107</v>
      </c>
      <c r="E299" s="57">
        <f t="shared" si="8"/>
        <v>2.7322404371584699E-4</v>
      </c>
      <c r="F299" s="62">
        <f t="shared" si="9"/>
        <v>0.55737704918032782</v>
      </c>
      <c r="G299" s="57">
        <v>3660</v>
      </c>
      <c r="H299" s="57" t="s">
        <v>1072</v>
      </c>
    </row>
    <row r="300" spans="2:12" x14ac:dyDescent="0.25">
      <c r="B300" s="57" t="s">
        <v>855</v>
      </c>
      <c r="C300" s="57" t="s">
        <v>1082</v>
      </c>
      <c r="D300" s="61" t="s">
        <v>1101</v>
      </c>
      <c r="E300" s="57">
        <f t="shared" si="8"/>
        <v>2.5000000000000001E-3</v>
      </c>
      <c r="F300" s="62">
        <f t="shared" si="9"/>
        <v>5.0999999999999996</v>
      </c>
      <c r="G300" s="57">
        <v>400</v>
      </c>
      <c r="H300" s="57" t="s">
        <v>1072</v>
      </c>
    </row>
    <row r="301" spans="2:12" x14ac:dyDescent="0.25">
      <c r="B301" s="57" t="s">
        <v>856</v>
      </c>
      <c r="C301" s="57" t="s">
        <v>1085</v>
      </c>
      <c r="D301" s="61" t="s">
        <v>1104</v>
      </c>
      <c r="E301" s="57">
        <f t="shared" si="8"/>
        <v>9.6153846153846159E-3</v>
      </c>
      <c r="F301" s="62">
        <f t="shared" si="9"/>
        <v>19.615384615384617</v>
      </c>
      <c r="G301" s="57">
        <v>104</v>
      </c>
      <c r="H301" s="57" t="s">
        <v>1072</v>
      </c>
      <c r="L301" s="60"/>
    </row>
    <row r="302" spans="2:12" x14ac:dyDescent="0.25">
      <c r="B302" s="57" t="s">
        <v>857</v>
      </c>
      <c r="C302" s="57" t="s">
        <v>1085</v>
      </c>
      <c r="D302" s="61" t="s">
        <v>1104</v>
      </c>
      <c r="E302" s="57">
        <f t="shared" si="8"/>
        <v>9.6153846153846159E-3</v>
      </c>
      <c r="F302" s="62">
        <f t="shared" si="9"/>
        <v>19.615384615384617</v>
      </c>
      <c r="G302" s="57">
        <v>104</v>
      </c>
      <c r="H302" s="57" t="s">
        <v>1072</v>
      </c>
      <c r="L302" s="60"/>
    </row>
    <row r="303" spans="2:12" x14ac:dyDescent="0.25">
      <c r="B303" s="57" t="s">
        <v>858</v>
      </c>
      <c r="C303" s="57" t="s">
        <v>1084</v>
      </c>
      <c r="D303" s="61" t="s">
        <v>1103</v>
      </c>
      <c r="E303" s="57">
        <f t="shared" si="8"/>
        <v>3.3333333333333332E-4</v>
      </c>
      <c r="F303" s="62">
        <f t="shared" si="9"/>
        <v>0.68</v>
      </c>
      <c r="G303" s="57">
        <v>3000</v>
      </c>
      <c r="H303" s="57" t="s">
        <v>1072</v>
      </c>
    </row>
    <row r="304" spans="2:12" x14ac:dyDescent="0.25">
      <c r="B304" s="57" t="s">
        <v>859</v>
      </c>
      <c r="C304" s="57" t="s">
        <v>1077</v>
      </c>
      <c r="D304" s="61" t="s">
        <v>1095</v>
      </c>
      <c r="E304" s="57">
        <f t="shared" si="8"/>
        <v>2.5000000000000001E-4</v>
      </c>
      <c r="F304" s="62">
        <f t="shared" si="9"/>
        <v>0.51</v>
      </c>
      <c r="G304" s="57">
        <v>4000</v>
      </c>
      <c r="H304" s="57" t="s">
        <v>1072</v>
      </c>
    </row>
    <row r="305" spans="2:12" x14ac:dyDescent="0.25">
      <c r="B305" s="57" t="s">
        <v>860</v>
      </c>
      <c r="C305" s="57" t="s">
        <v>377</v>
      </c>
      <c r="D305" s="61" t="s">
        <v>1105</v>
      </c>
      <c r="E305" s="57">
        <f t="shared" si="8"/>
        <v>0.01</v>
      </c>
      <c r="F305" s="62">
        <f t="shared" si="9"/>
        <v>20.399999999999999</v>
      </c>
      <c r="G305" s="57">
        <v>100</v>
      </c>
      <c r="H305" s="57" t="s">
        <v>1072</v>
      </c>
    </row>
    <row r="306" spans="2:12" x14ac:dyDescent="0.25">
      <c r="B306" s="57" t="s">
        <v>861</v>
      </c>
      <c r="C306" s="57" t="s">
        <v>1076</v>
      </c>
      <c r="D306" s="61" t="s">
        <v>1094</v>
      </c>
      <c r="E306" s="57">
        <f t="shared" si="8"/>
        <v>2.7397260273972601E-4</v>
      </c>
      <c r="F306" s="62">
        <f t="shared" si="9"/>
        <v>0.55890410958904113</v>
      </c>
      <c r="G306" s="57">
        <v>3650</v>
      </c>
      <c r="H306" s="57" t="s">
        <v>1072</v>
      </c>
    </row>
    <row r="307" spans="2:12" x14ac:dyDescent="0.25">
      <c r="B307" s="57" t="s">
        <v>862</v>
      </c>
      <c r="C307" s="57" t="s">
        <v>1076</v>
      </c>
      <c r="D307" s="61" t="s">
        <v>1094</v>
      </c>
      <c r="E307" s="57">
        <f t="shared" si="8"/>
        <v>2.7397260273972601E-4</v>
      </c>
      <c r="F307" s="62">
        <f t="shared" si="9"/>
        <v>0.55890410958904113</v>
      </c>
      <c r="G307" s="57">
        <v>3650</v>
      </c>
      <c r="H307" s="57" t="s">
        <v>1072</v>
      </c>
    </row>
    <row r="308" spans="2:12" x14ac:dyDescent="0.25">
      <c r="B308" s="57" t="s">
        <v>863</v>
      </c>
      <c r="C308" s="57" t="s">
        <v>1076</v>
      </c>
      <c r="D308" s="61" t="s">
        <v>1094</v>
      </c>
      <c r="E308" s="57">
        <f t="shared" si="8"/>
        <v>2.7397260273972601E-4</v>
      </c>
      <c r="F308" s="62">
        <f t="shared" si="9"/>
        <v>0.55890410958904113</v>
      </c>
      <c r="G308" s="57">
        <v>3650</v>
      </c>
      <c r="H308" s="57" t="s">
        <v>1072</v>
      </c>
    </row>
    <row r="309" spans="2:12" x14ac:dyDescent="0.25">
      <c r="B309" s="57" t="s">
        <v>864</v>
      </c>
      <c r="C309" s="57" t="s">
        <v>1076</v>
      </c>
      <c r="D309" s="61" t="s">
        <v>1094</v>
      </c>
      <c r="E309" s="57">
        <f t="shared" si="8"/>
        <v>2.7397260273972601E-4</v>
      </c>
      <c r="F309" s="62">
        <f t="shared" si="9"/>
        <v>0.55890410958904113</v>
      </c>
      <c r="G309" s="57">
        <v>3650</v>
      </c>
      <c r="H309" s="57" t="s">
        <v>1072</v>
      </c>
    </row>
    <row r="310" spans="2:12" x14ac:dyDescent="0.25">
      <c r="B310" s="57" t="s">
        <v>865</v>
      </c>
      <c r="C310" s="57" t="s">
        <v>1080</v>
      </c>
      <c r="D310" s="61" t="s">
        <v>1099</v>
      </c>
      <c r="E310" s="57">
        <f t="shared" si="8"/>
        <v>1.6025641025641025E-3</v>
      </c>
      <c r="F310" s="62">
        <f t="shared" si="9"/>
        <v>3.2692307692307692</v>
      </c>
      <c r="G310" s="57">
        <v>624</v>
      </c>
      <c r="H310" s="57" t="s">
        <v>1072</v>
      </c>
      <c r="I310" s="22" t="s">
        <v>334</v>
      </c>
      <c r="L310" s="60"/>
    </row>
    <row r="311" spans="2:12" x14ac:dyDescent="0.25">
      <c r="B311" s="57" t="s">
        <v>866</v>
      </c>
      <c r="C311" s="57" t="s">
        <v>1087</v>
      </c>
      <c r="D311" s="61" t="s">
        <v>1107</v>
      </c>
      <c r="E311" s="57">
        <f t="shared" si="8"/>
        <v>2.7322404371584699E-4</v>
      </c>
      <c r="F311" s="62">
        <f t="shared" si="9"/>
        <v>0.55737704918032782</v>
      </c>
      <c r="G311" s="57">
        <v>3660</v>
      </c>
      <c r="H311" s="57" t="s">
        <v>1072</v>
      </c>
    </row>
    <row r="312" spans="2:12" x14ac:dyDescent="0.25">
      <c r="B312" s="57" t="s">
        <v>867</v>
      </c>
      <c r="C312" s="57" t="s">
        <v>1082</v>
      </c>
      <c r="D312" s="61" t="s">
        <v>1101</v>
      </c>
      <c r="E312" s="57">
        <f t="shared" si="8"/>
        <v>2.5000000000000001E-3</v>
      </c>
      <c r="F312" s="62">
        <f t="shared" si="9"/>
        <v>5.0999999999999996</v>
      </c>
      <c r="G312" s="57">
        <v>400</v>
      </c>
      <c r="H312" s="57" t="s">
        <v>1072</v>
      </c>
    </row>
    <row r="313" spans="2:12" x14ac:dyDescent="0.25">
      <c r="B313" s="57" t="s">
        <v>868</v>
      </c>
      <c r="C313" s="57" t="s">
        <v>1085</v>
      </c>
      <c r="D313" s="61" t="s">
        <v>1104</v>
      </c>
      <c r="E313" s="57">
        <f t="shared" si="8"/>
        <v>9.6153846153846159E-3</v>
      </c>
      <c r="F313" s="62">
        <f t="shared" si="9"/>
        <v>19.615384615384617</v>
      </c>
      <c r="G313" s="57">
        <v>104</v>
      </c>
      <c r="H313" s="57" t="s">
        <v>1072</v>
      </c>
      <c r="L313" s="60"/>
    </row>
    <row r="314" spans="2:12" x14ac:dyDescent="0.25">
      <c r="B314" s="57" t="s">
        <v>869</v>
      </c>
      <c r="C314" s="57" t="s">
        <v>1085</v>
      </c>
      <c r="D314" s="61" t="s">
        <v>1104</v>
      </c>
      <c r="E314" s="57">
        <f t="shared" si="8"/>
        <v>9.6153846153846159E-3</v>
      </c>
      <c r="F314" s="62">
        <f t="shared" si="9"/>
        <v>19.615384615384617</v>
      </c>
      <c r="G314" s="57">
        <v>104</v>
      </c>
      <c r="H314" s="57" t="s">
        <v>1072</v>
      </c>
      <c r="L314" s="60"/>
    </row>
    <row r="315" spans="2:12" x14ac:dyDescent="0.25">
      <c r="B315" s="57" t="s">
        <v>870</v>
      </c>
      <c r="C315" s="57" t="s">
        <v>1084</v>
      </c>
      <c r="D315" s="61" t="s">
        <v>1103</v>
      </c>
      <c r="E315" s="57">
        <f t="shared" si="8"/>
        <v>3.3333333333333332E-4</v>
      </c>
      <c r="F315" s="62">
        <f t="shared" si="9"/>
        <v>0.68</v>
      </c>
      <c r="G315" s="57">
        <v>3000</v>
      </c>
      <c r="H315" s="57" t="s">
        <v>1072</v>
      </c>
    </row>
    <row r="316" spans="2:12" x14ac:dyDescent="0.25">
      <c r="B316" s="57" t="s">
        <v>871</v>
      </c>
      <c r="C316" s="57" t="s">
        <v>1077</v>
      </c>
      <c r="D316" s="61" t="s">
        <v>1095</v>
      </c>
      <c r="E316" s="57">
        <f t="shared" si="8"/>
        <v>2.5000000000000001E-4</v>
      </c>
      <c r="F316" s="62">
        <f t="shared" si="9"/>
        <v>0.51</v>
      </c>
      <c r="G316" s="57">
        <v>4000</v>
      </c>
      <c r="H316" s="57" t="s">
        <v>1072</v>
      </c>
    </row>
    <row r="317" spans="2:12" x14ac:dyDescent="0.25">
      <c r="B317" s="57" t="s">
        <v>872</v>
      </c>
      <c r="C317" s="57" t="s">
        <v>377</v>
      </c>
      <c r="D317" s="61" t="s">
        <v>1105</v>
      </c>
      <c r="E317" s="57">
        <f t="shared" si="8"/>
        <v>0.01</v>
      </c>
      <c r="F317" s="62">
        <f t="shared" si="9"/>
        <v>20.399999999999999</v>
      </c>
      <c r="G317" s="57">
        <v>100</v>
      </c>
      <c r="H317" s="57" t="s">
        <v>1072</v>
      </c>
    </row>
    <row r="318" spans="2:12" x14ac:dyDescent="0.25">
      <c r="B318" s="57" t="s">
        <v>873</v>
      </c>
      <c r="C318" s="57" t="s">
        <v>1076</v>
      </c>
      <c r="D318" s="61" t="s">
        <v>1094</v>
      </c>
      <c r="E318" s="57">
        <f t="shared" si="8"/>
        <v>2.7397260273972601E-4</v>
      </c>
      <c r="F318" s="62">
        <f t="shared" si="9"/>
        <v>0.55890410958904113</v>
      </c>
      <c r="G318" s="57">
        <v>3650</v>
      </c>
      <c r="H318" s="57" t="s">
        <v>1072</v>
      </c>
    </row>
    <row r="319" spans="2:12" x14ac:dyDescent="0.25">
      <c r="B319" s="57" t="s">
        <v>874</v>
      </c>
      <c r="C319" s="57" t="s">
        <v>1076</v>
      </c>
      <c r="D319" s="61" t="s">
        <v>1094</v>
      </c>
      <c r="E319" s="57">
        <f t="shared" si="8"/>
        <v>2.7397260273972601E-4</v>
      </c>
      <c r="F319" s="62">
        <f t="shared" si="9"/>
        <v>0.55890410958904113</v>
      </c>
      <c r="G319" s="57">
        <v>3650</v>
      </c>
      <c r="H319" s="57" t="s">
        <v>1072</v>
      </c>
    </row>
    <row r="320" spans="2:12" x14ac:dyDescent="0.25">
      <c r="B320" s="57" t="s">
        <v>875</v>
      </c>
      <c r="C320" s="57" t="s">
        <v>1080</v>
      </c>
      <c r="D320" s="61" t="s">
        <v>1099</v>
      </c>
      <c r="E320" s="57">
        <f t="shared" si="8"/>
        <v>1.6025641025641025E-3</v>
      </c>
      <c r="F320" s="62">
        <f t="shared" si="9"/>
        <v>3.2692307692307692</v>
      </c>
      <c r="G320" s="57">
        <v>624</v>
      </c>
      <c r="H320" s="57" t="s">
        <v>1072</v>
      </c>
      <c r="I320" s="12" t="s">
        <v>307</v>
      </c>
      <c r="L320" s="60"/>
    </row>
    <row r="321" spans="2:12" x14ac:dyDescent="0.25">
      <c r="B321" s="57" t="s">
        <v>876</v>
      </c>
      <c r="C321" s="57" t="s">
        <v>1087</v>
      </c>
      <c r="D321" s="61" t="s">
        <v>1107</v>
      </c>
      <c r="E321" s="57">
        <f t="shared" si="8"/>
        <v>2.7322404371584699E-4</v>
      </c>
      <c r="F321" s="62">
        <f t="shared" si="9"/>
        <v>0.55737704918032782</v>
      </c>
      <c r="G321" s="57">
        <v>3660</v>
      </c>
      <c r="H321" s="57" t="s">
        <v>1072</v>
      </c>
    </row>
    <row r="322" spans="2:12" x14ac:dyDescent="0.25">
      <c r="B322" s="57" t="s">
        <v>877</v>
      </c>
      <c r="C322" s="57" t="s">
        <v>1082</v>
      </c>
      <c r="D322" s="61" t="s">
        <v>1101</v>
      </c>
      <c r="E322" s="57">
        <f t="shared" si="8"/>
        <v>2.5000000000000001E-3</v>
      </c>
      <c r="F322" s="62">
        <f t="shared" si="9"/>
        <v>5.0999999999999996</v>
      </c>
      <c r="G322" s="57">
        <v>400</v>
      </c>
      <c r="H322" s="57" t="s">
        <v>1072</v>
      </c>
    </row>
    <row r="323" spans="2:12" x14ac:dyDescent="0.25">
      <c r="B323" s="57" t="s">
        <v>878</v>
      </c>
      <c r="C323" s="57" t="s">
        <v>1085</v>
      </c>
      <c r="D323" s="61" t="s">
        <v>1104</v>
      </c>
      <c r="E323" s="57">
        <f t="shared" si="8"/>
        <v>9.6153846153846159E-3</v>
      </c>
      <c r="F323" s="62">
        <f t="shared" si="9"/>
        <v>19.615384615384617</v>
      </c>
      <c r="G323" s="57">
        <v>104</v>
      </c>
      <c r="H323" s="57" t="s">
        <v>1072</v>
      </c>
      <c r="L323" s="60"/>
    </row>
    <row r="324" spans="2:12" x14ac:dyDescent="0.25">
      <c r="B324" s="57" t="s">
        <v>879</v>
      </c>
      <c r="C324" s="57" t="s">
        <v>1084</v>
      </c>
      <c r="D324" s="61" t="s">
        <v>1103</v>
      </c>
      <c r="E324" s="57">
        <f t="shared" si="8"/>
        <v>3.3333333333333332E-4</v>
      </c>
      <c r="F324" s="62">
        <f t="shared" si="9"/>
        <v>0.68</v>
      </c>
      <c r="G324" s="57">
        <v>3000</v>
      </c>
      <c r="H324" s="57" t="s">
        <v>1072</v>
      </c>
    </row>
    <row r="325" spans="2:12" x14ac:dyDescent="0.25">
      <c r="B325" s="57" t="s">
        <v>880</v>
      </c>
      <c r="C325" s="57" t="s">
        <v>1077</v>
      </c>
      <c r="D325" s="61" t="s">
        <v>1095</v>
      </c>
      <c r="E325" s="57">
        <f t="shared" ref="E325:E388" si="10">1/G325</f>
        <v>2.5000000000000001E-4</v>
      </c>
      <c r="F325" s="62">
        <f t="shared" ref="F325:F388" si="11">(40*4.25*12)/G325</f>
        <v>0.51</v>
      </c>
      <c r="G325" s="57">
        <v>4000</v>
      </c>
      <c r="H325" s="57" t="s">
        <v>1072</v>
      </c>
    </row>
    <row r="326" spans="2:12" x14ac:dyDescent="0.25">
      <c r="B326" s="57" t="s">
        <v>881</v>
      </c>
      <c r="C326" s="57" t="s">
        <v>377</v>
      </c>
      <c r="D326" s="61" t="s">
        <v>1105</v>
      </c>
      <c r="E326" s="57">
        <f t="shared" si="10"/>
        <v>0.01</v>
      </c>
      <c r="F326" s="62">
        <f t="shared" si="11"/>
        <v>20.399999999999999</v>
      </c>
      <c r="G326" s="57">
        <v>100</v>
      </c>
      <c r="H326" s="57" t="s">
        <v>1072</v>
      </c>
    </row>
    <row r="327" spans="2:12" x14ac:dyDescent="0.25">
      <c r="B327" s="57" t="s">
        <v>882</v>
      </c>
      <c r="C327" s="57" t="s">
        <v>1076</v>
      </c>
      <c r="D327" s="61" t="s">
        <v>1094</v>
      </c>
      <c r="E327" s="57">
        <f t="shared" si="10"/>
        <v>2.7397260273972601E-4</v>
      </c>
      <c r="F327" s="62">
        <f t="shared" si="11"/>
        <v>0.55890410958904113</v>
      </c>
      <c r="G327" s="57">
        <v>3650</v>
      </c>
      <c r="H327" s="57" t="s">
        <v>1072</v>
      </c>
    </row>
    <row r="328" spans="2:12" x14ac:dyDescent="0.25">
      <c r="B328" s="57" t="s">
        <v>883</v>
      </c>
      <c r="C328" s="57" t="s">
        <v>1076</v>
      </c>
      <c r="D328" s="61" t="s">
        <v>1094</v>
      </c>
      <c r="E328" s="57">
        <f t="shared" si="10"/>
        <v>2.7397260273972601E-4</v>
      </c>
      <c r="F328" s="62">
        <f t="shared" si="11"/>
        <v>0.55890410958904113</v>
      </c>
      <c r="G328" s="57">
        <v>3650</v>
      </c>
      <c r="H328" s="57" t="s">
        <v>1072</v>
      </c>
    </row>
    <row r="329" spans="2:12" x14ac:dyDescent="0.25">
      <c r="B329" s="57" t="s">
        <v>884</v>
      </c>
      <c r="C329" s="57" t="s">
        <v>1080</v>
      </c>
      <c r="D329" s="61" t="s">
        <v>1099</v>
      </c>
      <c r="E329" s="57">
        <f t="shared" si="10"/>
        <v>1.6025641025641025E-3</v>
      </c>
      <c r="F329" s="62">
        <f t="shared" si="11"/>
        <v>3.2692307692307692</v>
      </c>
      <c r="G329" s="57">
        <v>624</v>
      </c>
      <c r="H329" s="57" t="s">
        <v>1072</v>
      </c>
      <c r="I329" s="12" t="s">
        <v>308</v>
      </c>
      <c r="L329" s="60"/>
    </row>
    <row r="330" spans="2:12" x14ac:dyDescent="0.25">
      <c r="B330" s="57" t="s">
        <v>885</v>
      </c>
      <c r="C330" s="57" t="s">
        <v>1082</v>
      </c>
      <c r="D330" s="61" t="s">
        <v>1101</v>
      </c>
      <c r="E330" s="57">
        <f t="shared" si="10"/>
        <v>2.5000000000000001E-3</v>
      </c>
      <c r="F330" s="62">
        <f t="shared" si="11"/>
        <v>5.0999999999999996</v>
      </c>
      <c r="G330" s="57">
        <v>400</v>
      </c>
      <c r="H330" s="57" t="s">
        <v>1072</v>
      </c>
    </row>
    <row r="331" spans="2:12" x14ac:dyDescent="0.25">
      <c r="B331" s="57" t="s">
        <v>886</v>
      </c>
      <c r="C331" s="57" t="s">
        <v>1085</v>
      </c>
      <c r="D331" s="61" t="s">
        <v>1104</v>
      </c>
      <c r="E331" s="57">
        <f t="shared" si="10"/>
        <v>9.6153846153846159E-3</v>
      </c>
      <c r="F331" s="62">
        <f t="shared" si="11"/>
        <v>19.615384615384617</v>
      </c>
      <c r="G331" s="57">
        <v>104</v>
      </c>
      <c r="H331" s="57" t="s">
        <v>1072</v>
      </c>
      <c r="L331" s="60"/>
    </row>
    <row r="332" spans="2:12" x14ac:dyDescent="0.25">
      <c r="B332" s="57" t="s">
        <v>887</v>
      </c>
      <c r="C332" s="57" t="s">
        <v>1085</v>
      </c>
      <c r="D332" s="61" t="s">
        <v>1104</v>
      </c>
      <c r="E332" s="57">
        <f t="shared" si="10"/>
        <v>9.6153846153846159E-3</v>
      </c>
      <c r="F332" s="62">
        <f t="shared" si="11"/>
        <v>19.615384615384617</v>
      </c>
      <c r="G332" s="57">
        <v>104</v>
      </c>
      <c r="H332" s="57" t="s">
        <v>1072</v>
      </c>
      <c r="L332" s="60"/>
    </row>
    <row r="333" spans="2:12" x14ac:dyDescent="0.25">
      <c r="B333" s="57" t="s">
        <v>888</v>
      </c>
      <c r="C333" s="57" t="s">
        <v>1084</v>
      </c>
      <c r="D333" s="61" t="s">
        <v>1103</v>
      </c>
      <c r="E333" s="57">
        <f t="shared" si="10"/>
        <v>3.3333333333333332E-4</v>
      </c>
      <c r="F333" s="62">
        <f t="shared" si="11"/>
        <v>0.68</v>
      </c>
      <c r="G333" s="57">
        <v>3000</v>
      </c>
      <c r="H333" s="57" t="s">
        <v>1072</v>
      </c>
    </row>
    <row r="334" spans="2:12" x14ac:dyDescent="0.25">
      <c r="B334" s="57" t="s">
        <v>889</v>
      </c>
      <c r="C334" s="57" t="s">
        <v>1077</v>
      </c>
      <c r="D334" s="61" t="s">
        <v>1095</v>
      </c>
      <c r="E334" s="57">
        <f t="shared" si="10"/>
        <v>2.5000000000000001E-4</v>
      </c>
      <c r="F334" s="62">
        <f t="shared" si="11"/>
        <v>0.51</v>
      </c>
      <c r="G334" s="57">
        <v>4000</v>
      </c>
      <c r="H334" s="57" t="s">
        <v>1072</v>
      </c>
    </row>
    <row r="335" spans="2:12" x14ac:dyDescent="0.25">
      <c r="B335" s="57" t="s">
        <v>890</v>
      </c>
      <c r="C335" s="57" t="s">
        <v>377</v>
      </c>
      <c r="D335" s="61" t="s">
        <v>1105</v>
      </c>
      <c r="E335" s="57">
        <f t="shared" si="10"/>
        <v>0.01</v>
      </c>
      <c r="F335" s="62">
        <f t="shared" si="11"/>
        <v>20.399999999999999</v>
      </c>
      <c r="G335" s="57">
        <v>100</v>
      </c>
      <c r="H335" s="57" t="s">
        <v>1072</v>
      </c>
    </row>
    <row r="336" spans="2:12" x14ac:dyDescent="0.25">
      <c r="B336" s="57" t="s">
        <v>891</v>
      </c>
      <c r="C336" s="57" t="s">
        <v>1076</v>
      </c>
      <c r="D336" s="61" t="s">
        <v>1094</v>
      </c>
      <c r="E336" s="57">
        <f t="shared" si="10"/>
        <v>2.7397260273972601E-4</v>
      </c>
      <c r="F336" s="62">
        <f t="shared" si="11"/>
        <v>0.55890410958904113</v>
      </c>
      <c r="G336" s="57">
        <v>3650</v>
      </c>
      <c r="H336" s="57" t="s">
        <v>1072</v>
      </c>
    </row>
    <row r="337" spans="2:12" x14ac:dyDescent="0.25">
      <c r="B337" s="57" t="s">
        <v>892</v>
      </c>
      <c r="C337" s="57" t="s">
        <v>1076</v>
      </c>
      <c r="D337" s="61" t="s">
        <v>1094</v>
      </c>
      <c r="E337" s="57">
        <f t="shared" si="10"/>
        <v>2.7397260273972601E-4</v>
      </c>
      <c r="F337" s="62">
        <f t="shared" si="11"/>
        <v>0.55890410958904113</v>
      </c>
      <c r="G337" s="57">
        <v>3650</v>
      </c>
      <c r="H337" s="57" t="s">
        <v>1072</v>
      </c>
    </row>
    <row r="338" spans="2:12" x14ac:dyDescent="0.25">
      <c r="B338" s="57" t="s">
        <v>893</v>
      </c>
      <c r="C338" s="57" t="s">
        <v>1076</v>
      </c>
      <c r="D338" s="61" t="s">
        <v>1094</v>
      </c>
      <c r="E338" s="57">
        <f t="shared" si="10"/>
        <v>2.7397260273972601E-4</v>
      </c>
      <c r="F338" s="62">
        <f t="shared" si="11"/>
        <v>0.55890410958904113</v>
      </c>
      <c r="G338" s="57">
        <v>3650</v>
      </c>
      <c r="H338" s="57" t="s">
        <v>1072</v>
      </c>
    </row>
    <row r="339" spans="2:12" x14ac:dyDescent="0.25">
      <c r="B339" s="57" t="s">
        <v>894</v>
      </c>
      <c r="C339" s="57" t="s">
        <v>1080</v>
      </c>
      <c r="D339" s="61" t="s">
        <v>1099</v>
      </c>
      <c r="E339" s="57">
        <f t="shared" si="10"/>
        <v>1.6025641025641025E-3</v>
      </c>
      <c r="F339" s="62">
        <f t="shared" si="11"/>
        <v>3.2692307692307692</v>
      </c>
      <c r="G339" s="57">
        <v>624</v>
      </c>
      <c r="H339" s="57" t="s">
        <v>1072</v>
      </c>
      <c r="I339" s="12" t="s">
        <v>309</v>
      </c>
      <c r="L339" s="60"/>
    </row>
    <row r="340" spans="2:12" x14ac:dyDescent="0.25">
      <c r="B340" s="57" t="s">
        <v>895</v>
      </c>
      <c r="C340" s="57" t="s">
        <v>1082</v>
      </c>
      <c r="D340" s="61" t="s">
        <v>1101</v>
      </c>
      <c r="E340" s="57">
        <f t="shared" si="10"/>
        <v>2.5000000000000001E-3</v>
      </c>
      <c r="F340" s="62">
        <f t="shared" si="11"/>
        <v>5.0999999999999996</v>
      </c>
      <c r="G340" s="57">
        <v>400</v>
      </c>
      <c r="H340" s="57" t="s">
        <v>1072</v>
      </c>
    </row>
    <row r="341" spans="2:12" x14ac:dyDescent="0.25">
      <c r="B341" s="57" t="s">
        <v>896</v>
      </c>
      <c r="C341" s="57" t="s">
        <v>1085</v>
      </c>
      <c r="D341" s="61" t="s">
        <v>1104</v>
      </c>
      <c r="E341" s="57">
        <f t="shared" si="10"/>
        <v>9.6153846153846159E-3</v>
      </c>
      <c r="F341" s="62">
        <f t="shared" si="11"/>
        <v>19.615384615384617</v>
      </c>
      <c r="G341" s="57">
        <v>104</v>
      </c>
      <c r="H341" s="57" t="s">
        <v>1072</v>
      </c>
      <c r="L341" s="60"/>
    </row>
    <row r="342" spans="2:12" x14ac:dyDescent="0.25">
      <c r="B342" s="57" t="s">
        <v>897</v>
      </c>
      <c r="C342" s="57" t="s">
        <v>1085</v>
      </c>
      <c r="D342" s="61" t="s">
        <v>1104</v>
      </c>
      <c r="E342" s="57">
        <f t="shared" si="10"/>
        <v>9.6153846153846159E-3</v>
      </c>
      <c r="F342" s="62">
        <f t="shared" si="11"/>
        <v>19.615384615384617</v>
      </c>
      <c r="G342" s="57">
        <v>104</v>
      </c>
      <c r="H342" s="57" t="s">
        <v>1072</v>
      </c>
      <c r="L342" s="60"/>
    </row>
    <row r="343" spans="2:12" x14ac:dyDescent="0.25">
      <c r="B343" s="57" t="s">
        <v>898</v>
      </c>
      <c r="C343" s="57" t="s">
        <v>1084</v>
      </c>
      <c r="D343" s="61" t="s">
        <v>1103</v>
      </c>
      <c r="E343" s="57">
        <f t="shared" si="10"/>
        <v>3.3333333333333332E-4</v>
      </c>
      <c r="F343" s="62">
        <f t="shared" si="11"/>
        <v>0.68</v>
      </c>
      <c r="G343" s="57">
        <v>3000</v>
      </c>
      <c r="H343" s="57" t="s">
        <v>1072</v>
      </c>
    </row>
    <row r="344" spans="2:12" x14ac:dyDescent="0.25">
      <c r="B344" s="57" t="s">
        <v>899</v>
      </c>
      <c r="C344" s="57" t="s">
        <v>1077</v>
      </c>
      <c r="D344" s="61" t="s">
        <v>1095</v>
      </c>
      <c r="E344" s="57">
        <f t="shared" si="10"/>
        <v>2.5000000000000001E-4</v>
      </c>
      <c r="F344" s="62">
        <f t="shared" si="11"/>
        <v>0.51</v>
      </c>
      <c r="G344" s="57">
        <v>4000</v>
      </c>
      <c r="H344" s="57" t="s">
        <v>1072</v>
      </c>
    </row>
    <row r="345" spans="2:12" x14ac:dyDescent="0.25">
      <c r="B345" s="57" t="s">
        <v>900</v>
      </c>
      <c r="C345" s="57" t="s">
        <v>377</v>
      </c>
      <c r="D345" s="61" t="s">
        <v>1105</v>
      </c>
      <c r="E345" s="57">
        <f t="shared" si="10"/>
        <v>0.01</v>
      </c>
      <c r="F345" s="62">
        <f t="shared" si="11"/>
        <v>20.399999999999999</v>
      </c>
      <c r="G345" s="57">
        <v>100</v>
      </c>
      <c r="H345" s="57" t="s">
        <v>1072</v>
      </c>
    </row>
    <row r="346" spans="2:12" x14ac:dyDescent="0.25">
      <c r="B346" s="57" t="s">
        <v>901</v>
      </c>
      <c r="C346" s="57" t="s">
        <v>1076</v>
      </c>
      <c r="D346" s="61" t="s">
        <v>1094</v>
      </c>
      <c r="E346" s="57">
        <f t="shared" si="10"/>
        <v>2.7397260273972601E-4</v>
      </c>
      <c r="F346" s="62">
        <f t="shared" si="11"/>
        <v>0.55890410958904113</v>
      </c>
      <c r="G346" s="57">
        <v>3650</v>
      </c>
      <c r="H346" s="57" t="s">
        <v>1072</v>
      </c>
    </row>
    <row r="347" spans="2:12" x14ac:dyDescent="0.25">
      <c r="B347" s="57" t="s">
        <v>902</v>
      </c>
      <c r="C347" s="57" t="s">
        <v>1076</v>
      </c>
      <c r="D347" s="61" t="s">
        <v>1094</v>
      </c>
      <c r="E347" s="57">
        <f t="shared" si="10"/>
        <v>2.7397260273972601E-4</v>
      </c>
      <c r="F347" s="62">
        <f t="shared" si="11"/>
        <v>0.55890410958904113</v>
      </c>
      <c r="G347" s="57">
        <v>3650</v>
      </c>
      <c r="H347" s="57" t="s">
        <v>1072</v>
      </c>
    </row>
    <row r="348" spans="2:12" x14ac:dyDescent="0.25">
      <c r="B348" s="57" t="s">
        <v>903</v>
      </c>
      <c r="C348" s="57" t="s">
        <v>1076</v>
      </c>
      <c r="D348" s="61" t="s">
        <v>1094</v>
      </c>
      <c r="E348" s="57">
        <f t="shared" si="10"/>
        <v>2.7397260273972601E-4</v>
      </c>
      <c r="F348" s="62">
        <f t="shared" si="11"/>
        <v>0.55890410958904113</v>
      </c>
      <c r="G348" s="57">
        <v>3650</v>
      </c>
      <c r="H348" s="57" t="s">
        <v>1072</v>
      </c>
    </row>
    <row r="349" spans="2:12" x14ac:dyDescent="0.25">
      <c r="B349" s="57" t="s">
        <v>904</v>
      </c>
      <c r="C349" s="57" t="s">
        <v>1080</v>
      </c>
      <c r="D349" s="61" t="s">
        <v>1099</v>
      </c>
      <c r="E349" s="57">
        <f t="shared" si="10"/>
        <v>1.6025641025641025E-3</v>
      </c>
      <c r="F349" s="62">
        <f t="shared" si="11"/>
        <v>3.2692307692307692</v>
      </c>
      <c r="G349" s="57">
        <v>624</v>
      </c>
      <c r="H349" s="57" t="s">
        <v>1072</v>
      </c>
      <c r="I349" s="12" t="s">
        <v>310</v>
      </c>
      <c r="L349" s="60"/>
    </row>
    <row r="350" spans="2:12" x14ac:dyDescent="0.25">
      <c r="B350" s="57" t="s">
        <v>905</v>
      </c>
      <c r="C350" s="57" t="s">
        <v>1087</v>
      </c>
      <c r="D350" s="61" t="s">
        <v>1107</v>
      </c>
      <c r="E350" s="57">
        <f t="shared" si="10"/>
        <v>2.7322404371584699E-4</v>
      </c>
      <c r="F350" s="62">
        <f t="shared" si="11"/>
        <v>0.55737704918032782</v>
      </c>
      <c r="G350" s="57">
        <v>3660</v>
      </c>
      <c r="H350" s="57" t="s">
        <v>1072</v>
      </c>
    </row>
    <row r="351" spans="2:12" x14ac:dyDescent="0.25">
      <c r="B351" s="57" t="s">
        <v>906</v>
      </c>
      <c r="C351" s="57" t="s">
        <v>1082</v>
      </c>
      <c r="D351" s="61" t="s">
        <v>1101</v>
      </c>
      <c r="E351" s="57">
        <f t="shared" si="10"/>
        <v>2.5000000000000001E-3</v>
      </c>
      <c r="F351" s="62">
        <f t="shared" si="11"/>
        <v>5.0999999999999996</v>
      </c>
      <c r="G351" s="57">
        <v>400</v>
      </c>
      <c r="H351" s="57" t="s">
        <v>1072</v>
      </c>
    </row>
    <row r="352" spans="2:12" x14ac:dyDescent="0.25">
      <c r="B352" s="57" t="s">
        <v>907</v>
      </c>
      <c r="C352" s="57" t="s">
        <v>1085</v>
      </c>
      <c r="D352" s="61" t="s">
        <v>1104</v>
      </c>
      <c r="E352" s="57">
        <f t="shared" si="10"/>
        <v>9.6153846153846159E-3</v>
      </c>
      <c r="F352" s="62">
        <f t="shared" si="11"/>
        <v>19.615384615384617</v>
      </c>
      <c r="G352" s="57">
        <v>104</v>
      </c>
      <c r="H352" s="57" t="s">
        <v>1072</v>
      </c>
      <c r="L352" s="60"/>
    </row>
    <row r="353" spans="2:12" x14ac:dyDescent="0.25">
      <c r="B353" s="57" t="s">
        <v>908</v>
      </c>
      <c r="C353" s="57" t="s">
        <v>1085</v>
      </c>
      <c r="D353" s="61" t="s">
        <v>1104</v>
      </c>
      <c r="E353" s="57">
        <f t="shared" si="10"/>
        <v>9.6153846153846159E-3</v>
      </c>
      <c r="F353" s="62">
        <f t="shared" si="11"/>
        <v>19.615384615384617</v>
      </c>
      <c r="G353" s="57">
        <v>104</v>
      </c>
      <c r="H353" s="57" t="s">
        <v>1072</v>
      </c>
      <c r="L353" s="60"/>
    </row>
    <row r="354" spans="2:12" x14ac:dyDescent="0.25">
      <c r="B354" s="57" t="s">
        <v>909</v>
      </c>
      <c r="C354" s="57" t="s">
        <v>1084</v>
      </c>
      <c r="D354" s="61" t="s">
        <v>1103</v>
      </c>
      <c r="E354" s="57">
        <f t="shared" si="10"/>
        <v>3.3333333333333332E-4</v>
      </c>
      <c r="F354" s="62">
        <f t="shared" si="11"/>
        <v>0.68</v>
      </c>
      <c r="G354" s="57">
        <v>3000</v>
      </c>
      <c r="H354" s="57" t="s">
        <v>1072</v>
      </c>
    </row>
    <row r="355" spans="2:12" x14ac:dyDescent="0.25">
      <c r="B355" s="57" t="s">
        <v>910</v>
      </c>
      <c r="C355" s="57" t="s">
        <v>1077</v>
      </c>
      <c r="D355" s="61" t="s">
        <v>1095</v>
      </c>
      <c r="E355" s="57">
        <f t="shared" si="10"/>
        <v>2.5000000000000001E-4</v>
      </c>
      <c r="F355" s="62">
        <f t="shared" si="11"/>
        <v>0.51</v>
      </c>
      <c r="G355" s="57">
        <v>4000</v>
      </c>
      <c r="H355" s="57" t="s">
        <v>1072</v>
      </c>
    </row>
    <row r="356" spans="2:12" x14ac:dyDescent="0.25">
      <c r="B356" s="57" t="s">
        <v>911</v>
      </c>
      <c r="C356" s="57" t="s">
        <v>377</v>
      </c>
      <c r="D356" s="61" t="s">
        <v>1105</v>
      </c>
      <c r="E356" s="57">
        <f t="shared" si="10"/>
        <v>0.01</v>
      </c>
      <c r="F356" s="62">
        <f t="shared" si="11"/>
        <v>20.399999999999999</v>
      </c>
      <c r="G356" s="57">
        <v>100</v>
      </c>
      <c r="H356" s="57" t="s">
        <v>1072</v>
      </c>
    </row>
    <row r="357" spans="2:12" x14ac:dyDescent="0.25">
      <c r="B357" s="57" t="s">
        <v>912</v>
      </c>
      <c r="C357" s="57" t="s">
        <v>1076</v>
      </c>
      <c r="D357" s="61" t="s">
        <v>1094</v>
      </c>
      <c r="E357" s="57">
        <f t="shared" si="10"/>
        <v>2.7397260273972601E-4</v>
      </c>
      <c r="F357" s="62">
        <f t="shared" si="11"/>
        <v>0.55890410958904113</v>
      </c>
      <c r="G357" s="57">
        <v>3650</v>
      </c>
      <c r="H357" s="57" t="s">
        <v>1072</v>
      </c>
    </row>
    <row r="358" spans="2:12" x14ac:dyDescent="0.25">
      <c r="B358" s="57" t="s">
        <v>913</v>
      </c>
      <c r="C358" s="57" t="s">
        <v>1076</v>
      </c>
      <c r="D358" s="61" t="s">
        <v>1094</v>
      </c>
      <c r="E358" s="57">
        <f t="shared" si="10"/>
        <v>2.7397260273972601E-4</v>
      </c>
      <c r="F358" s="62">
        <f t="shared" si="11"/>
        <v>0.55890410958904113</v>
      </c>
      <c r="G358" s="57">
        <v>3650</v>
      </c>
      <c r="H358" s="57" t="s">
        <v>1072</v>
      </c>
    </row>
    <row r="359" spans="2:12" x14ac:dyDescent="0.25">
      <c r="B359" s="57" t="s">
        <v>914</v>
      </c>
      <c r="C359" s="57" t="s">
        <v>1080</v>
      </c>
      <c r="D359" s="61" t="s">
        <v>1099</v>
      </c>
      <c r="E359" s="57">
        <f t="shared" si="10"/>
        <v>1.6025641025641025E-3</v>
      </c>
      <c r="F359" s="62">
        <f t="shared" si="11"/>
        <v>3.2692307692307692</v>
      </c>
      <c r="G359" s="57">
        <v>624</v>
      </c>
      <c r="H359" s="57" t="s">
        <v>1072</v>
      </c>
      <c r="I359" s="12" t="s">
        <v>311</v>
      </c>
      <c r="L359" s="60"/>
    </row>
    <row r="360" spans="2:12" x14ac:dyDescent="0.25">
      <c r="B360" s="57" t="s">
        <v>915</v>
      </c>
      <c r="C360" s="57" t="s">
        <v>1087</v>
      </c>
      <c r="D360" s="61" t="s">
        <v>1107</v>
      </c>
      <c r="E360" s="57">
        <f t="shared" si="10"/>
        <v>2.7322404371584699E-4</v>
      </c>
      <c r="F360" s="62">
        <f t="shared" si="11"/>
        <v>0.55737704918032782</v>
      </c>
      <c r="G360" s="57">
        <v>3660</v>
      </c>
      <c r="H360" s="57" t="s">
        <v>1072</v>
      </c>
    </row>
    <row r="361" spans="2:12" x14ac:dyDescent="0.25">
      <c r="B361" s="57" t="s">
        <v>916</v>
      </c>
      <c r="C361" s="57" t="s">
        <v>1082</v>
      </c>
      <c r="D361" s="61" t="s">
        <v>1101</v>
      </c>
      <c r="E361" s="57">
        <f t="shared" si="10"/>
        <v>2.5000000000000001E-3</v>
      </c>
      <c r="F361" s="62">
        <f t="shared" si="11"/>
        <v>5.0999999999999996</v>
      </c>
      <c r="G361" s="57">
        <v>400</v>
      </c>
      <c r="H361" s="57" t="s">
        <v>1072</v>
      </c>
    </row>
    <row r="362" spans="2:12" x14ac:dyDescent="0.25">
      <c r="B362" s="57" t="s">
        <v>917</v>
      </c>
      <c r="C362" s="57" t="s">
        <v>1085</v>
      </c>
      <c r="D362" s="61" t="s">
        <v>1104</v>
      </c>
      <c r="E362" s="57">
        <f t="shared" si="10"/>
        <v>9.6153846153846159E-3</v>
      </c>
      <c r="F362" s="62">
        <f t="shared" si="11"/>
        <v>19.615384615384617</v>
      </c>
      <c r="G362" s="57">
        <v>104</v>
      </c>
      <c r="H362" s="57" t="s">
        <v>1072</v>
      </c>
      <c r="L362" s="60"/>
    </row>
    <row r="363" spans="2:12" x14ac:dyDescent="0.25">
      <c r="B363" s="57" t="s">
        <v>918</v>
      </c>
      <c r="C363" s="57" t="s">
        <v>1085</v>
      </c>
      <c r="D363" s="61" t="s">
        <v>1104</v>
      </c>
      <c r="E363" s="57">
        <f t="shared" si="10"/>
        <v>9.6153846153846159E-3</v>
      </c>
      <c r="F363" s="62">
        <f t="shared" si="11"/>
        <v>19.615384615384617</v>
      </c>
      <c r="G363" s="57">
        <v>104</v>
      </c>
      <c r="H363" s="57" t="s">
        <v>1072</v>
      </c>
      <c r="L363" s="60"/>
    </row>
    <row r="364" spans="2:12" x14ac:dyDescent="0.25">
      <c r="B364" s="57" t="s">
        <v>919</v>
      </c>
      <c r="C364" s="57" t="s">
        <v>1084</v>
      </c>
      <c r="D364" s="61" t="s">
        <v>1103</v>
      </c>
      <c r="E364" s="57">
        <f t="shared" si="10"/>
        <v>3.3333333333333332E-4</v>
      </c>
      <c r="F364" s="62">
        <f t="shared" si="11"/>
        <v>0.68</v>
      </c>
      <c r="G364" s="57">
        <v>3000</v>
      </c>
      <c r="H364" s="57" t="s">
        <v>1072</v>
      </c>
    </row>
    <row r="365" spans="2:12" x14ac:dyDescent="0.25">
      <c r="B365" s="57" t="s">
        <v>920</v>
      </c>
      <c r="C365" s="57" t="s">
        <v>1077</v>
      </c>
      <c r="D365" s="61" t="s">
        <v>1095</v>
      </c>
      <c r="E365" s="57">
        <f t="shared" si="10"/>
        <v>2.5000000000000001E-4</v>
      </c>
      <c r="F365" s="62">
        <f t="shared" si="11"/>
        <v>0.51</v>
      </c>
      <c r="G365" s="57">
        <v>4000</v>
      </c>
      <c r="H365" s="57" t="s">
        <v>1072</v>
      </c>
    </row>
    <row r="366" spans="2:12" x14ac:dyDescent="0.25">
      <c r="B366" s="57" t="s">
        <v>921</v>
      </c>
      <c r="C366" s="57" t="s">
        <v>377</v>
      </c>
      <c r="D366" s="61" t="s">
        <v>1105</v>
      </c>
      <c r="E366" s="57">
        <f t="shared" si="10"/>
        <v>0.01</v>
      </c>
      <c r="F366" s="62">
        <f t="shared" si="11"/>
        <v>20.399999999999999</v>
      </c>
      <c r="G366" s="57">
        <v>100</v>
      </c>
      <c r="H366" s="57" t="s">
        <v>1072</v>
      </c>
    </row>
    <row r="367" spans="2:12" x14ac:dyDescent="0.25">
      <c r="B367" s="57" t="s">
        <v>922</v>
      </c>
      <c r="C367" s="57" t="s">
        <v>1076</v>
      </c>
      <c r="D367" s="61" t="s">
        <v>1094</v>
      </c>
      <c r="E367" s="57">
        <f t="shared" si="10"/>
        <v>2.7397260273972601E-4</v>
      </c>
      <c r="F367" s="62">
        <f t="shared" si="11"/>
        <v>0.55890410958904113</v>
      </c>
      <c r="G367" s="57">
        <v>3650</v>
      </c>
      <c r="H367" s="57" t="s">
        <v>1072</v>
      </c>
    </row>
    <row r="368" spans="2:12" x14ac:dyDescent="0.25">
      <c r="B368" s="57" t="s">
        <v>923</v>
      </c>
      <c r="C368" s="57" t="s">
        <v>1076</v>
      </c>
      <c r="D368" s="61" t="s">
        <v>1094</v>
      </c>
      <c r="E368" s="57">
        <f t="shared" si="10"/>
        <v>2.7397260273972601E-4</v>
      </c>
      <c r="F368" s="62">
        <f t="shared" si="11"/>
        <v>0.55890410958904113</v>
      </c>
      <c r="G368" s="57">
        <v>3650</v>
      </c>
      <c r="H368" s="57" t="s">
        <v>1072</v>
      </c>
    </row>
    <row r="369" spans="2:12" x14ac:dyDescent="0.25">
      <c r="B369" s="57" t="s">
        <v>924</v>
      </c>
      <c r="C369" s="57" t="s">
        <v>1076</v>
      </c>
      <c r="D369" s="61" t="s">
        <v>1094</v>
      </c>
      <c r="E369" s="57">
        <f t="shared" si="10"/>
        <v>2.7397260273972601E-4</v>
      </c>
      <c r="F369" s="62">
        <f t="shared" si="11"/>
        <v>0.55890410958904113</v>
      </c>
      <c r="G369" s="57">
        <v>3650</v>
      </c>
      <c r="H369" s="57" t="s">
        <v>1072</v>
      </c>
    </row>
    <row r="370" spans="2:12" x14ac:dyDescent="0.25">
      <c r="B370" s="57" t="s">
        <v>925</v>
      </c>
      <c r="C370" s="57" t="s">
        <v>1076</v>
      </c>
      <c r="D370" s="61" t="s">
        <v>1094</v>
      </c>
      <c r="E370" s="57">
        <f t="shared" si="10"/>
        <v>2.7397260273972601E-4</v>
      </c>
      <c r="F370" s="62">
        <f t="shared" si="11"/>
        <v>0.55890410958904113</v>
      </c>
      <c r="G370" s="57">
        <v>3650</v>
      </c>
      <c r="H370" s="57" t="s">
        <v>1072</v>
      </c>
    </row>
    <row r="371" spans="2:12" x14ac:dyDescent="0.25">
      <c r="B371" s="57" t="s">
        <v>926</v>
      </c>
      <c r="C371" s="57" t="s">
        <v>1076</v>
      </c>
      <c r="D371" s="61" t="s">
        <v>1094</v>
      </c>
      <c r="E371" s="57">
        <f t="shared" si="10"/>
        <v>2.7397260273972601E-4</v>
      </c>
      <c r="F371" s="62">
        <f t="shared" si="11"/>
        <v>0.55890410958904113</v>
      </c>
      <c r="G371" s="57">
        <v>3650</v>
      </c>
      <c r="H371" s="57" t="s">
        <v>1072</v>
      </c>
    </row>
    <row r="372" spans="2:12" x14ac:dyDescent="0.25">
      <c r="B372" s="57" t="s">
        <v>927</v>
      </c>
      <c r="C372" s="57" t="s">
        <v>1076</v>
      </c>
      <c r="D372" s="61" t="s">
        <v>1094</v>
      </c>
      <c r="E372" s="57">
        <f t="shared" si="10"/>
        <v>2.7397260273972601E-4</v>
      </c>
      <c r="F372" s="62">
        <f t="shared" si="11"/>
        <v>0.55890410958904113</v>
      </c>
      <c r="G372" s="57">
        <v>3650</v>
      </c>
      <c r="H372" s="57" t="s">
        <v>1072</v>
      </c>
    </row>
    <row r="373" spans="2:12" x14ac:dyDescent="0.25">
      <c r="B373" s="57" t="s">
        <v>928</v>
      </c>
      <c r="C373" s="57" t="s">
        <v>1080</v>
      </c>
      <c r="D373" s="61" t="s">
        <v>1099</v>
      </c>
      <c r="E373" s="57">
        <f t="shared" si="10"/>
        <v>1.6025641025641025E-3</v>
      </c>
      <c r="F373" s="62">
        <f t="shared" si="11"/>
        <v>3.2692307692307692</v>
      </c>
      <c r="G373" s="57">
        <v>624</v>
      </c>
      <c r="H373" s="57" t="s">
        <v>1072</v>
      </c>
      <c r="I373" s="12" t="s">
        <v>312</v>
      </c>
      <c r="L373" s="60"/>
    </row>
    <row r="374" spans="2:12" x14ac:dyDescent="0.25">
      <c r="B374" s="57" t="s">
        <v>929</v>
      </c>
      <c r="C374" s="57" t="s">
        <v>1078</v>
      </c>
      <c r="D374" s="61" t="s">
        <v>1096</v>
      </c>
      <c r="E374" s="57">
        <f t="shared" si="10"/>
        <v>5.0000000000000001E-4</v>
      </c>
      <c r="F374" s="62">
        <f t="shared" si="11"/>
        <v>1.02</v>
      </c>
      <c r="G374" s="57">
        <v>2000</v>
      </c>
      <c r="H374" s="57" t="s">
        <v>1072</v>
      </c>
    </row>
    <row r="375" spans="2:12" x14ac:dyDescent="0.25">
      <c r="B375" s="57" t="s">
        <v>930</v>
      </c>
      <c r="C375" s="57" t="s">
        <v>1082</v>
      </c>
      <c r="D375" s="61" t="s">
        <v>1101</v>
      </c>
      <c r="E375" s="57">
        <f t="shared" si="10"/>
        <v>2.5000000000000001E-3</v>
      </c>
      <c r="F375" s="62">
        <f t="shared" si="11"/>
        <v>5.0999999999999996</v>
      </c>
      <c r="G375" s="57">
        <v>400</v>
      </c>
      <c r="H375" s="57" t="s">
        <v>1072</v>
      </c>
    </row>
    <row r="376" spans="2:12" x14ac:dyDescent="0.25">
      <c r="B376" s="57" t="s">
        <v>931</v>
      </c>
      <c r="C376" s="57" t="s">
        <v>1085</v>
      </c>
      <c r="D376" s="61" t="s">
        <v>1104</v>
      </c>
      <c r="E376" s="57">
        <f t="shared" si="10"/>
        <v>9.6153846153846159E-3</v>
      </c>
      <c r="F376" s="62">
        <f t="shared" si="11"/>
        <v>19.615384615384617</v>
      </c>
      <c r="G376" s="57">
        <v>104</v>
      </c>
      <c r="H376" s="57" t="s">
        <v>1072</v>
      </c>
      <c r="L376" s="60"/>
    </row>
    <row r="377" spans="2:12" x14ac:dyDescent="0.25">
      <c r="B377" s="57" t="s">
        <v>932</v>
      </c>
      <c r="C377" s="57" t="s">
        <v>1085</v>
      </c>
      <c r="D377" s="61" t="s">
        <v>1104</v>
      </c>
      <c r="E377" s="57">
        <f t="shared" si="10"/>
        <v>9.6153846153846159E-3</v>
      </c>
      <c r="F377" s="62">
        <f t="shared" si="11"/>
        <v>19.615384615384617</v>
      </c>
      <c r="G377" s="57">
        <v>104</v>
      </c>
      <c r="H377" s="57" t="s">
        <v>1072</v>
      </c>
      <c r="L377" s="60"/>
    </row>
    <row r="378" spans="2:12" x14ac:dyDescent="0.25">
      <c r="B378" s="57" t="s">
        <v>933</v>
      </c>
      <c r="C378" s="57" t="s">
        <v>1084</v>
      </c>
      <c r="D378" s="61" t="s">
        <v>1103</v>
      </c>
      <c r="E378" s="57">
        <f t="shared" si="10"/>
        <v>3.3333333333333332E-4</v>
      </c>
      <c r="F378" s="62">
        <f t="shared" si="11"/>
        <v>0.68</v>
      </c>
      <c r="G378" s="57">
        <v>3000</v>
      </c>
      <c r="H378" s="57" t="s">
        <v>1072</v>
      </c>
    </row>
    <row r="379" spans="2:12" x14ac:dyDescent="0.25">
      <c r="B379" s="57" t="s">
        <v>934</v>
      </c>
      <c r="C379" s="57" t="s">
        <v>1077</v>
      </c>
      <c r="D379" s="61" t="s">
        <v>1095</v>
      </c>
      <c r="E379" s="57">
        <f t="shared" si="10"/>
        <v>2.5000000000000001E-4</v>
      </c>
      <c r="F379" s="62">
        <f t="shared" si="11"/>
        <v>0.51</v>
      </c>
      <c r="G379" s="57">
        <v>4000</v>
      </c>
      <c r="H379" s="57" t="s">
        <v>1072</v>
      </c>
    </row>
    <row r="380" spans="2:12" x14ac:dyDescent="0.25">
      <c r="B380" s="57" t="s">
        <v>935</v>
      </c>
      <c r="C380" s="57" t="s">
        <v>377</v>
      </c>
      <c r="D380" s="61" t="s">
        <v>1105</v>
      </c>
      <c r="E380" s="57">
        <f t="shared" si="10"/>
        <v>0.01</v>
      </c>
      <c r="F380" s="62">
        <f t="shared" si="11"/>
        <v>20.399999999999999</v>
      </c>
      <c r="G380" s="57">
        <v>100</v>
      </c>
      <c r="H380" s="57" t="s">
        <v>1072</v>
      </c>
    </row>
    <row r="381" spans="2:12" x14ac:dyDescent="0.25">
      <c r="B381" s="57" t="s">
        <v>936</v>
      </c>
      <c r="C381" s="57" t="s">
        <v>1076</v>
      </c>
      <c r="D381" s="61" t="s">
        <v>1094</v>
      </c>
      <c r="E381" s="57">
        <f t="shared" si="10"/>
        <v>2.7397260273972601E-4</v>
      </c>
      <c r="F381" s="62">
        <f t="shared" si="11"/>
        <v>0.55890410958904113</v>
      </c>
      <c r="G381" s="57">
        <v>3650</v>
      </c>
      <c r="H381" s="57" t="s">
        <v>1072</v>
      </c>
    </row>
    <row r="382" spans="2:12" x14ac:dyDescent="0.25">
      <c r="B382" s="57" t="s">
        <v>937</v>
      </c>
      <c r="C382" s="57" t="s">
        <v>1076</v>
      </c>
      <c r="D382" s="61" t="s">
        <v>1094</v>
      </c>
      <c r="E382" s="57">
        <f t="shared" si="10"/>
        <v>2.7397260273972601E-4</v>
      </c>
      <c r="F382" s="62">
        <f t="shared" si="11"/>
        <v>0.55890410958904113</v>
      </c>
      <c r="G382" s="57">
        <v>3650</v>
      </c>
      <c r="H382" s="57" t="s">
        <v>1072</v>
      </c>
    </row>
    <row r="383" spans="2:12" x14ac:dyDescent="0.25">
      <c r="B383" s="57" t="s">
        <v>938</v>
      </c>
      <c r="C383" s="57" t="s">
        <v>1076</v>
      </c>
      <c r="D383" s="61" t="s">
        <v>1094</v>
      </c>
      <c r="E383" s="57">
        <f t="shared" si="10"/>
        <v>2.7397260273972601E-4</v>
      </c>
      <c r="F383" s="62">
        <f t="shared" si="11"/>
        <v>0.55890410958904113</v>
      </c>
      <c r="G383" s="57">
        <v>3650</v>
      </c>
      <c r="H383" s="57" t="s">
        <v>1072</v>
      </c>
    </row>
    <row r="384" spans="2:12" x14ac:dyDescent="0.25">
      <c r="B384" s="57" t="s">
        <v>939</v>
      </c>
      <c r="C384" s="57" t="s">
        <v>1080</v>
      </c>
      <c r="D384" s="61" t="s">
        <v>1099</v>
      </c>
      <c r="E384" s="57">
        <f t="shared" si="10"/>
        <v>1.6025641025641025E-3</v>
      </c>
      <c r="F384" s="62">
        <f t="shared" si="11"/>
        <v>3.2692307692307692</v>
      </c>
      <c r="G384" s="57">
        <v>624</v>
      </c>
      <c r="H384" s="57" t="s">
        <v>1072</v>
      </c>
      <c r="I384" s="22" t="s">
        <v>333</v>
      </c>
      <c r="L384" s="60"/>
    </row>
    <row r="385" spans="2:12" x14ac:dyDescent="0.25">
      <c r="B385" s="57" t="s">
        <v>940</v>
      </c>
      <c r="C385" s="57" t="s">
        <v>1086</v>
      </c>
      <c r="D385" s="61" t="s">
        <v>1106</v>
      </c>
      <c r="E385" s="57">
        <f t="shared" si="10"/>
        <v>5.0000000000000001E-3</v>
      </c>
      <c r="F385" s="62">
        <f t="shared" si="11"/>
        <v>10.199999999999999</v>
      </c>
      <c r="G385" s="57">
        <v>200</v>
      </c>
      <c r="H385" s="57" t="s">
        <v>1072</v>
      </c>
    </row>
    <row r="386" spans="2:12" x14ac:dyDescent="0.25">
      <c r="B386" s="57" t="s">
        <v>941</v>
      </c>
      <c r="C386" s="57" t="s">
        <v>1082</v>
      </c>
      <c r="D386" s="61" t="s">
        <v>1101</v>
      </c>
      <c r="E386" s="57">
        <f t="shared" si="10"/>
        <v>2.5000000000000001E-3</v>
      </c>
      <c r="F386" s="62">
        <f t="shared" si="11"/>
        <v>5.0999999999999996</v>
      </c>
      <c r="G386" s="57">
        <v>400</v>
      </c>
      <c r="H386" s="57" t="s">
        <v>1072</v>
      </c>
    </row>
    <row r="387" spans="2:12" x14ac:dyDescent="0.25">
      <c r="B387" s="57" t="s">
        <v>942</v>
      </c>
      <c r="C387" s="57" t="s">
        <v>1085</v>
      </c>
      <c r="D387" s="61" t="s">
        <v>1104</v>
      </c>
      <c r="E387" s="57">
        <f t="shared" si="10"/>
        <v>9.6153846153846159E-3</v>
      </c>
      <c r="F387" s="62">
        <f t="shared" si="11"/>
        <v>19.615384615384617</v>
      </c>
      <c r="G387" s="57">
        <v>104</v>
      </c>
      <c r="H387" s="57" t="s">
        <v>1072</v>
      </c>
      <c r="L387" s="60"/>
    </row>
    <row r="388" spans="2:12" x14ac:dyDescent="0.25">
      <c r="B388" s="57" t="s">
        <v>943</v>
      </c>
      <c r="C388" s="57" t="s">
        <v>1085</v>
      </c>
      <c r="D388" s="61" t="s">
        <v>1104</v>
      </c>
      <c r="E388" s="57">
        <f t="shared" si="10"/>
        <v>9.6153846153846159E-3</v>
      </c>
      <c r="F388" s="62">
        <f t="shared" si="11"/>
        <v>19.615384615384617</v>
      </c>
      <c r="G388" s="57">
        <v>104</v>
      </c>
      <c r="H388" s="57" t="s">
        <v>1072</v>
      </c>
      <c r="L388" s="60"/>
    </row>
    <row r="389" spans="2:12" x14ac:dyDescent="0.25">
      <c r="B389" s="57" t="s">
        <v>944</v>
      </c>
      <c r="C389" s="57" t="s">
        <v>1084</v>
      </c>
      <c r="D389" s="61" t="s">
        <v>1103</v>
      </c>
      <c r="E389" s="57">
        <f t="shared" ref="E389:E452" si="12">1/G389</f>
        <v>3.3333333333333332E-4</v>
      </c>
      <c r="F389" s="62">
        <f t="shared" ref="F389:F452" si="13">(40*4.25*12)/G389</f>
        <v>0.68</v>
      </c>
      <c r="G389" s="57">
        <v>3000</v>
      </c>
      <c r="H389" s="57" t="s">
        <v>1072</v>
      </c>
    </row>
    <row r="390" spans="2:12" x14ac:dyDescent="0.25">
      <c r="B390" s="57" t="s">
        <v>945</v>
      </c>
      <c r="C390" s="57" t="s">
        <v>1077</v>
      </c>
      <c r="D390" s="61" t="s">
        <v>1095</v>
      </c>
      <c r="E390" s="57">
        <f t="shared" si="12"/>
        <v>2.5000000000000001E-4</v>
      </c>
      <c r="F390" s="62">
        <f t="shared" si="13"/>
        <v>0.51</v>
      </c>
      <c r="G390" s="57">
        <v>4000</v>
      </c>
      <c r="H390" s="57" t="s">
        <v>1072</v>
      </c>
    </row>
    <row r="391" spans="2:12" x14ac:dyDescent="0.25">
      <c r="B391" s="57" t="s">
        <v>946</v>
      </c>
      <c r="C391" s="57" t="s">
        <v>1082</v>
      </c>
      <c r="D391" s="61" t="s">
        <v>1101</v>
      </c>
      <c r="E391" s="57">
        <f t="shared" si="12"/>
        <v>2.5000000000000001E-3</v>
      </c>
      <c r="F391" s="62">
        <f t="shared" si="13"/>
        <v>5.0999999999999996</v>
      </c>
      <c r="G391" s="57">
        <v>400</v>
      </c>
      <c r="H391" s="57" t="s">
        <v>1072</v>
      </c>
    </row>
    <row r="392" spans="2:12" x14ac:dyDescent="0.25">
      <c r="B392" s="57" t="s">
        <v>947</v>
      </c>
      <c r="C392" s="57" t="s">
        <v>1086</v>
      </c>
      <c r="D392" s="61" t="s">
        <v>1106</v>
      </c>
      <c r="E392" s="57">
        <f t="shared" si="12"/>
        <v>5.0000000000000001E-3</v>
      </c>
      <c r="F392" s="62">
        <f t="shared" si="13"/>
        <v>10.199999999999999</v>
      </c>
      <c r="G392" s="57">
        <v>200</v>
      </c>
      <c r="H392" s="57" t="s">
        <v>1072</v>
      </c>
    </row>
    <row r="393" spans="2:12" x14ac:dyDescent="0.25">
      <c r="B393" s="57" t="s">
        <v>948</v>
      </c>
      <c r="C393" s="57" t="s">
        <v>377</v>
      </c>
      <c r="D393" s="61" t="s">
        <v>1105</v>
      </c>
      <c r="E393" s="57">
        <f t="shared" si="12"/>
        <v>0.01</v>
      </c>
      <c r="F393" s="62">
        <f t="shared" si="13"/>
        <v>20.399999999999999</v>
      </c>
      <c r="G393" s="57">
        <v>100</v>
      </c>
      <c r="H393" s="57" t="s">
        <v>1072</v>
      </c>
    </row>
    <row r="394" spans="2:12" x14ac:dyDescent="0.25">
      <c r="B394" s="57" t="s">
        <v>949</v>
      </c>
      <c r="C394" s="57" t="s">
        <v>1076</v>
      </c>
      <c r="D394" s="61" t="s">
        <v>1094</v>
      </c>
      <c r="E394" s="57">
        <f t="shared" si="12"/>
        <v>2.7397260273972601E-4</v>
      </c>
      <c r="F394" s="62">
        <f t="shared" si="13"/>
        <v>0.55890410958904113</v>
      </c>
      <c r="G394" s="57">
        <v>3650</v>
      </c>
      <c r="H394" s="57" t="s">
        <v>1072</v>
      </c>
    </row>
    <row r="395" spans="2:12" x14ac:dyDescent="0.25">
      <c r="B395" s="57" t="s">
        <v>950</v>
      </c>
      <c r="C395" s="57" t="s">
        <v>1076</v>
      </c>
      <c r="D395" s="61" t="s">
        <v>1094</v>
      </c>
      <c r="E395" s="57">
        <f t="shared" si="12"/>
        <v>2.7397260273972601E-4</v>
      </c>
      <c r="F395" s="62">
        <f t="shared" si="13"/>
        <v>0.55890410958904113</v>
      </c>
      <c r="G395" s="57">
        <v>3650</v>
      </c>
      <c r="H395" s="57" t="s">
        <v>1072</v>
      </c>
    </row>
    <row r="396" spans="2:12" x14ac:dyDescent="0.25">
      <c r="B396" s="57" t="s">
        <v>951</v>
      </c>
      <c r="C396" s="57" t="s">
        <v>1076</v>
      </c>
      <c r="D396" s="61" t="s">
        <v>1094</v>
      </c>
      <c r="E396" s="57">
        <f t="shared" si="12"/>
        <v>2.7397260273972601E-4</v>
      </c>
      <c r="F396" s="62">
        <f t="shared" si="13"/>
        <v>0.55890410958904113</v>
      </c>
      <c r="G396" s="57">
        <v>3650</v>
      </c>
      <c r="H396" s="57" t="s">
        <v>1072</v>
      </c>
    </row>
    <row r="397" spans="2:12" x14ac:dyDescent="0.25">
      <c r="B397" s="57" t="s">
        <v>952</v>
      </c>
      <c r="C397" s="57" t="s">
        <v>1076</v>
      </c>
      <c r="D397" s="61" t="s">
        <v>1094</v>
      </c>
      <c r="E397" s="57">
        <f t="shared" si="12"/>
        <v>2.7397260273972601E-4</v>
      </c>
      <c r="F397" s="62">
        <f t="shared" si="13"/>
        <v>0.55890410958904113</v>
      </c>
      <c r="G397" s="57">
        <v>3650</v>
      </c>
      <c r="H397" s="57" t="s">
        <v>1072</v>
      </c>
    </row>
    <row r="398" spans="2:12" x14ac:dyDescent="0.25">
      <c r="B398" s="57" t="s">
        <v>953</v>
      </c>
      <c r="C398" s="57" t="s">
        <v>1076</v>
      </c>
      <c r="D398" s="61" t="s">
        <v>1094</v>
      </c>
      <c r="E398" s="57">
        <f t="shared" si="12"/>
        <v>2.7397260273972601E-4</v>
      </c>
      <c r="F398" s="62">
        <f t="shared" si="13"/>
        <v>0.55890410958904113</v>
      </c>
      <c r="G398" s="57">
        <v>3650</v>
      </c>
      <c r="H398" s="57" t="s">
        <v>1072</v>
      </c>
    </row>
    <row r="399" spans="2:12" x14ac:dyDescent="0.25">
      <c r="B399" s="57" t="s">
        <v>954</v>
      </c>
      <c r="C399" s="57" t="s">
        <v>1080</v>
      </c>
      <c r="D399" s="61" t="s">
        <v>1099</v>
      </c>
      <c r="E399" s="57">
        <f t="shared" si="12"/>
        <v>1.6025641025641025E-3</v>
      </c>
      <c r="F399" s="62">
        <f t="shared" si="13"/>
        <v>3.2692307692307692</v>
      </c>
      <c r="G399" s="57">
        <v>624</v>
      </c>
      <c r="H399" s="57" t="s">
        <v>1072</v>
      </c>
      <c r="I399" s="12" t="s">
        <v>313</v>
      </c>
      <c r="L399" s="60"/>
    </row>
    <row r="400" spans="2:12" x14ac:dyDescent="0.25">
      <c r="B400" s="57" t="s">
        <v>955</v>
      </c>
      <c r="C400" s="57" t="s">
        <v>1078</v>
      </c>
      <c r="D400" s="61" t="s">
        <v>1096</v>
      </c>
      <c r="E400" s="57">
        <f t="shared" si="12"/>
        <v>5.0000000000000001E-4</v>
      </c>
      <c r="F400" s="62">
        <f t="shared" si="13"/>
        <v>1.02</v>
      </c>
      <c r="G400" s="57">
        <v>2000</v>
      </c>
      <c r="H400" s="57" t="s">
        <v>1072</v>
      </c>
    </row>
    <row r="401" spans="2:12" x14ac:dyDescent="0.25">
      <c r="B401" s="57" t="s">
        <v>956</v>
      </c>
      <c r="C401" s="57" t="s">
        <v>1078</v>
      </c>
      <c r="D401" s="61" t="s">
        <v>1096</v>
      </c>
      <c r="E401" s="57">
        <f t="shared" si="12"/>
        <v>5.0000000000000001E-4</v>
      </c>
      <c r="F401" s="62">
        <f t="shared" si="13"/>
        <v>1.02</v>
      </c>
      <c r="G401" s="57">
        <v>2000</v>
      </c>
      <c r="H401" s="57" t="s">
        <v>1072</v>
      </c>
    </row>
    <row r="402" spans="2:12" x14ac:dyDescent="0.25">
      <c r="B402" s="57" t="s">
        <v>957</v>
      </c>
      <c r="C402" s="57" t="s">
        <v>1076</v>
      </c>
      <c r="D402" s="61" t="s">
        <v>1094</v>
      </c>
      <c r="E402" s="57">
        <f t="shared" si="12"/>
        <v>2.7397260273972601E-4</v>
      </c>
      <c r="F402" s="62">
        <f t="shared" si="13"/>
        <v>0.55890410958904113</v>
      </c>
      <c r="G402" s="57">
        <v>3650</v>
      </c>
      <c r="H402" s="57" t="s">
        <v>1072</v>
      </c>
    </row>
    <row r="403" spans="2:12" x14ac:dyDescent="0.25">
      <c r="B403" s="57" t="s">
        <v>958</v>
      </c>
      <c r="C403" s="57" t="s">
        <v>1080</v>
      </c>
      <c r="D403" s="61" t="s">
        <v>1099</v>
      </c>
      <c r="E403" s="57">
        <f t="shared" si="12"/>
        <v>1.6025641025641025E-3</v>
      </c>
      <c r="F403" s="62">
        <f t="shared" si="13"/>
        <v>3.2692307692307692</v>
      </c>
      <c r="G403" s="57">
        <v>624</v>
      </c>
      <c r="H403" s="57" t="s">
        <v>1072</v>
      </c>
      <c r="I403" s="12" t="s">
        <v>314</v>
      </c>
      <c r="L403" s="60"/>
    </row>
    <row r="404" spans="2:12" x14ac:dyDescent="0.25">
      <c r="B404" s="57" t="s">
        <v>959</v>
      </c>
      <c r="C404" s="57" t="s">
        <v>1079</v>
      </c>
      <c r="D404" s="61" t="s">
        <v>1097</v>
      </c>
      <c r="E404" s="57">
        <f t="shared" si="12"/>
        <v>1.2554927809165097E-4</v>
      </c>
      <c r="F404" s="62">
        <f t="shared" si="13"/>
        <v>0.25612052730696799</v>
      </c>
      <c r="G404" s="57">
        <v>7965</v>
      </c>
      <c r="H404" s="57" t="s">
        <v>1072</v>
      </c>
    </row>
    <row r="405" spans="2:12" x14ac:dyDescent="0.25">
      <c r="B405" s="57" t="s">
        <v>960</v>
      </c>
      <c r="C405" s="57" t="s">
        <v>1079</v>
      </c>
      <c r="D405" s="61" t="s">
        <v>1097</v>
      </c>
      <c r="E405" s="57">
        <f t="shared" si="12"/>
        <v>1.2554927809165097E-4</v>
      </c>
      <c r="F405" s="62">
        <f t="shared" si="13"/>
        <v>0.25612052730696799</v>
      </c>
      <c r="G405" s="57">
        <v>7965</v>
      </c>
      <c r="H405" s="57" t="s">
        <v>1072</v>
      </c>
    </row>
    <row r="406" spans="2:12" x14ac:dyDescent="0.25">
      <c r="B406" s="57" t="s">
        <v>961</v>
      </c>
      <c r="C406" s="57" t="s">
        <v>1077</v>
      </c>
      <c r="D406" s="61" t="s">
        <v>1095</v>
      </c>
      <c r="E406" s="57">
        <f t="shared" si="12"/>
        <v>2.5000000000000001E-4</v>
      </c>
      <c r="F406" s="62">
        <f t="shared" si="13"/>
        <v>0.51</v>
      </c>
      <c r="G406" s="57">
        <v>4000</v>
      </c>
      <c r="H406" s="57" t="s">
        <v>1072</v>
      </c>
    </row>
    <row r="407" spans="2:12" x14ac:dyDescent="0.25">
      <c r="B407" s="57" t="s">
        <v>962</v>
      </c>
      <c r="C407" s="57" t="s">
        <v>1076</v>
      </c>
      <c r="D407" s="61" t="s">
        <v>1094</v>
      </c>
      <c r="E407" s="57">
        <f t="shared" si="12"/>
        <v>2.7397260273972601E-4</v>
      </c>
      <c r="F407" s="62">
        <f t="shared" si="13"/>
        <v>0.55890410958904113</v>
      </c>
      <c r="G407" s="57">
        <v>3650</v>
      </c>
      <c r="H407" s="57" t="s">
        <v>1072</v>
      </c>
    </row>
    <row r="408" spans="2:12" x14ac:dyDescent="0.25">
      <c r="B408" s="57" t="s">
        <v>963</v>
      </c>
      <c r="C408" s="57" t="s">
        <v>1076</v>
      </c>
      <c r="D408" s="61" t="s">
        <v>1094</v>
      </c>
      <c r="E408" s="57">
        <f t="shared" si="12"/>
        <v>2.7397260273972601E-4</v>
      </c>
      <c r="F408" s="62">
        <f t="shared" si="13"/>
        <v>0.55890410958904113</v>
      </c>
      <c r="G408" s="57">
        <v>3650</v>
      </c>
      <c r="H408" s="57" t="s">
        <v>1072</v>
      </c>
    </row>
    <row r="409" spans="2:12" x14ac:dyDescent="0.25">
      <c r="B409" s="57" t="s">
        <v>964</v>
      </c>
      <c r="C409" s="57" t="s">
        <v>1080</v>
      </c>
      <c r="D409" s="61" t="s">
        <v>1099</v>
      </c>
      <c r="E409" s="57">
        <f t="shared" si="12"/>
        <v>1.6025641025641025E-3</v>
      </c>
      <c r="F409" s="62">
        <f t="shared" si="13"/>
        <v>3.2692307692307692</v>
      </c>
      <c r="G409" s="57">
        <v>624</v>
      </c>
      <c r="H409" s="57" t="s">
        <v>1072</v>
      </c>
      <c r="I409" s="12" t="s">
        <v>315</v>
      </c>
      <c r="L409" s="60"/>
    </row>
    <row r="410" spans="2:12" x14ac:dyDescent="0.25">
      <c r="B410" s="57" t="s">
        <v>965</v>
      </c>
      <c r="C410" s="57" t="s">
        <v>1078</v>
      </c>
      <c r="D410" s="61" t="s">
        <v>1096</v>
      </c>
      <c r="E410" s="57">
        <f t="shared" si="12"/>
        <v>5.0000000000000001E-4</v>
      </c>
      <c r="F410" s="62">
        <f t="shared" si="13"/>
        <v>1.02</v>
      </c>
      <c r="G410" s="57">
        <v>2000</v>
      </c>
      <c r="H410" s="57" t="s">
        <v>1072</v>
      </c>
    </row>
    <row r="411" spans="2:12" x14ac:dyDescent="0.25">
      <c r="B411" s="57" t="s">
        <v>966</v>
      </c>
      <c r="C411" s="57" t="s">
        <v>1078</v>
      </c>
      <c r="D411" s="61" t="s">
        <v>1096</v>
      </c>
      <c r="E411" s="57">
        <f t="shared" si="12"/>
        <v>5.0000000000000001E-4</v>
      </c>
      <c r="F411" s="62">
        <f t="shared" si="13"/>
        <v>1.02</v>
      </c>
      <c r="G411" s="57">
        <v>2000</v>
      </c>
      <c r="H411" s="57" t="s">
        <v>1072</v>
      </c>
    </row>
    <row r="412" spans="2:12" x14ac:dyDescent="0.25">
      <c r="B412" s="57" t="s">
        <v>967</v>
      </c>
      <c r="C412" s="57" t="s">
        <v>384</v>
      </c>
      <c r="D412" s="61" t="s">
        <v>1098</v>
      </c>
      <c r="E412" s="57">
        <f t="shared" si="12"/>
        <v>1E-3</v>
      </c>
      <c r="F412" s="62">
        <f t="shared" si="13"/>
        <v>2.04</v>
      </c>
      <c r="G412" s="57">
        <v>1000</v>
      </c>
      <c r="H412" s="57" t="s">
        <v>1072</v>
      </c>
    </row>
    <row r="413" spans="2:12" x14ac:dyDescent="0.25">
      <c r="B413" s="57" t="s">
        <v>968</v>
      </c>
      <c r="C413" s="57" t="s">
        <v>384</v>
      </c>
      <c r="D413" s="61" t="s">
        <v>1098</v>
      </c>
      <c r="E413" s="57">
        <f t="shared" si="12"/>
        <v>1E-3</v>
      </c>
      <c r="F413" s="62">
        <f t="shared" si="13"/>
        <v>2.04</v>
      </c>
      <c r="G413" s="57">
        <v>1000</v>
      </c>
      <c r="H413" s="57" t="s">
        <v>1072</v>
      </c>
    </row>
    <row r="414" spans="2:12" x14ac:dyDescent="0.25">
      <c r="B414" s="57" t="s">
        <v>969</v>
      </c>
      <c r="C414" s="57" t="s">
        <v>384</v>
      </c>
      <c r="D414" s="61" t="s">
        <v>1098</v>
      </c>
      <c r="E414" s="57">
        <f t="shared" si="12"/>
        <v>1E-3</v>
      </c>
      <c r="F414" s="62">
        <f t="shared" si="13"/>
        <v>2.04</v>
      </c>
      <c r="G414" s="57">
        <v>1000</v>
      </c>
      <c r="H414" s="57" t="s">
        <v>1072</v>
      </c>
    </row>
    <row r="415" spans="2:12" x14ac:dyDescent="0.25">
      <c r="B415" s="57" t="s">
        <v>970</v>
      </c>
      <c r="C415" s="57" t="s">
        <v>1077</v>
      </c>
      <c r="D415" s="61" t="s">
        <v>1095</v>
      </c>
      <c r="E415" s="57">
        <f t="shared" si="12"/>
        <v>2.5000000000000001E-4</v>
      </c>
      <c r="F415" s="62">
        <f t="shared" si="13"/>
        <v>0.51</v>
      </c>
      <c r="G415" s="57">
        <v>4000</v>
      </c>
      <c r="H415" s="57" t="s">
        <v>1072</v>
      </c>
    </row>
    <row r="416" spans="2:12" x14ac:dyDescent="0.25">
      <c r="B416" s="57" t="s">
        <v>971</v>
      </c>
      <c r="C416" s="57" t="s">
        <v>1082</v>
      </c>
      <c r="D416" s="61" t="s">
        <v>1101</v>
      </c>
      <c r="E416" s="57">
        <f t="shared" si="12"/>
        <v>2.5000000000000001E-3</v>
      </c>
      <c r="F416" s="62">
        <f t="shared" si="13"/>
        <v>5.0999999999999996</v>
      </c>
      <c r="G416" s="57">
        <v>400</v>
      </c>
      <c r="H416" s="57" t="s">
        <v>1072</v>
      </c>
    </row>
    <row r="417" spans="2:12" x14ac:dyDescent="0.25">
      <c r="B417" s="57" t="s">
        <v>972</v>
      </c>
      <c r="C417" s="57" t="s">
        <v>1086</v>
      </c>
      <c r="D417" s="61" t="s">
        <v>1106</v>
      </c>
      <c r="E417" s="57">
        <f t="shared" si="12"/>
        <v>5.0000000000000001E-3</v>
      </c>
      <c r="F417" s="62">
        <f t="shared" si="13"/>
        <v>10.199999999999999</v>
      </c>
      <c r="G417" s="57">
        <v>200</v>
      </c>
      <c r="H417" s="57" t="s">
        <v>1072</v>
      </c>
    </row>
    <row r="418" spans="2:12" x14ac:dyDescent="0.25">
      <c r="B418" s="57" t="s">
        <v>973</v>
      </c>
      <c r="C418" s="57" t="s">
        <v>1076</v>
      </c>
      <c r="D418" s="61" t="s">
        <v>1094</v>
      </c>
      <c r="E418" s="57">
        <f t="shared" si="12"/>
        <v>2.7397260273972601E-4</v>
      </c>
      <c r="F418" s="62">
        <f t="shared" si="13"/>
        <v>0.55890410958904113</v>
      </c>
      <c r="G418" s="57">
        <v>3650</v>
      </c>
      <c r="H418" s="57" t="s">
        <v>1072</v>
      </c>
    </row>
    <row r="419" spans="2:12" x14ac:dyDescent="0.25">
      <c r="B419" s="57" t="s">
        <v>974</v>
      </c>
      <c r="C419" s="57" t="s">
        <v>1076</v>
      </c>
      <c r="D419" s="61" t="s">
        <v>1094</v>
      </c>
      <c r="E419" s="57">
        <f t="shared" si="12"/>
        <v>2.7397260273972601E-4</v>
      </c>
      <c r="F419" s="62">
        <f t="shared" si="13"/>
        <v>0.55890410958904113</v>
      </c>
      <c r="G419" s="57">
        <v>3650</v>
      </c>
      <c r="H419" s="57" t="s">
        <v>1072</v>
      </c>
    </row>
    <row r="420" spans="2:12" x14ac:dyDescent="0.25">
      <c r="B420" s="57" t="s">
        <v>975</v>
      </c>
      <c r="C420" s="57" t="s">
        <v>1076</v>
      </c>
      <c r="D420" s="61" t="s">
        <v>1094</v>
      </c>
      <c r="E420" s="57">
        <f t="shared" si="12"/>
        <v>2.7397260273972601E-4</v>
      </c>
      <c r="F420" s="62">
        <f t="shared" si="13"/>
        <v>0.55890410958904113</v>
      </c>
      <c r="G420" s="57">
        <v>3650</v>
      </c>
      <c r="H420" s="57" t="s">
        <v>1072</v>
      </c>
    </row>
    <row r="421" spans="2:12" x14ac:dyDescent="0.25">
      <c r="B421" s="57" t="s">
        <v>976</v>
      </c>
      <c r="C421" s="57" t="s">
        <v>1076</v>
      </c>
      <c r="D421" s="61" t="s">
        <v>1094</v>
      </c>
      <c r="E421" s="57">
        <f t="shared" si="12"/>
        <v>2.7397260273972601E-4</v>
      </c>
      <c r="F421" s="62">
        <f t="shared" si="13"/>
        <v>0.55890410958904113</v>
      </c>
      <c r="G421" s="57">
        <v>3650</v>
      </c>
      <c r="H421" s="57" t="s">
        <v>1072</v>
      </c>
    </row>
    <row r="422" spans="2:12" x14ac:dyDescent="0.25">
      <c r="B422" s="57" t="s">
        <v>977</v>
      </c>
      <c r="C422" s="57" t="s">
        <v>1076</v>
      </c>
      <c r="D422" s="61" t="s">
        <v>1094</v>
      </c>
      <c r="E422" s="57">
        <f t="shared" si="12"/>
        <v>2.7397260273972601E-4</v>
      </c>
      <c r="F422" s="62">
        <f t="shared" si="13"/>
        <v>0.55890410958904113</v>
      </c>
      <c r="G422" s="57">
        <v>3650</v>
      </c>
      <c r="H422" s="57" t="s">
        <v>1072</v>
      </c>
    </row>
    <row r="423" spans="2:12" x14ac:dyDescent="0.25">
      <c r="B423" s="57" t="s">
        <v>978</v>
      </c>
      <c r="C423" s="57" t="s">
        <v>1076</v>
      </c>
      <c r="D423" s="61" t="s">
        <v>1094</v>
      </c>
      <c r="E423" s="57">
        <f t="shared" si="12"/>
        <v>2.7397260273972601E-4</v>
      </c>
      <c r="F423" s="62">
        <f t="shared" si="13"/>
        <v>0.55890410958904113</v>
      </c>
      <c r="G423" s="57">
        <v>3650</v>
      </c>
      <c r="H423" s="57" t="s">
        <v>1072</v>
      </c>
    </row>
    <row r="424" spans="2:12" x14ac:dyDescent="0.25">
      <c r="B424" s="57" t="s">
        <v>979</v>
      </c>
      <c r="C424" s="57" t="s">
        <v>1076</v>
      </c>
      <c r="D424" s="61" t="s">
        <v>1094</v>
      </c>
      <c r="E424" s="57">
        <f t="shared" si="12"/>
        <v>2.7397260273972601E-4</v>
      </c>
      <c r="F424" s="62">
        <f t="shared" si="13"/>
        <v>0.55890410958904113</v>
      </c>
      <c r="G424" s="57">
        <v>3650</v>
      </c>
      <c r="H424" s="57" t="s">
        <v>1072</v>
      </c>
    </row>
    <row r="425" spans="2:12" x14ac:dyDescent="0.25">
      <c r="B425" s="57" t="s">
        <v>980</v>
      </c>
      <c r="C425" s="57" t="s">
        <v>1076</v>
      </c>
      <c r="D425" s="61" t="s">
        <v>1094</v>
      </c>
      <c r="E425" s="57">
        <f t="shared" si="12"/>
        <v>2.7397260273972601E-4</v>
      </c>
      <c r="F425" s="62">
        <f t="shared" si="13"/>
        <v>0.55890410958904113</v>
      </c>
      <c r="G425" s="57">
        <v>3650</v>
      </c>
      <c r="H425" s="57" t="s">
        <v>1072</v>
      </c>
    </row>
    <row r="426" spans="2:12" x14ac:dyDescent="0.25">
      <c r="B426" s="57" t="s">
        <v>981</v>
      </c>
      <c r="C426" s="57" t="s">
        <v>1076</v>
      </c>
      <c r="D426" s="61" t="s">
        <v>1094</v>
      </c>
      <c r="E426" s="57">
        <f t="shared" si="12"/>
        <v>2.7397260273972601E-4</v>
      </c>
      <c r="F426" s="62">
        <f t="shared" si="13"/>
        <v>0.55890410958904113</v>
      </c>
      <c r="G426" s="57">
        <v>3650</v>
      </c>
      <c r="H426" s="57" t="s">
        <v>1072</v>
      </c>
    </row>
    <row r="427" spans="2:12" x14ac:dyDescent="0.25">
      <c r="B427" s="57" t="s">
        <v>982</v>
      </c>
      <c r="C427" s="57" t="s">
        <v>1080</v>
      </c>
      <c r="D427" s="61" t="s">
        <v>1099</v>
      </c>
      <c r="E427" s="57">
        <f t="shared" si="12"/>
        <v>1.6025641025641025E-3</v>
      </c>
      <c r="F427" s="62">
        <f t="shared" si="13"/>
        <v>3.2692307692307692</v>
      </c>
      <c r="G427" s="57">
        <v>624</v>
      </c>
      <c r="H427" s="57" t="s">
        <v>1072</v>
      </c>
      <c r="I427" s="12" t="s">
        <v>316</v>
      </c>
      <c r="L427" s="60"/>
    </row>
    <row r="428" spans="2:12" x14ac:dyDescent="0.25">
      <c r="B428" s="57" t="s">
        <v>983</v>
      </c>
      <c r="C428" s="57" t="s">
        <v>1087</v>
      </c>
      <c r="D428" s="61" t="s">
        <v>1107</v>
      </c>
      <c r="E428" s="57">
        <f t="shared" si="12"/>
        <v>2.7322404371584699E-4</v>
      </c>
      <c r="F428" s="62">
        <f t="shared" si="13"/>
        <v>0.55737704918032782</v>
      </c>
      <c r="G428" s="57">
        <v>3660</v>
      </c>
      <c r="H428" s="57" t="s">
        <v>1072</v>
      </c>
    </row>
    <row r="429" spans="2:12" x14ac:dyDescent="0.25">
      <c r="B429" s="57" t="s">
        <v>984</v>
      </c>
      <c r="C429" s="57" t="s">
        <v>1086</v>
      </c>
      <c r="D429" s="61" t="s">
        <v>1106</v>
      </c>
      <c r="E429" s="57">
        <f t="shared" si="12"/>
        <v>5.0000000000000001E-3</v>
      </c>
      <c r="F429" s="62">
        <f t="shared" si="13"/>
        <v>10.199999999999999</v>
      </c>
      <c r="G429" s="57">
        <v>200</v>
      </c>
      <c r="H429" s="57" t="s">
        <v>1072</v>
      </c>
    </row>
    <row r="430" spans="2:12" x14ac:dyDescent="0.25">
      <c r="B430" s="57" t="s">
        <v>985</v>
      </c>
      <c r="C430" s="57" t="s">
        <v>1082</v>
      </c>
      <c r="D430" s="61" t="s">
        <v>1101</v>
      </c>
      <c r="E430" s="57">
        <f t="shared" si="12"/>
        <v>2.5000000000000001E-3</v>
      </c>
      <c r="F430" s="62">
        <f t="shared" si="13"/>
        <v>5.0999999999999996</v>
      </c>
      <c r="G430" s="57">
        <v>400</v>
      </c>
      <c r="H430" s="57" t="s">
        <v>1072</v>
      </c>
    </row>
    <row r="431" spans="2:12" x14ac:dyDescent="0.25">
      <c r="B431" s="57" t="s">
        <v>986</v>
      </c>
      <c r="C431" s="57" t="s">
        <v>1084</v>
      </c>
      <c r="D431" s="61" t="s">
        <v>1103</v>
      </c>
      <c r="E431" s="57">
        <f t="shared" si="12"/>
        <v>3.3333333333333332E-4</v>
      </c>
      <c r="F431" s="62">
        <f t="shared" si="13"/>
        <v>0.68</v>
      </c>
      <c r="G431" s="57">
        <v>3000</v>
      </c>
      <c r="H431" s="57" t="s">
        <v>1072</v>
      </c>
    </row>
    <row r="432" spans="2:12" x14ac:dyDescent="0.25">
      <c r="B432" s="57" t="s">
        <v>987</v>
      </c>
      <c r="C432" s="57" t="s">
        <v>1077</v>
      </c>
      <c r="D432" s="61" t="s">
        <v>1095</v>
      </c>
      <c r="E432" s="57">
        <f t="shared" si="12"/>
        <v>2.5000000000000001E-4</v>
      </c>
      <c r="F432" s="62">
        <f t="shared" si="13"/>
        <v>0.51</v>
      </c>
      <c r="G432" s="57">
        <v>4000</v>
      </c>
      <c r="H432" s="57" t="s">
        <v>1072</v>
      </c>
    </row>
    <row r="433" spans="2:12" x14ac:dyDescent="0.25">
      <c r="B433" s="57" t="s">
        <v>988</v>
      </c>
      <c r="C433" s="57" t="s">
        <v>377</v>
      </c>
      <c r="D433" s="61" t="s">
        <v>1105</v>
      </c>
      <c r="E433" s="57">
        <f t="shared" si="12"/>
        <v>0.01</v>
      </c>
      <c r="F433" s="62">
        <f t="shared" si="13"/>
        <v>20.399999999999999</v>
      </c>
      <c r="G433" s="57">
        <v>100</v>
      </c>
      <c r="H433" s="57" t="s">
        <v>1072</v>
      </c>
    </row>
    <row r="434" spans="2:12" x14ac:dyDescent="0.25">
      <c r="B434" s="57" t="s">
        <v>989</v>
      </c>
      <c r="C434" s="57" t="s">
        <v>1076</v>
      </c>
      <c r="D434" s="61" t="s">
        <v>1094</v>
      </c>
      <c r="E434" s="57">
        <f t="shared" si="12"/>
        <v>2.7397260273972601E-4</v>
      </c>
      <c r="F434" s="62">
        <f t="shared" si="13"/>
        <v>0.55890410958904113</v>
      </c>
      <c r="G434" s="57">
        <v>3650</v>
      </c>
      <c r="H434" s="57" t="s">
        <v>1072</v>
      </c>
    </row>
    <row r="435" spans="2:12" x14ac:dyDescent="0.25">
      <c r="B435" s="57" t="s">
        <v>990</v>
      </c>
      <c r="C435" s="57" t="s">
        <v>1076</v>
      </c>
      <c r="D435" s="61" t="s">
        <v>1094</v>
      </c>
      <c r="E435" s="57">
        <f t="shared" si="12"/>
        <v>2.7397260273972601E-4</v>
      </c>
      <c r="F435" s="62">
        <f t="shared" si="13"/>
        <v>0.55890410958904113</v>
      </c>
      <c r="G435" s="57">
        <v>3650</v>
      </c>
      <c r="H435" s="57" t="s">
        <v>1072</v>
      </c>
    </row>
    <row r="436" spans="2:12" x14ac:dyDescent="0.25">
      <c r="B436" s="57" t="s">
        <v>991</v>
      </c>
      <c r="C436" s="57" t="s">
        <v>1076</v>
      </c>
      <c r="D436" s="61" t="s">
        <v>1094</v>
      </c>
      <c r="E436" s="57">
        <f t="shared" si="12"/>
        <v>2.7397260273972601E-4</v>
      </c>
      <c r="F436" s="62">
        <f t="shared" si="13"/>
        <v>0.55890410958904113</v>
      </c>
      <c r="G436" s="57">
        <v>3650</v>
      </c>
      <c r="H436" s="57" t="s">
        <v>1072</v>
      </c>
    </row>
    <row r="437" spans="2:12" x14ac:dyDescent="0.25">
      <c r="B437" s="57" t="s">
        <v>992</v>
      </c>
      <c r="C437" s="57" t="s">
        <v>1080</v>
      </c>
      <c r="D437" s="61" t="s">
        <v>1099</v>
      </c>
      <c r="E437" s="57">
        <f t="shared" si="12"/>
        <v>1.6025641025641025E-3</v>
      </c>
      <c r="F437" s="62">
        <f t="shared" si="13"/>
        <v>3.2692307692307692</v>
      </c>
      <c r="G437" s="57">
        <v>624</v>
      </c>
      <c r="H437" s="57" t="s">
        <v>1072</v>
      </c>
      <c r="I437" s="22" t="s">
        <v>339</v>
      </c>
      <c r="L437" s="60"/>
    </row>
    <row r="438" spans="2:12" x14ac:dyDescent="0.25">
      <c r="B438" s="57" t="s">
        <v>993</v>
      </c>
      <c r="C438" s="57" t="s">
        <v>1087</v>
      </c>
      <c r="D438" s="61" t="s">
        <v>1107</v>
      </c>
      <c r="E438" s="57">
        <f t="shared" si="12"/>
        <v>2.7322404371584699E-4</v>
      </c>
      <c r="F438" s="62">
        <f t="shared" si="13"/>
        <v>0.55737704918032782</v>
      </c>
      <c r="G438" s="57">
        <v>3660</v>
      </c>
      <c r="H438" s="57" t="s">
        <v>1072</v>
      </c>
    </row>
    <row r="439" spans="2:12" x14ac:dyDescent="0.25">
      <c r="B439" s="57" t="s">
        <v>994</v>
      </c>
      <c r="C439" s="57" t="s">
        <v>1082</v>
      </c>
      <c r="D439" s="61" t="s">
        <v>1101</v>
      </c>
      <c r="E439" s="57">
        <f t="shared" si="12"/>
        <v>2.5000000000000001E-3</v>
      </c>
      <c r="F439" s="62">
        <f t="shared" si="13"/>
        <v>5.0999999999999996</v>
      </c>
      <c r="G439" s="57">
        <v>400</v>
      </c>
      <c r="H439" s="57" t="s">
        <v>1072</v>
      </c>
    </row>
    <row r="440" spans="2:12" x14ac:dyDescent="0.25">
      <c r="B440" s="57" t="s">
        <v>995</v>
      </c>
      <c r="C440" s="57" t="s">
        <v>1085</v>
      </c>
      <c r="D440" s="61" t="s">
        <v>1104</v>
      </c>
      <c r="E440" s="57">
        <f t="shared" si="12"/>
        <v>9.6153846153846159E-3</v>
      </c>
      <c r="F440" s="62">
        <f t="shared" si="13"/>
        <v>19.615384615384617</v>
      </c>
      <c r="G440" s="57">
        <v>104</v>
      </c>
      <c r="H440" s="57" t="s">
        <v>1072</v>
      </c>
      <c r="L440" s="60"/>
    </row>
    <row r="441" spans="2:12" x14ac:dyDescent="0.25">
      <c r="B441" s="57" t="s">
        <v>996</v>
      </c>
      <c r="C441" s="57" t="s">
        <v>1085</v>
      </c>
      <c r="D441" s="61" t="s">
        <v>1104</v>
      </c>
      <c r="E441" s="57">
        <f t="shared" si="12"/>
        <v>9.6153846153846159E-3</v>
      </c>
      <c r="F441" s="62">
        <f t="shared" si="13"/>
        <v>19.615384615384617</v>
      </c>
      <c r="G441" s="57">
        <v>104</v>
      </c>
      <c r="H441" s="57" t="s">
        <v>1072</v>
      </c>
      <c r="L441" s="60"/>
    </row>
    <row r="442" spans="2:12" x14ac:dyDescent="0.25">
      <c r="B442" s="57" t="s">
        <v>997</v>
      </c>
      <c r="C442" s="57" t="s">
        <v>1085</v>
      </c>
      <c r="D442" s="61" t="s">
        <v>1104</v>
      </c>
      <c r="E442" s="57">
        <f t="shared" si="12"/>
        <v>9.6153846153846159E-3</v>
      </c>
      <c r="F442" s="62">
        <f t="shared" si="13"/>
        <v>19.615384615384617</v>
      </c>
      <c r="G442" s="57">
        <v>104</v>
      </c>
      <c r="H442" s="57" t="s">
        <v>1072</v>
      </c>
      <c r="L442" s="60"/>
    </row>
    <row r="443" spans="2:12" x14ac:dyDescent="0.25">
      <c r="B443" s="57" t="s">
        <v>998</v>
      </c>
      <c r="C443" s="57" t="s">
        <v>1085</v>
      </c>
      <c r="D443" s="61" t="s">
        <v>1104</v>
      </c>
      <c r="E443" s="57">
        <f t="shared" si="12"/>
        <v>9.6153846153846159E-3</v>
      </c>
      <c r="F443" s="62">
        <f t="shared" si="13"/>
        <v>19.615384615384617</v>
      </c>
      <c r="G443" s="57">
        <v>104</v>
      </c>
      <c r="H443" s="57" t="s">
        <v>1072</v>
      </c>
      <c r="L443" s="60"/>
    </row>
    <row r="444" spans="2:12" x14ac:dyDescent="0.25">
      <c r="B444" s="57" t="s">
        <v>999</v>
      </c>
      <c r="C444" s="57" t="s">
        <v>1084</v>
      </c>
      <c r="D444" s="61" t="s">
        <v>1103</v>
      </c>
      <c r="E444" s="57">
        <f t="shared" si="12"/>
        <v>3.3333333333333332E-4</v>
      </c>
      <c r="F444" s="62">
        <f t="shared" si="13"/>
        <v>0.68</v>
      </c>
      <c r="G444" s="57">
        <v>3000</v>
      </c>
      <c r="H444" s="57" t="s">
        <v>1072</v>
      </c>
    </row>
    <row r="445" spans="2:12" x14ac:dyDescent="0.25">
      <c r="B445" s="57" t="s">
        <v>1000</v>
      </c>
      <c r="C445" s="57" t="s">
        <v>1077</v>
      </c>
      <c r="D445" s="61" t="s">
        <v>1095</v>
      </c>
      <c r="E445" s="57">
        <f t="shared" si="12"/>
        <v>2.5000000000000001E-4</v>
      </c>
      <c r="F445" s="62">
        <f t="shared" si="13"/>
        <v>0.51</v>
      </c>
      <c r="G445" s="57">
        <v>4000</v>
      </c>
      <c r="H445" s="57" t="s">
        <v>1072</v>
      </c>
    </row>
    <row r="446" spans="2:12" x14ac:dyDescent="0.25">
      <c r="B446" s="57" t="s">
        <v>1001</v>
      </c>
      <c r="C446" s="57" t="s">
        <v>377</v>
      </c>
      <c r="D446" s="61" t="s">
        <v>1105</v>
      </c>
      <c r="E446" s="57">
        <f t="shared" si="12"/>
        <v>0.01</v>
      </c>
      <c r="F446" s="62">
        <f t="shared" si="13"/>
        <v>20.399999999999999</v>
      </c>
      <c r="G446" s="57">
        <v>100</v>
      </c>
      <c r="H446" s="57" t="s">
        <v>1072</v>
      </c>
    </row>
    <row r="447" spans="2:12" x14ac:dyDescent="0.25">
      <c r="B447" s="57" t="s">
        <v>1002</v>
      </c>
      <c r="C447" s="57" t="s">
        <v>1076</v>
      </c>
      <c r="D447" s="61" t="s">
        <v>1094</v>
      </c>
      <c r="E447" s="57">
        <f t="shared" si="12"/>
        <v>2.7397260273972601E-4</v>
      </c>
      <c r="F447" s="62">
        <f t="shared" si="13"/>
        <v>0.55890410958904113</v>
      </c>
      <c r="G447" s="57">
        <v>3650</v>
      </c>
      <c r="H447" s="57" t="s">
        <v>1072</v>
      </c>
    </row>
    <row r="448" spans="2:12" x14ac:dyDescent="0.25">
      <c r="B448" s="57" t="s">
        <v>1003</v>
      </c>
      <c r="C448" s="57" t="s">
        <v>1076</v>
      </c>
      <c r="D448" s="61" t="s">
        <v>1094</v>
      </c>
      <c r="E448" s="57">
        <f t="shared" si="12"/>
        <v>2.7397260273972601E-4</v>
      </c>
      <c r="F448" s="62">
        <f t="shared" si="13"/>
        <v>0.55890410958904113</v>
      </c>
      <c r="G448" s="57">
        <v>3650</v>
      </c>
      <c r="H448" s="57" t="s">
        <v>1072</v>
      </c>
    </row>
    <row r="449" spans="2:12" x14ac:dyDescent="0.25">
      <c r="B449" s="57" t="s">
        <v>1004</v>
      </c>
      <c r="C449" s="57" t="s">
        <v>1076</v>
      </c>
      <c r="D449" s="61" t="s">
        <v>1094</v>
      </c>
      <c r="E449" s="57">
        <f t="shared" si="12"/>
        <v>2.7397260273972601E-4</v>
      </c>
      <c r="F449" s="62">
        <f t="shared" si="13"/>
        <v>0.55890410958904113</v>
      </c>
      <c r="G449" s="57">
        <v>3650</v>
      </c>
      <c r="H449" s="57" t="s">
        <v>1072</v>
      </c>
    </row>
    <row r="450" spans="2:12" x14ac:dyDescent="0.25">
      <c r="B450" s="57" t="s">
        <v>1005</v>
      </c>
      <c r="C450" s="57" t="s">
        <v>1076</v>
      </c>
      <c r="D450" s="61" t="s">
        <v>1094</v>
      </c>
      <c r="E450" s="57">
        <f t="shared" si="12"/>
        <v>2.7397260273972601E-4</v>
      </c>
      <c r="F450" s="62">
        <f t="shared" si="13"/>
        <v>0.55890410958904113</v>
      </c>
      <c r="G450" s="57">
        <v>3650</v>
      </c>
      <c r="H450" s="57" t="s">
        <v>1072</v>
      </c>
    </row>
    <row r="451" spans="2:12" x14ac:dyDescent="0.25">
      <c r="B451" s="57" t="s">
        <v>1006</v>
      </c>
      <c r="C451" s="57" t="s">
        <v>1076</v>
      </c>
      <c r="D451" s="61" t="s">
        <v>1094</v>
      </c>
      <c r="E451" s="57">
        <f t="shared" si="12"/>
        <v>2.7397260273972601E-4</v>
      </c>
      <c r="F451" s="62">
        <f t="shared" si="13"/>
        <v>0.55890410958904113</v>
      </c>
      <c r="G451" s="57">
        <v>3650</v>
      </c>
      <c r="H451" s="57" t="s">
        <v>1072</v>
      </c>
    </row>
    <row r="452" spans="2:12" x14ac:dyDescent="0.25">
      <c r="B452" s="57" t="s">
        <v>1007</v>
      </c>
      <c r="C452" s="57" t="s">
        <v>1080</v>
      </c>
      <c r="D452" s="61" t="s">
        <v>1099</v>
      </c>
      <c r="E452" s="57">
        <f t="shared" si="12"/>
        <v>1.6025641025641025E-3</v>
      </c>
      <c r="F452" s="62">
        <f t="shared" si="13"/>
        <v>3.2692307692307692</v>
      </c>
      <c r="G452" s="57">
        <v>624</v>
      </c>
      <c r="H452" s="57" t="s">
        <v>1072</v>
      </c>
      <c r="I452" s="22" t="s">
        <v>338</v>
      </c>
      <c r="L452" s="60"/>
    </row>
    <row r="453" spans="2:12" x14ac:dyDescent="0.25">
      <c r="B453" s="57" t="s">
        <v>1008</v>
      </c>
      <c r="C453" s="57" t="s">
        <v>1087</v>
      </c>
      <c r="D453" s="61" t="s">
        <v>1107</v>
      </c>
      <c r="E453" s="57">
        <f t="shared" ref="E453:E512" si="14">1/G453</f>
        <v>2.7322404371584699E-4</v>
      </c>
      <c r="F453" s="62">
        <f t="shared" ref="F453:F512" si="15">(40*4.25*12)/G453</f>
        <v>0.55737704918032782</v>
      </c>
      <c r="G453" s="57">
        <v>3660</v>
      </c>
      <c r="H453" s="57" t="s">
        <v>1072</v>
      </c>
    </row>
    <row r="454" spans="2:12" x14ac:dyDescent="0.25">
      <c r="B454" s="57" t="s">
        <v>1009</v>
      </c>
      <c r="C454" s="57" t="s">
        <v>1082</v>
      </c>
      <c r="D454" s="61" t="s">
        <v>1101</v>
      </c>
      <c r="E454" s="57">
        <f t="shared" si="14"/>
        <v>2.5000000000000001E-3</v>
      </c>
      <c r="F454" s="62">
        <f t="shared" si="15"/>
        <v>5.0999999999999996</v>
      </c>
      <c r="G454" s="57">
        <v>400</v>
      </c>
      <c r="H454" s="57" t="s">
        <v>1072</v>
      </c>
    </row>
    <row r="455" spans="2:12" x14ac:dyDescent="0.25">
      <c r="B455" s="57" t="s">
        <v>1010</v>
      </c>
      <c r="C455" s="57" t="s">
        <v>1085</v>
      </c>
      <c r="D455" s="61" t="s">
        <v>1104</v>
      </c>
      <c r="E455" s="57">
        <f t="shared" si="14"/>
        <v>9.6153846153846159E-3</v>
      </c>
      <c r="F455" s="62">
        <f t="shared" si="15"/>
        <v>19.615384615384617</v>
      </c>
      <c r="G455" s="57">
        <v>104</v>
      </c>
      <c r="H455" s="57" t="s">
        <v>1072</v>
      </c>
      <c r="L455" s="60"/>
    </row>
    <row r="456" spans="2:12" x14ac:dyDescent="0.25">
      <c r="B456" s="57" t="s">
        <v>1011</v>
      </c>
      <c r="C456" s="57" t="s">
        <v>1085</v>
      </c>
      <c r="D456" s="61" t="s">
        <v>1104</v>
      </c>
      <c r="E456" s="57">
        <f t="shared" si="14"/>
        <v>9.6153846153846159E-3</v>
      </c>
      <c r="F456" s="62">
        <f t="shared" si="15"/>
        <v>19.615384615384617</v>
      </c>
      <c r="G456" s="57">
        <v>104</v>
      </c>
      <c r="H456" s="57" t="s">
        <v>1072</v>
      </c>
      <c r="L456" s="60"/>
    </row>
    <row r="457" spans="2:12" x14ac:dyDescent="0.25">
      <c r="B457" s="57" t="s">
        <v>1012</v>
      </c>
      <c r="C457" s="57" t="s">
        <v>1085</v>
      </c>
      <c r="D457" s="61" t="s">
        <v>1104</v>
      </c>
      <c r="E457" s="57">
        <f t="shared" si="14"/>
        <v>9.6153846153846159E-3</v>
      </c>
      <c r="F457" s="62">
        <f t="shared" si="15"/>
        <v>19.615384615384617</v>
      </c>
      <c r="G457" s="57">
        <v>104</v>
      </c>
      <c r="H457" s="57" t="s">
        <v>1072</v>
      </c>
      <c r="L457" s="60"/>
    </row>
    <row r="458" spans="2:12" x14ac:dyDescent="0.25">
      <c r="B458" s="57" t="s">
        <v>1013</v>
      </c>
      <c r="C458" s="57" t="s">
        <v>1084</v>
      </c>
      <c r="D458" s="61" t="s">
        <v>1103</v>
      </c>
      <c r="E458" s="57">
        <f t="shared" si="14"/>
        <v>3.3333333333333332E-4</v>
      </c>
      <c r="F458" s="62">
        <f t="shared" si="15"/>
        <v>0.68</v>
      </c>
      <c r="G458" s="57">
        <v>3000</v>
      </c>
      <c r="H458" s="57" t="s">
        <v>1072</v>
      </c>
    </row>
    <row r="459" spans="2:12" x14ac:dyDescent="0.25">
      <c r="B459" s="57" t="s">
        <v>1014</v>
      </c>
      <c r="C459" s="57" t="s">
        <v>1077</v>
      </c>
      <c r="D459" s="61" t="s">
        <v>1095</v>
      </c>
      <c r="E459" s="57">
        <f t="shared" si="14"/>
        <v>2.5000000000000001E-4</v>
      </c>
      <c r="F459" s="62">
        <f t="shared" si="15"/>
        <v>0.51</v>
      </c>
      <c r="G459" s="57">
        <v>4000</v>
      </c>
      <c r="H459" s="57" t="s">
        <v>1072</v>
      </c>
    </row>
    <row r="460" spans="2:12" x14ac:dyDescent="0.25">
      <c r="B460" s="57" t="s">
        <v>1015</v>
      </c>
      <c r="C460" s="57" t="s">
        <v>377</v>
      </c>
      <c r="D460" s="61" t="s">
        <v>1105</v>
      </c>
      <c r="E460" s="57">
        <f t="shared" si="14"/>
        <v>0.01</v>
      </c>
      <c r="F460" s="62">
        <f t="shared" si="15"/>
        <v>20.399999999999999</v>
      </c>
      <c r="G460" s="57">
        <v>100</v>
      </c>
      <c r="H460" s="57" t="s">
        <v>1072</v>
      </c>
    </row>
    <row r="461" spans="2:12" x14ac:dyDescent="0.25">
      <c r="B461" s="57" t="s">
        <v>1016</v>
      </c>
      <c r="C461" s="57" t="s">
        <v>1076</v>
      </c>
      <c r="D461" s="61" t="s">
        <v>1094</v>
      </c>
      <c r="E461" s="57">
        <f t="shared" si="14"/>
        <v>2.7397260273972601E-4</v>
      </c>
      <c r="F461" s="62">
        <f t="shared" si="15"/>
        <v>0.55890410958904113</v>
      </c>
      <c r="G461" s="57">
        <v>3650</v>
      </c>
      <c r="H461" s="57" t="s">
        <v>1072</v>
      </c>
    </row>
    <row r="462" spans="2:12" x14ac:dyDescent="0.25">
      <c r="B462" s="57" t="s">
        <v>1017</v>
      </c>
      <c r="C462" s="57" t="s">
        <v>1076</v>
      </c>
      <c r="D462" s="61" t="s">
        <v>1094</v>
      </c>
      <c r="E462" s="57">
        <f t="shared" si="14"/>
        <v>2.7397260273972601E-4</v>
      </c>
      <c r="F462" s="62">
        <f t="shared" si="15"/>
        <v>0.55890410958904113</v>
      </c>
      <c r="G462" s="57">
        <v>3650</v>
      </c>
      <c r="H462" s="57" t="s">
        <v>1072</v>
      </c>
    </row>
    <row r="463" spans="2:12" x14ac:dyDescent="0.25">
      <c r="B463" s="57" t="s">
        <v>1018</v>
      </c>
      <c r="C463" s="57" t="s">
        <v>1076</v>
      </c>
      <c r="D463" s="61" t="s">
        <v>1094</v>
      </c>
      <c r="E463" s="57">
        <f t="shared" si="14"/>
        <v>2.7397260273972601E-4</v>
      </c>
      <c r="F463" s="62">
        <f t="shared" si="15"/>
        <v>0.55890410958904113</v>
      </c>
      <c r="G463" s="57">
        <v>3650</v>
      </c>
      <c r="H463" s="57" t="s">
        <v>1072</v>
      </c>
    </row>
    <row r="464" spans="2:12" x14ac:dyDescent="0.25">
      <c r="B464" s="57" t="s">
        <v>1019</v>
      </c>
      <c r="C464" s="57" t="s">
        <v>1080</v>
      </c>
      <c r="D464" s="61" t="s">
        <v>1099</v>
      </c>
      <c r="E464" s="57">
        <f t="shared" si="14"/>
        <v>1.6025641025641025E-3</v>
      </c>
      <c r="F464" s="62">
        <f t="shared" si="15"/>
        <v>3.2692307692307692</v>
      </c>
      <c r="G464" s="57">
        <v>624</v>
      </c>
      <c r="H464" s="57" t="s">
        <v>1072</v>
      </c>
      <c r="I464" s="12" t="s">
        <v>317</v>
      </c>
      <c r="L464" s="60"/>
    </row>
    <row r="465" spans="2:12" x14ac:dyDescent="0.25">
      <c r="B465" s="57" t="s">
        <v>1020</v>
      </c>
      <c r="C465" s="57" t="s">
        <v>1087</v>
      </c>
      <c r="D465" s="61" t="s">
        <v>1107</v>
      </c>
      <c r="E465" s="57">
        <f t="shared" si="14"/>
        <v>2.7322404371584699E-4</v>
      </c>
      <c r="F465" s="62">
        <f t="shared" si="15"/>
        <v>0.55737704918032782</v>
      </c>
      <c r="G465" s="57">
        <v>3660</v>
      </c>
      <c r="H465" s="57" t="s">
        <v>1072</v>
      </c>
    </row>
    <row r="466" spans="2:12" x14ac:dyDescent="0.25">
      <c r="B466" s="57" t="s">
        <v>1021</v>
      </c>
      <c r="C466" s="57" t="s">
        <v>1082</v>
      </c>
      <c r="D466" s="61" t="s">
        <v>1101</v>
      </c>
      <c r="E466" s="57">
        <f t="shared" si="14"/>
        <v>2.5000000000000001E-3</v>
      </c>
      <c r="F466" s="62">
        <f t="shared" si="15"/>
        <v>5.0999999999999996</v>
      </c>
      <c r="G466" s="57">
        <v>400</v>
      </c>
      <c r="H466" s="57" t="s">
        <v>1072</v>
      </c>
    </row>
    <row r="467" spans="2:12" x14ac:dyDescent="0.25">
      <c r="B467" s="57" t="s">
        <v>1022</v>
      </c>
      <c r="C467" s="57" t="s">
        <v>1085</v>
      </c>
      <c r="D467" s="61" t="s">
        <v>1104</v>
      </c>
      <c r="E467" s="57">
        <f t="shared" si="14"/>
        <v>9.6153846153846159E-3</v>
      </c>
      <c r="F467" s="62">
        <f t="shared" si="15"/>
        <v>19.615384615384617</v>
      </c>
      <c r="G467" s="57">
        <v>104</v>
      </c>
      <c r="H467" s="57" t="s">
        <v>1072</v>
      </c>
      <c r="L467" s="60"/>
    </row>
    <row r="468" spans="2:12" x14ac:dyDescent="0.25">
      <c r="B468" s="57" t="s">
        <v>1023</v>
      </c>
      <c r="C468" s="57" t="s">
        <v>1085</v>
      </c>
      <c r="D468" s="61" t="s">
        <v>1104</v>
      </c>
      <c r="E468" s="57">
        <f t="shared" si="14"/>
        <v>9.6153846153846159E-3</v>
      </c>
      <c r="F468" s="62">
        <f t="shared" si="15"/>
        <v>19.615384615384617</v>
      </c>
      <c r="G468" s="57">
        <v>104</v>
      </c>
      <c r="H468" s="57" t="s">
        <v>1072</v>
      </c>
      <c r="L468" s="60"/>
    </row>
    <row r="469" spans="2:12" x14ac:dyDescent="0.25">
      <c r="B469" s="57" t="s">
        <v>1024</v>
      </c>
      <c r="C469" s="57" t="s">
        <v>1084</v>
      </c>
      <c r="D469" s="61" t="s">
        <v>1103</v>
      </c>
      <c r="E469" s="57">
        <f t="shared" si="14"/>
        <v>3.3333333333333332E-4</v>
      </c>
      <c r="F469" s="62">
        <f t="shared" si="15"/>
        <v>0.68</v>
      </c>
      <c r="G469" s="57">
        <v>3000</v>
      </c>
      <c r="H469" s="57" t="s">
        <v>1072</v>
      </c>
    </row>
    <row r="470" spans="2:12" x14ac:dyDescent="0.25">
      <c r="B470" s="57" t="s">
        <v>1025</v>
      </c>
      <c r="C470" s="57" t="s">
        <v>1077</v>
      </c>
      <c r="D470" s="61" t="s">
        <v>1095</v>
      </c>
      <c r="E470" s="57">
        <f t="shared" si="14"/>
        <v>2.5000000000000001E-4</v>
      </c>
      <c r="F470" s="62">
        <f t="shared" si="15"/>
        <v>0.51</v>
      </c>
      <c r="G470" s="57">
        <v>4000</v>
      </c>
      <c r="H470" s="57" t="s">
        <v>1072</v>
      </c>
    </row>
    <row r="471" spans="2:12" x14ac:dyDescent="0.25">
      <c r="B471" s="57" t="s">
        <v>1026</v>
      </c>
      <c r="C471" s="57" t="s">
        <v>377</v>
      </c>
      <c r="D471" s="61" t="s">
        <v>1105</v>
      </c>
      <c r="E471" s="57">
        <f t="shared" si="14"/>
        <v>0.01</v>
      </c>
      <c r="F471" s="62">
        <f t="shared" si="15"/>
        <v>20.399999999999999</v>
      </c>
      <c r="G471" s="57">
        <v>100</v>
      </c>
      <c r="H471" s="57" t="s">
        <v>1072</v>
      </c>
    </row>
    <row r="472" spans="2:12" x14ac:dyDescent="0.25">
      <c r="B472" s="57" t="s">
        <v>1027</v>
      </c>
      <c r="C472" s="57" t="s">
        <v>1076</v>
      </c>
      <c r="D472" s="61" t="s">
        <v>1094</v>
      </c>
      <c r="E472" s="57">
        <f t="shared" si="14"/>
        <v>2.7397260273972601E-4</v>
      </c>
      <c r="F472" s="62">
        <f t="shared" si="15"/>
        <v>0.55890410958904113</v>
      </c>
      <c r="G472" s="57">
        <v>3650</v>
      </c>
      <c r="H472" s="57" t="s">
        <v>1072</v>
      </c>
    </row>
    <row r="473" spans="2:12" x14ac:dyDescent="0.25">
      <c r="B473" s="57" t="s">
        <v>1028</v>
      </c>
      <c r="C473" s="57" t="s">
        <v>1076</v>
      </c>
      <c r="D473" s="61" t="s">
        <v>1094</v>
      </c>
      <c r="E473" s="57">
        <f t="shared" si="14"/>
        <v>2.7397260273972601E-4</v>
      </c>
      <c r="F473" s="62">
        <f t="shared" si="15"/>
        <v>0.55890410958904113</v>
      </c>
      <c r="G473" s="57">
        <v>3650</v>
      </c>
      <c r="H473" s="57" t="s">
        <v>1072</v>
      </c>
    </row>
    <row r="474" spans="2:12" x14ac:dyDescent="0.25">
      <c r="B474" s="57" t="s">
        <v>1029</v>
      </c>
      <c r="C474" s="57" t="s">
        <v>1076</v>
      </c>
      <c r="D474" s="61" t="s">
        <v>1094</v>
      </c>
      <c r="E474" s="57">
        <f t="shared" si="14"/>
        <v>2.7397260273972601E-4</v>
      </c>
      <c r="F474" s="62">
        <f t="shared" si="15"/>
        <v>0.55890410958904113</v>
      </c>
      <c r="G474" s="57">
        <v>3650</v>
      </c>
      <c r="H474" s="57" t="s">
        <v>1072</v>
      </c>
    </row>
    <row r="475" spans="2:12" x14ac:dyDescent="0.25">
      <c r="B475" s="57" t="s">
        <v>1030</v>
      </c>
      <c r="C475" s="57" t="s">
        <v>1076</v>
      </c>
      <c r="D475" s="61" t="s">
        <v>1094</v>
      </c>
      <c r="E475" s="57">
        <f t="shared" si="14"/>
        <v>2.7397260273972601E-4</v>
      </c>
      <c r="F475" s="62">
        <f t="shared" si="15"/>
        <v>0.55890410958904113</v>
      </c>
      <c r="G475" s="57">
        <v>3650</v>
      </c>
      <c r="H475" s="57" t="s">
        <v>1072</v>
      </c>
    </row>
    <row r="476" spans="2:12" x14ac:dyDescent="0.25">
      <c r="B476" s="57" t="s">
        <v>1031</v>
      </c>
      <c r="C476" s="57" t="s">
        <v>1080</v>
      </c>
      <c r="D476" s="61" t="s">
        <v>1099</v>
      </c>
      <c r="E476" s="57">
        <f t="shared" si="14"/>
        <v>1.6025641025641025E-3</v>
      </c>
      <c r="F476" s="62">
        <f t="shared" si="15"/>
        <v>3.2692307692307692</v>
      </c>
      <c r="G476" s="57">
        <v>624</v>
      </c>
      <c r="H476" s="57" t="s">
        <v>1072</v>
      </c>
      <c r="I476" s="12" t="s">
        <v>318</v>
      </c>
      <c r="L476" s="60"/>
    </row>
    <row r="477" spans="2:12" x14ac:dyDescent="0.25">
      <c r="B477" s="57" t="s">
        <v>1032</v>
      </c>
      <c r="C477" s="57" t="s">
        <v>1087</v>
      </c>
      <c r="D477" s="61" t="s">
        <v>1107</v>
      </c>
      <c r="E477" s="57">
        <f t="shared" si="14"/>
        <v>2.7322404371584699E-4</v>
      </c>
      <c r="F477" s="62">
        <f t="shared" si="15"/>
        <v>0.55737704918032782</v>
      </c>
      <c r="G477" s="57">
        <v>3660</v>
      </c>
      <c r="H477" s="57" t="s">
        <v>1072</v>
      </c>
    </row>
    <row r="478" spans="2:12" x14ac:dyDescent="0.25">
      <c r="B478" s="57" t="s">
        <v>1033</v>
      </c>
      <c r="C478" s="57" t="s">
        <v>1082</v>
      </c>
      <c r="D478" s="61" t="s">
        <v>1101</v>
      </c>
      <c r="E478" s="57">
        <f t="shared" si="14"/>
        <v>2.5000000000000001E-3</v>
      </c>
      <c r="F478" s="62">
        <f t="shared" si="15"/>
        <v>5.0999999999999996</v>
      </c>
      <c r="G478" s="57">
        <v>400</v>
      </c>
      <c r="H478" s="57" t="s">
        <v>1072</v>
      </c>
    </row>
    <row r="479" spans="2:12" x14ac:dyDescent="0.25">
      <c r="B479" s="57" t="s">
        <v>1034</v>
      </c>
      <c r="C479" s="57" t="s">
        <v>1085</v>
      </c>
      <c r="D479" s="61" t="s">
        <v>1104</v>
      </c>
      <c r="E479" s="57">
        <f t="shared" si="14"/>
        <v>9.6153846153846159E-3</v>
      </c>
      <c r="F479" s="62">
        <f t="shared" si="15"/>
        <v>19.615384615384617</v>
      </c>
      <c r="G479" s="57">
        <v>104</v>
      </c>
      <c r="H479" s="57" t="s">
        <v>1072</v>
      </c>
      <c r="L479" s="60"/>
    </row>
    <row r="480" spans="2:12" x14ac:dyDescent="0.25">
      <c r="B480" s="57" t="s">
        <v>1035</v>
      </c>
      <c r="C480" s="57" t="s">
        <v>1085</v>
      </c>
      <c r="D480" s="61" t="s">
        <v>1104</v>
      </c>
      <c r="E480" s="57">
        <f t="shared" si="14"/>
        <v>9.6153846153846159E-3</v>
      </c>
      <c r="F480" s="62">
        <f t="shared" si="15"/>
        <v>19.615384615384617</v>
      </c>
      <c r="G480" s="57">
        <v>104</v>
      </c>
      <c r="H480" s="57" t="s">
        <v>1072</v>
      </c>
      <c r="L480" s="60"/>
    </row>
    <row r="481" spans="2:12" x14ac:dyDescent="0.25">
      <c r="B481" s="57" t="s">
        <v>1036</v>
      </c>
      <c r="C481" s="57" t="s">
        <v>1085</v>
      </c>
      <c r="D481" s="61" t="s">
        <v>1104</v>
      </c>
      <c r="E481" s="57">
        <f t="shared" si="14"/>
        <v>9.6153846153846159E-3</v>
      </c>
      <c r="F481" s="62">
        <f t="shared" si="15"/>
        <v>19.615384615384617</v>
      </c>
      <c r="G481" s="57">
        <v>104</v>
      </c>
      <c r="H481" s="57" t="s">
        <v>1072</v>
      </c>
      <c r="L481" s="60"/>
    </row>
    <row r="482" spans="2:12" x14ac:dyDescent="0.25">
      <c r="B482" s="57" t="s">
        <v>1037</v>
      </c>
      <c r="C482" s="57" t="s">
        <v>1084</v>
      </c>
      <c r="D482" s="61" t="s">
        <v>1103</v>
      </c>
      <c r="E482" s="57">
        <f t="shared" si="14"/>
        <v>3.3333333333333332E-4</v>
      </c>
      <c r="F482" s="62">
        <f t="shared" si="15"/>
        <v>0.68</v>
      </c>
      <c r="G482" s="57">
        <v>3000</v>
      </c>
      <c r="H482" s="57" t="s">
        <v>1072</v>
      </c>
    </row>
    <row r="483" spans="2:12" x14ac:dyDescent="0.25">
      <c r="B483" s="57" t="s">
        <v>1038</v>
      </c>
      <c r="C483" s="57" t="s">
        <v>1077</v>
      </c>
      <c r="D483" s="61" t="s">
        <v>1095</v>
      </c>
      <c r="E483" s="57">
        <f t="shared" si="14"/>
        <v>2.5000000000000001E-4</v>
      </c>
      <c r="F483" s="62">
        <f t="shared" si="15"/>
        <v>0.51</v>
      </c>
      <c r="G483" s="57">
        <v>4000</v>
      </c>
      <c r="H483" s="57" t="s">
        <v>1072</v>
      </c>
    </row>
    <row r="484" spans="2:12" x14ac:dyDescent="0.25">
      <c r="B484" s="57" t="s">
        <v>1039</v>
      </c>
      <c r="C484" s="57" t="s">
        <v>377</v>
      </c>
      <c r="D484" s="61" t="s">
        <v>1105</v>
      </c>
      <c r="E484" s="57">
        <f t="shared" si="14"/>
        <v>0.01</v>
      </c>
      <c r="F484" s="62">
        <f t="shared" si="15"/>
        <v>20.399999999999999</v>
      </c>
      <c r="G484" s="57">
        <v>100</v>
      </c>
      <c r="H484" s="57" t="s">
        <v>1072</v>
      </c>
    </row>
    <row r="485" spans="2:12" x14ac:dyDescent="0.25">
      <c r="B485" s="57" t="s">
        <v>1040</v>
      </c>
      <c r="C485" s="57" t="s">
        <v>1076</v>
      </c>
      <c r="D485" s="61" t="s">
        <v>1094</v>
      </c>
      <c r="E485" s="57">
        <f t="shared" si="14"/>
        <v>2.7397260273972601E-4</v>
      </c>
      <c r="F485" s="62">
        <f t="shared" si="15"/>
        <v>0.55890410958904113</v>
      </c>
      <c r="G485" s="57">
        <v>3650</v>
      </c>
      <c r="H485" s="57" t="s">
        <v>1072</v>
      </c>
    </row>
    <row r="486" spans="2:12" x14ac:dyDescent="0.25">
      <c r="B486" s="57" t="s">
        <v>1041</v>
      </c>
      <c r="C486" s="57" t="s">
        <v>1076</v>
      </c>
      <c r="D486" s="61" t="s">
        <v>1094</v>
      </c>
      <c r="E486" s="57">
        <f t="shared" si="14"/>
        <v>2.7397260273972601E-4</v>
      </c>
      <c r="F486" s="62">
        <f t="shared" si="15"/>
        <v>0.55890410958904113</v>
      </c>
      <c r="G486" s="57">
        <v>3650</v>
      </c>
      <c r="H486" s="57" t="s">
        <v>1072</v>
      </c>
    </row>
    <row r="487" spans="2:12" x14ac:dyDescent="0.25">
      <c r="B487" s="57" t="s">
        <v>1042</v>
      </c>
      <c r="C487" s="57" t="s">
        <v>1076</v>
      </c>
      <c r="D487" s="61" t="s">
        <v>1094</v>
      </c>
      <c r="E487" s="57">
        <f t="shared" si="14"/>
        <v>2.7397260273972601E-4</v>
      </c>
      <c r="F487" s="62">
        <f t="shared" si="15"/>
        <v>0.55890410958904113</v>
      </c>
      <c r="G487" s="57">
        <v>3650</v>
      </c>
      <c r="H487" s="57" t="s">
        <v>1072</v>
      </c>
    </row>
    <row r="488" spans="2:12" x14ac:dyDescent="0.25">
      <c r="B488" s="57" t="s">
        <v>1043</v>
      </c>
      <c r="C488" s="57" t="s">
        <v>1076</v>
      </c>
      <c r="D488" s="61" t="s">
        <v>1094</v>
      </c>
      <c r="E488" s="57">
        <f t="shared" si="14"/>
        <v>2.7397260273972601E-4</v>
      </c>
      <c r="F488" s="62">
        <f t="shared" si="15"/>
        <v>0.55890410958904113</v>
      </c>
      <c r="G488" s="57">
        <v>3650</v>
      </c>
      <c r="H488" s="57" t="s">
        <v>1072</v>
      </c>
    </row>
    <row r="489" spans="2:12" x14ac:dyDescent="0.25">
      <c r="B489" s="57" t="s">
        <v>1044</v>
      </c>
      <c r="C489" s="57" t="s">
        <v>1076</v>
      </c>
      <c r="D489" s="61" t="s">
        <v>1094</v>
      </c>
      <c r="E489" s="57">
        <f t="shared" si="14"/>
        <v>2.7397260273972601E-4</v>
      </c>
      <c r="F489" s="62">
        <f t="shared" si="15"/>
        <v>0.55890410958904113</v>
      </c>
      <c r="G489" s="57">
        <v>3650</v>
      </c>
      <c r="H489" s="57" t="s">
        <v>1072</v>
      </c>
    </row>
    <row r="490" spans="2:12" x14ac:dyDescent="0.25">
      <c r="B490" s="57" t="s">
        <v>1045</v>
      </c>
      <c r="C490" s="57" t="s">
        <v>1076</v>
      </c>
      <c r="D490" s="61" t="s">
        <v>1094</v>
      </c>
      <c r="E490" s="57">
        <f t="shared" si="14"/>
        <v>2.7397260273972601E-4</v>
      </c>
      <c r="F490" s="62">
        <f t="shared" si="15"/>
        <v>0.55890410958904113</v>
      </c>
      <c r="G490" s="57">
        <v>3650</v>
      </c>
      <c r="H490" s="57" t="s">
        <v>1072</v>
      </c>
    </row>
    <row r="491" spans="2:12" x14ac:dyDescent="0.25">
      <c r="B491" s="57" t="s">
        <v>1046</v>
      </c>
      <c r="C491" s="57" t="s">
        <v>1080</v>
      </c>
      <c r="D491" s="61" t="s">
        <v>1099</v>
      </c>
      <c r="E491" s="57">
        <f t="shared" si="14"/>
        <v>1.6025641025641025E-3</v>
      </c>
      <c r="F491" s="62">
        <f t="shared" si="15"/>
        <v>3.2692307692307692</v>
      </c>
      <c r="G491" s="57">
        <v>624</v>
      </c>
      <c r="H491" s="57" t="s">
        <v>1072</v>
      </c>
      <c r="I491" s="22" t="s">
        <v>336</v>
      </c>
      <c r="L491" s="60"/>
    </row>
    <row r="492" spans="2:12" x14ac:dyDescent="0.25">
      <c r="B492" s="57" t="s">
        <v>1047</v>
      </c>
      <c r="C492" s="57" t="s">
        <v>1087</v>
      </c>
      <c r="D492" s="61" t="s">
        <v>1107</v>
      </c>
      <c r="E492" s="57">
        <f t="shared" si="14"/>
        <v>2.7322404371584699E-4</v>
      </c>
      <c r="F492" s="62">
        <f t="shared" si="15"/>
        <v>0.55737704918032782</v>
      </c>
      <c r="G492" s="57">
        <v>3660</v>
      </c>
      <c r="H492" s="57" t="s">
        <v>1072</v>
      </c>
    </row>
    <row r="493" spans="2:12" x14ac:dyDescent="0.25">
      <c r="B493" s="57" t="s">
        <v>1048</v>
      </c>
      <c r="C493" s="57" t="s">
        <v>1082</v>
      </c>
      <c r="D493" s="61" t="s">
        <v>1101</v>
      </c>
      <c r="E493" s="57">
        <f t="shared" si="14"/>
        <v>2.5000000000000001E-3</v>
      </c>
      <c r="F493" s="62">
        <f t="shared" si="15"/>
        <v>5.0999999999999996</v>
      </c>
      <c r="G493" s="57">
        <v>400</v>
      </c>
      <c r="H493" s="57" t="s">
        <v>1072</v>
      </c>
    </row>
    <row r="494" spans="2:12" x14ac:dyDescent="0.25">
      <c r="B494" s="57" t="s">
        <v>1049</v>
      </c>
      <c r="C494" s="57" t="s">
        <v>1085</v>
      </c>
      <c r="D494" s="61" t="s">
        <v>1104</v>
      </c>
      <c r="E494" s="57">
        <f t="shared" si="14"/>
        <v>9.6153846153846159E-3</v>
      </c>
      <c r="F494" s="62">
        <f t="shared" si="15"/>
        <v>19.615384615384617</v>
      </c>
      <c r="G494" s="57">
        <v>104</v>
      </c>
      <c r="H494" s="57" t="s">
        <v>1072</v>
      </c>
      <c r="L494" s="60"/>
    </row>
    <row r="495" spans="2:12" x14ac:dyDescent="0.25">
      <c r="B495" s="57" t="s">
        <v>1050</v>
      </c>
      <c r="C495" s="57" t="s">
        <v>1084</v>
      </c>
      <c r="D495" s="61" t="s">
        <v>1103</v>
      </c>
      <c r="E495" s="57">
        <f t="shared" si="14"/>
        <v>3.3333333333333332E-4</v>
      </c>
      <c r="F495" s="62">
        <f t="shared" si="15"/>
        <v>0.68</v>
      </c>
      <c r="G495" s="57">
        <v>3000</v>
      </c>
      <c r="H495" s="57" t="s">
        <v>1072</v>
      </c>
    </row>
    <row r="496" spans="2:12" x14ac:dyDescent="0.25">
      <c r="B496" s="57" t="s">
        <v>1051</v>
      </c>
      <c r="C496" s="57" t="s">
        <v>1077</v>
      </c>
      <c r="D496" s="61" t="s">
        <v>1095</v>
      </c>
      <c r="E496" s="57">
        <f t="shared" si="14"/>
        <v>2.5000000000000001E-4</v>
      </c>
      <c r="F496" s="62">
        <f t="shared" si="15"/>
        <v>0.51</v>
      </c>
      <c r="G496" s="57">
        <v>4000</v>
      </c>
      <c r="H496" s="57" t="s">
        <v>1072</v>
      </c>
    </row>
    <row r="497" spans="2:12" x14ac:dyDescent="0.25">
      <c r="B497" s="57" t="s">
        <v>1052</v>
      </c>
      <c r="C497" s="57" t="s">
        <v>1082</v>
      </c>
      <c r="D497" s="61" t="s">
        <v>1101</v>
      </c>
      <c r="E497" s="57">
        <f t="shared" si="14"/>
        <v>2.5000000000000001E-3</v>
      </c>
      <c r="F497" s="62">
        <f t="shared" si="15"/>
        <v>5.0999999999999996</v>
      </c>
      <c r="G497" s="57">
        <v>400</v>
      </c>
      <c r="H497" s="57" t="s">
        <v>1072</v>
      </c>
    </row>
    <row r="498" spans="2:12" x14ac:dyDescent="0.25">
      <c r="B498" s="57" t="s">
        <v>1053</v>
      </c>
      <c r="C498" s="57" t="s">
        <v>1086</v>
      </c>
      <c r="D498" s="61" t="s">
        <v>1106</v>
      </c>
      <c r="E498" s="57">
        <f t="shared" si="14"/>
        <v>5.0000000000000001E-3</v>
      </c>
      <c r="F498" s="62">
        <f t="shared" si="15"/>
        <v>10.199999999999999</v>
      </c>
      <c r="G498" s="57">
        <v>200</v>
      </c>
      <c r="H498" s="57" t="s">
        <v>1072</v>
      </c>
    </row>
    <row r="499" spans="2:12" x14ac:dyDescent="0.25">
      <c r="B499" s="57" t="s">
        <v>1054</v>
      </c>
      <c r="C499" s="57" t="s">
        <v>377</v>
      </c>
      <c r="D499" s="61" t="s">
        <v>1105</v>
      </c>
      <c r="E499" s="57">
        <f t="shared" si="14"/>
        <v>0.01</v>
      </c>
      <c r="F499" s="62">
        <f t="shared" si="15"/>
        <v>20.399999999999999</v>
      </c>
      <c r="G499" s="57">
        <v>100</v>
      </c>
      <c r="H499" s="57" t="s">
        <v>1072</v>
      </c>
    </row>
    <row r="500" spans="2:12" x14ac:dyDescent="0.25">
      <c r="B500" s="57" t="s">
        <v>1055</v>
      </c>
      <c r="C500" s="57" t="s">
        <v>1076</v>
      </c>
      <c r="D500" s="61" t="s">
        <v>1094</v>
      </c>
      <c r="E500" s="57">
        <f t="shared" si="14"/>
        <v>2.7397260273972601E-4</v>
      </c>
      <c r="F500" s="62">
        <f t="shared" si="15"/>
        <v>0.55890410958904113</v>
      </c>
      <c r="G500" s="57">
        <v>3650</v>
      </c>
      <c r="H500" s="57" t="s">
        <v>1072</v>
      </c>
    </row>
    <row r="501" spans="2:12" x14ac:dyDescent="0.25">
      <c r="B501" s="57" t="s">
        <v>1056</v>
      </c>
      <c r="C501" s="57" t="s">
        <v>1076</v>
      </c>
      <c r="D501" s="61" t="s">
        <v>1094</v>
      </c>
      <c r="E501" s="57">
        <f t="shared" si="14"/>
        <v>2.7397260273972601E-4</v>
      </c>
      <c r="F501" s="62">
        <f t="shared" si="15"/>
        <v>0.55890410958904113</v>
      </c>
      <c r="G501" s="57">
        <v>3650</v>
      </c>
      <c r="H501" s="57" t="s">
        <v>1072</v>
      </c>
    </row>
    <row r="502" spans="2:12" x14ac:dyDescent="0.25">
      <c r="B502" s="57" t="s">
        <v>1057</v>
      </c>
      <c r="C502" s="57" t="s">
        <v>1076</v>
      </c>
      <c r="D502" s="61" t="s">
        <v>1094</v>
      </c>
      <c r="E502" s="57">
        <f t="shared" si="14"/>
        <v>2.7397260273972601E-4</v>
      </c>
      <c r="F502" s="62">
        <f t="shared" si="15"/>
        <v>0.55890410958904113</v>
      </c>
      <c r="G502" s="57">
        <v>3650</v>
      </c>
      <c r="H502" s="57" t="s">
        <v>1072</v>
      </c>
    </row>
    <row r="503" spans="2:12" x14ac:dyDescent="0.25">
      <c r="B503" s="57" t="s">
        <v>1058</v>
      </c>
      <c r="C503" s="57" t="s">
        <v>1076</v>
      </c>
      <c r="D503" s="61" t="s">
        <v>1094</v>
      </c>
      <c r="E503" s="57">
        <f t="shared" si="14"/>
        <v>2.7397260273972601E-4</v>
      </c>
      <c r="F503" s="62">
        <f t="shared" si="15"/>
        <v>0.55890410958904113</v>
      </c>
      <c r="G503" s="57">
        <v>3650</v>
      </c>
      <c r="H503" s="57" t="s">
        <v>1072</v>
      </c>
    </row>
    <row r="504" spans="2:12" x14ac:dyDescent="0.25">
      <c r="B504" s="57" t="s">
        <v>1059</v>
      </c>
      <c r="C504" s="57" t="s">
        <v>1076</v>
      </c>
      <c r="D504" s="61" t="s">
        <v>1094</v>
      </c>
      <c r="E504" s="57">
        <f t="shared" si="14"/>
        <v>2.7397260273972601E-4</v>
      </c>
      <c r="F504" s="62">
        <f t="shared" si="15"/>
        <v>0.55890410958904113</v>
      </c>
      <c r="G504" s="57">
        <v>3650</v>
      </c>
      <c r="H504" s="57" t="s">
        <v>1072</v>
      </c>
    </row>
    <row r="505" spans="2:12" x14ac:dyDescent="0.25">
      <c r="B505" s="57" t="s">
        <v>1060</v>
      </c>
      <c r="C505" s="57" t="s">
        <v>1076</v>
      </c>
      <c r="D505" s="61" t="s">
        <v>1094</v>
      </c>
      <c r="E505" s="57">
        <f t="shared" si="14"/>
        <v>2.7397260273972601E-4</v>
      </c>
      <c r="F505" s="62">
        <f t="shared" si="15"/>
        <v>0.55890410958904113</v>
      </c>
      <c r="G505" s="57">
        <v>3650</v>
      </c>
      <c r="H505" s="57" t="s">
        <v>1072</v>
      </c>
    </row>
    <row r="506" spans="2:12" x14ac:dyDescent="0.25">
      <c r="B506" s="57" t="s">
        <v>1061</v>
      </c>
      <c r="C506" s="57" t="s">
        <v>1080</v>
      </c>
      <c r="D506" s="61" t="s">
        <v>1099</v>
      </c>
      <c r="E506" s="57">
        <f t="shared" si="14"/>
        <v>1.6025641025641025E-3</v>
      </c>
      <c r="F506" s="62">
        <f t="shared" si="15"/>
        <v>3.2692307692307692</v>
      </c>
      <c r="G506" s="57">
        <v>624</v>
      </c>
      <c r="H506" s="57" t="s">
        <v>1072</v>
      </c>
      <c r="I506" s="22" t="s">
        <v>337</v>
      </c>
      <c r="L506" s="60"/>
    </row>
    <row r="507" spans="2:12" x14ac:dyDescent="0.25">
      <c r="B507" s="57" t="s">
        <v>1062</v>
      </c>
      <c r="C507" s="57" t="s">
        <v>1084</v>
      </c>
      <c r="D507" s="61" t="s">
        <v>1103</v>
      </c>
      <c r="E507" s="57">
        <f t="shared" si="14"/>
        <v>3.3333333333333332E-4</v>
      </c>
      <c r="F507" s="62">
        <f t="shared" si="15"/>
        <v>0.68</v>
      </c>
      <c r="G507" s="57">
        <v>3000</v>
      </c>
      <c r="H507" s="57" t="s">
        <v>1072</v>
      </c>
    </row>
    <row r="508" spans="2:12" x14ac:dyDescent="0.25">
      <c r="B508" s="57" t="s">
        <v>1063</v>
      </c>
      <c r="C508" s="57" t="s">
        <v>1077</v>
      </c>
      <c r="D508" s="61" t="s">
        <v>1095</v>
      </c>
      <c r="E508" s="57">
        <f t="shared" si="14"/>
        <v>2.5000000000000001E-4</v>
      </c>
      <c r="F508" s="62">
        <f t="shared" si="15"/>
        <v>0.51</v>
      </c>
      <c r="G508" s="57">
        <v>4000</v>
      </c>
      <c r="H508" s="57" t="s">
        <v>1072</v>
      </c>
    </row>
    <row r="509" spans="2:12" x14ac:dyDescent="0.25">
      <c r="B509" s="57" t="s">
        <v>1064</v>
      </c>
      <c r="C509" s="57" t="s">
        <v>1082</v>
      </c>
      <c r="D509" s="61" t="s">
        <v>1101</v>
      </c>
      <c r="E509" s="57">
        <f t="shared" si="14"/>
        <v>2.5000000000000001E-3</v>
      </c>
      <c r="F509" s="62">
        <f t="shared" si="15"/>
        <v>5.0999999999999996</v>
      </c>
      <c r="G509" s="57">
        <v>400</v>
      </c>
      <c r="H509" s="57" t="s">
        <v>1072</v>
      </c>
    </row>
    <row r="510" spans="2:12" x14ac:dyDescent="0.25">
      <c r="B510" s="57" t="s">
        <v>1065</v>
      </c>
      <c r="C510" s="57" t="s">
        <v>1086</v>
      </c>
      <c r="D510" s="61" t="s">
        <v>1106</v>
      </c>
      <c r="E510" s="57">
        <f t="shared" si="14"/>
        <v>5.0000000000000001E-3</v>
      </c>
      <c r="F510" s="62">
        <f t="shared" si="15"/>
        <v>10.199999999999999</v>
      </c>
      <c r="G510" s="57">
        <v>200</v>
      </c>
      <c r="H510" s="57" t="s">
        <v>1072</v>
      </c>
    </row>
    <row r="511" spans="2:12" x14ac:dyDescent="0.25">
      <c r="B511" s="57" t="s">
        <v>1066</v>
      </c>
      <c r="C511" s="57" t="s">
        <v>384</v>
      </c>
      <c r="D511" s="61" t="s">
        <v>1098</v>
      </c>
      <c r="E511" s="57">
        <f t="shared" si="14"/>
        <v>1E-3</v>
      </c>
      <c r="F511" s="62">
        <f t="shared" si="15"/>
        <v>2.04</v>
      </c>
      <c r="G511" s="57">
        <v>1000</v>
      </c>
      <c r="H511" s="57" t="s">
        <v>1072</v>
      </c>
    </row>
    <row r="512" spans="2:12" x14ac:dyDescent="0.25">
      <c r="B512" s="57" t="s">
        <v>1067</v>
      </c>
      <c r="C512" s="57" t="s">
        <v>1076</v>
      </c>
      <c r="D512" s="61" t="s">
        <v>1094</v>
      </c>
      <c r="E512" s="57">
        <f t="shared" si="14"/>
        <v>2.7397260273972601E-4</v>
      </c>
      <c r="F512" s="62">
        <f t="shared" si="15"/>
        <v>0.55890410958904113</v>
      </c>
      <c r="G512" s="57">
        <v>3650</v>
      </c>
      <c r="H512" s="57" t="s">
        <v>1072</v>
      </c>
    </row>
    <row r="513" spans="2:2" x14ac:dyDescent="0.25">
      <c r="B513" s="57" t="s">
        <v>261</v>
      </c>
    </row>
  </sheetData>
  <phoneticPr fontId="1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F59"/>
  <sheetViews>
    <sheetView topLeftCell="A45" zoomScale="132" zoomScaleNormal="100" workbookViewId="0">
      <selection activeCell="C3" sqref="C3:C58"/>
    </sheetView>
  </sheetViews>
  <sheetFormatPr defaultColWidth="8.7109375" defaultRowHeight="15" x14ac:dyDescent="0.25"/>
  <cols>
    <col min="3" max="3" width="9.28515625" style="48" customWidth="1"/>
    <col min="4" max="4" width="9.28515625" hidden="1" customWidth="1"/>
    <col min="5" max="5" width="8.7109375" hidden="1" customWidth="1"/>
    <col min="6" max="6" width="9.5703125" style="48" hidden="1" customWidth="1"/>
    <col min="16375" max="16384" width="11.5703125" customWidth="1"/>
  </cols>
  <sheetData>
    <row r="2" spans="2:6" x14ac:dyDescent="0.25">
      <c r="B2" s="16" t="s">
        <v>319</v>
      </c>
      <c r="C2" s="50"/>
      <c r="D2" s="21"/>
    </row>
    <row r="3" spans="2:6" x14ac:dyDescent="0.25">
      <c r="B3" s="18" t="s">
        <v>39</v>
      </c>
      <c r="C3" s="51" t="s">
        <v>479</v>
      </c>
      <c r="D3" s="45">
        <v>52.803793103448299</v>
      </c>
      <c r="E3" s="19">
        <f>D3/0.12</f>
        <v>440.0316091954025</v>
      </c>
      <c r="F3" s="47" t="s">
        <v>408</v>
      </c>
    </row>
    <row r="4" spans="2:6" x14ac:dyDescent="0.25">
      <c r="B4" s="18" t="s">
        <v>47</v>
      </c>
      <c r="C4" s="51" t="s">
        <v>480</v>
      </c>
      <c r="D4" s="45">
        <v>15.1513025210084</v>
      </c>
      <c r="E4" s="19">
        <f t="shared" ref="E4:E58" si="0">D4/0.12</f>
        <v>126.26085434173667</v>
      </c>
      <c r="F4" s="47" t="s">
        <v>409</v>
      </c>
    </row>
    <row r="5" spans="2:6" x14ac:dyDescent="0.25">
      <c r="B5" s="18" t="s">
        <v>51</v>
      </c>
      <c r="C5" s="51" t="s">
        <v>481</v>
      </c>
      <c r="D5" s="45">
        <v>42.795000000000002</v>
      </c>
      <c r="E5" s="19">
        <f t="shared" si="0"/>
        <v>356.625</v>
      </c>
      <c r="F5" s="47" t="s">
        <v>410</v>
      </c>
    </row>
    <row r="6" spans="2:6" x14ac:dyDescent="0.25">
      <c r="B6" s="18" t="s">
        <v>56</v>
      </c>
      <c r="C6" s="51" t="s">
        <v>482</v>
      </c>
      <c r="D6" s="45">
        <v>18.127608695652199</v>
      </c>
      <c r="E6" s="19">
        <f t="shared" si="0"/>
        <v>151.06340579710167</v>
      </c>
      <c r="F6" s="47" t="s">
        <v>411</v>
      </c>
    </row>
    <row r="7" spans="2:6" x14ac:dyDescent="0.25">
      <c r="B7" s="18" t="s">
        <v>59</v>
      </c>
      <c r="C7" s="51" t="s">
        <v>483</v>
      </c>
      <c r="D7" s="45">
        <v>32.528260869565202</v>
      </c>
      <c r="E7" s="19">
        <f t="shared" si="0"/>
        <v>271.06884057971001</v>
      </c>
      <c r="F7" s="47" t="s">
        <v>412</v>
      </c>
    </row>
    <row r="8" spans="2:6" x14ac:dyDescent="0.25">
      <c r="B8" s="18" t="s">
        <v>64</v>
      </c>
      <c r="C8" s="51" t="s">
        <v>484</v>
      </c>
      <c r="D8" s="45">
        <v>80.613636363636402</v>
      </c>
      <c r="E8" s="19">
        <f t="shared" si="0"/>
        <v>671.78030303030334</v>
      </c>
      <c r="F8" s="47" t="s">
        <v>413</v>
      </c>
    </row>
    <row r="9" spans="2:6" x14ac:dyDescent="0.25">
      <c r="B9" s="18" t="s">
        <v>67</v>
      </c>
      <c r="C9" s="51" t="s">
        <v>485</v>
      </c>
      <c r="D9" s="45">
        <v>11.9903571428571</v>
      </c>
      <c r="E9" s="19">
        <f t="shared" si="0"/>
        <v>99.919642857142506</v>
      </c>
      <c r="F9" s="47" t="s">
        <v>414</v>
      </c>
    </row>
    <row r="10" spans="2:6" x14ac:dyDescent="0.25">
      <c r="B10" s="18" t="s">
        <v>70</v>
      </c>
      <c r="C10" s="51" t="s">
        <v>486</v>
      </c>
      <c r="D10" s="45">
        <v>25.652727272727301</v>
      </c>
      <c r="E10" s="19">
        <f t="shared" si="0"/>
        <v>213.77272727272751</v>
      </c>
      <c r="F10" s="47" t="s">
        <v>415</v>
      </c>
    </row>
    <row r="11" spans="2:6" x14ac:dyDescent="0.25">
      <c r="B11" s="18" t="s">
        <v>76</v>
      </c>
      <c r="C11" s="51">
        <v>1</v>
      </c>
      <c r="D11" s="45">
        <v>1</v>
      </c>
      <c r="E11" s="19">
        <f t="shared" si="0"/>
        <v>8.3333333333333339</v>
      </c>
      <c r="F11" s="47" t="s">
        <v>416</v>
      </c>
    </row>
    <row r="12" spans="2:6" x14ac:dyDescent="0.25">
      <c r="B12" s="18" t="s">
        <v>80</v>
      </c>
      <c r="C12" s="51" t="s">
        <v>487</v>
      </c>
      <c r="D12" s="45">
        <v>19.593636363636399</v>
      </c>
      <c r="E12" s="19">
        <f t="shared" si="0"/>
        <v>163.28030303030334</v>
      </c>
      <c r="F12" s="47" t="s">
        <v>417</v>
      </c>
    </row>
    <row r="13" spans="2:6" x14ac:dyDescent="0.25">
      <c r="B13" s="18" t="s">
        <v>82</v>
      </c>
      <c r="C13" s="51" t="s">
        <v>488</v>
      </c>
      <c r="D13" s="45">
        <v>4.7862499999999999</v>
      </c>
      <c r="E13" s="19">
        <f t="shared" si="0"/>
        <v>39.885416666666664</v>
      </c>
      <c r="F13" s="47" t="s">
        <v>418</v>
      </c>
    </row>
    <row r="14" spans="2:6" x14ac:dyDescent="0.25">
      <c r="B14" s="18" t="s">
        <v>85</v>
      </c>
      <c r="C14" s="51" t="s">
        <v>489</v>
      </c>
      <c r="D14" s="45">
        <v>14.3150678733032</v>
      </c>
      <c r="E14" s="19">
        <f t="shared" si="0"/>
        <v>119.29223227752667</v>
      </c>
      <c r="F14" s="47" t="s">
        <v>419</v>
      </c>
    </row>
    <row r="15" spans="2:6" x14ac:dyDescent="0.25">
      <c r="B15" s="18" t="s">
        <v>88</v>
      </c>
      <c r="C15" s="51" t="s">
        <v>490</v>
      </c>
      <c r="D15" s="45">
        <v>8.0935294117647096</v>
      </c>
      <c r="E15" s="19">
        <f t="shared" si="0"/>
        <v>67.446078431372584</v>
      </c>
      <c r="F15" s="47" t="s">
        <v>420</v>
      </c>
    </row>
    <row r="16" spans="2:6" x14ac:dyDescent="0.25">
      <c r="B16" s="18" t="s">
        <v>92</v>
      </c>
      <c r="C16" s="51" t="s">
        <v>491</v>
      </c>
      <c r="D16" s="45">
        <v>37.940476190476197</v>
      </c>
      <c r="E16" s="19">
        <f t="shared" si="0"/>
        <v>316.170634920635</v>
      </c>
      <c r="F16" s="47" t="s">
        <v>421</v>
      </c>
    </row>
    <row r="17" spans="2:6" x14ac:dyDescent="0.25">
      <c r="B17" s="18" t="s">
        <v>95</v>
      </c>
      <c r="C17" s="51" t="s">
        <v>492</v>
      </c>
      <c r="D17" s="45">
        <v>10.0708</v>
      </c>
      <c r="E17" s="19">
        <f t="shared" si="0"/>
        <v>83.923333333333332</v>
      </c>
      <c r="F17" s="47" t="s">
        <v>422</v>
      </c>
    </row>
    <row r="18" spans="2:6" x14ac:dyDescent="0.25">
      <c r="B18" s="18" t="s">
        <v>99</v>
      </c>
      <c r="C18" s="51" t="s">
        <v>493</v>
      </c>
      <c r="D18" s="45">
        <v>61.9888679245283</v>
      </c>
      <c r="E18" s="19">
        <f t="shared" si="0"/>
        <v>516.57389937106916</v>
      </c>
      <c r="F18" s="47" t="s">
        <v>423</v>
      </c>
    </row>
    <row r="19" spans="2:6" x14ac:dyDescent="0.25">
      <c r="B19" s="18" t="s">
        <v>104</v>
      </c>
      <c r="C19" s="51" t="s">
        <v>474</v>
      </c>
      <c r="D19" s="45">
        <v>3.38</v>
      </c>
      <c r="E19" s="19">
        <f t="shared" si="0"/>
        <v>28.166666666666668</v>
      </c>
      <c r="F19" s="47" t="s">
        <v>424</v>
      </c>
    </row>
    <row r="20" spans="2:6" x14ac:dyDescent="0.25">
      <c r="B20" s="18" t="s">
        <v>115</v>
      </c>
      <c r="C20" s="51" t="s">
        <v>494</v>
      </c>
      <c r="D20" s="45">
        <v>3.03739495798319</v>
      </c>
      <c r="E20" s="19">
        <f t="shared" si="0"/>
        <v>25.311624649859919</v>
      </c>
      <c r="F20" s="47" t="s">
        <v>425</v>
      </c>
    </row>
    <row r="21" spans="2:6" x14ac:dyDescent="0.25">
      <c r="B21" s="18" t="s">
        <v>119</v>
      </c>
      <c r="C21" s="51" t="s">
        <v>495</v>
      </c>
      <c r="D21" s="45">
        <v>4.8337711864406803</v>
      </c>
      <c r="E21" s="19">
        <f t="shared" si="0"/>
        <v>40.28142655367234</v>
      </c>
      <c r="F21" s="47" t="s">
        <v>426</v>
      </c>
    </row>
    <row r="22" spans="2:6" x14ac:dyDescent="0.25">
      <c r="B22" s="18" t="s">
        <v>123</v>
      </c>
      <c r="C22" s="51" t="s">
        <v>496</v>
      </c>
      <c r="D22" s="45">
        <v>14.044624277456601</v>
      </c>
      <c r="E22" s="19">
        <f t="shared" si="0"/>
        <v>117.03853564547168</v>
      </c>
      <c r="F22" s="47" t="s">
        <v>427</v>
      </c>
    </row>
    <row r="23" spans="2:6" x14ac:dyDescent="0.25">
      <c r="B23" s="18" t="s">
        <v>124</v>
      </c>
      <c r="C23" s="51" t="s">
        <v>497</v>
      </c>
      <c r="D23" s="45">
        <v>4.3637499999999996</v>
      </c>
      <c r="E23" s="19">
        <f t="shared" si="0"/>
        <v>36.364583333333329</v>
      </c>
      <c r="F23" s="47" t="s">
        <v>428</v>
      </c>
    </row>
    <row r="24" spans="2:6" x14ac:dyDescent="0.25">
      <c r="B24" s="18" t="s">
        <v>127</v>
      </c>
      <c r="C24" s="51" t="s">
        <v>498</v>
      </c>
      <c r="D24" s="45">
        <v>9.9533333333333296</v>
      </c>
      <c r="E24" s="19">
        <f t="shared" si="0"/>
        <v>82.944444444444414</v>
      </c>
      <c r="F24" s="47" t="s">
        <v>429</v>
      </c>
    </row>
    <row r="25" spans="2:6" x14ac:dyDescent="0.25">
      <c r="B25" s="18" t="s">
        <v>130</v>
      </c>
      <c r="C25" s="51" t="s">
        <v>475</v>
      </c>
      <c r="D25" s="45">
        <v>18.71</v>
      </c>
      <c r="E25" s="19">
        <f t="shared" si="0"/>
        <v>155.91666666666669</v>
      </c>
      <c r="F25" s="47" t="s">
        <v>430</v>
      </c>
    </row>
    <row r="26" spans="2:6" x14ac:dyDescent="0.25">
      <c r="B26" s="18" t="s">
        <v>132</v>
      </c>
      <c r="C26" s="51" t="s">
        <v>499</v>
      </c>
      <c r="D26" s="45">
        <v>222.673125</v>
      </c>
      <c r="E26" s="19">
        <f t="shared" si="0"/>
        <v>1855.609375</v>
      </c>
      <c r="F26" s="47" t="s">
        <v>431</v>
      </c>
    </row>
    <row r="27" spans="2:6" x14ac:dyDescent="0.25">
      <c r="B27" s="18" t="s">
        <v>135</v>
      </c>
      <c r="C27" s="51" t="s">
        <v>500</v>
      </c>
      <c r="D27" s="45">
        <v>274.91666666666703</v>
      </c>
      <c r="E27" s="19">
        <f t="shared" si="0"/>
        <v>2290.9722222222254</v>
      </c>
      <c r="F27" s="47" t="s">
        <v>432</v>
      </c>
    </row>
    <row r="28" spans="2:6" x14ac:dyDescent="0.25">
      <c r="B28" s="18" t="s">
        <v>144</v>
      </c>
      <c r="C28" s="51" t="s">
        <v>501</v>
      </c>
      <c r="D28" s="45">
        <v>105.00571428571401</v>
      </c>
      <c r="E28" s="19">
        <f t="shared" si="0"/>
        <v>875.04761904761676</v>
      </c>
      <c r="F28" s="47" t="s">
        <v>433</v>
      </c>
    </row>
    <row r="29" spans="2:6" x14ac:dyDescent="0.25">
      <c r="B29" s="18" t="s">
        <v>146</v>
      </c>
      <c r="C29" s="51" t="s">
        <v>502</v>
      </c>
      <c r="D29" s="45">
        <v>41.758448275862101</v>
      </c>
      <c r="E29" s="19">
        <f t="shared" si="0"/>
        <v>347.98706896551749</v>
      </c>
      <c r="F29" s="47" t="s">
        <v>434</v>
      </c>
    </row>
    <row r="30" spans="2:6" x14ac:dyDescent="0.25">
      <c r="B30" s="18" t="s">
        <v>151</v>
      </c>
      <c r="C30" s="51" t="s">
        <v>503</v>
      </c>
      <c r="D30" s="45">
        <v>61.313636363636398</v>
      </c>
      <c r="E30" s="19">
        <f t="shared" si="0"/>
        <v>510.94696969697003</v>
      </c>
      <c r="F30" s="47" t="s">
        <v>435</v>
      </c>
    </row>
    <row r="31" spans="2:6" x14ac:dyDescent="0.25">
      <c r="B31" s="18" t="s">
        <v>154</v>
      </c>
      <c r="C31" s="51" t="s">
        <v>504</v>
      </c>
      <c r="D31" s="45">
        <v>3.8581818181818202</v>
      </c>
      <c r="E31" s="19">
        <f t="shared" si="0"/>
        <v>32.15151515151517</v>
      </c>
      <c r="F31" s="47" t="s">
        <v>436</v>
      </c>
    </row>
    <row r="32" spans="2:6" x14ac:dyDescent="0.25">
      <c r="B32" s="18" t="s">
        <v>157</v>
      </c>
      <c r="C32" s="51" t="s">
        <v>505</v>
      </c>
      <c r="D32" s="45">
        <v>181.88511312217199</v>
      </c>
      <c r="E32" s="19">
        <f t="shared" si="0"/>
        <v>1515.7092760180999</v>
      </c>
      <c r="F32" s="47" t="s">
        <v>437</v>
      </c>
    </row>
    <row r="33" spans="2:6" x14ac:dyDescent="0.25">
      <c r="B33" s="18" t="s">
        <v>158</v>
      </c>
      <c r="C33" s="51" t="s">
        <v>506</v>
      </c>
      <c r="D33" s="45">
        <v>95.864999999999995</v>
      </c>
      <c r="E33" s="19">
        <f t="shared" si="0"/>
        <v>798.875</v>
      </c>
      <c r="F33" s="47" t="s">
        <v>438</v>
      </c>
    </row>
    <row r="34" spans="2:6" x14ac:dyDescent="0.25">
      <c r="B34" s="18" t="s">
        <v>160</v>
      </c>
      <c r="C34" s="51" t="s">
        <v>507</v>
      </c>
      <c r="D34" s="45">
        <v>160.81181818181801</v>
      </c>
      <c r="E34" s="19">
        <f t="shared" si="0"/>
        <v>1340.0984848484834</v>
      </c>
      <c r="F34" s="47" t="s">
        <v>439</v>
      </c>
    </row>
    <row r="35" spans="2:6" x14ac:dyDescent="0.25">
      <c r="B35" s="18" t="s">
        <v>162</v>
      </c>
      <c r="C35" s="51" t="s">
        <v>476</v>
      </c>
      <c r="D35" s="45">
        <v>153.13</v>
      </c>
      <c r="E35" s="19">
        <f t="shared" si="0"/>
        <v>1276.0833333333333</v>
      </c>
      <c r="F35" s="47" t="s">
        <v>440</v>
      </c>
    </row>
    <row r="36" spans="2:6" x14ac:dyDescent="0.25">
      <c r="B36" s="18" t="s">
        <v>164</v>
      </c>
      <c r="C36" s="51" t="s">
        <v>508</v>
      </c>
      <c r="D36" s="45">
        <v>303.20333333333298</v>
      </c>
      <c r="E36" s="19">
        <f t="shared" si="0"/>
        <v>2526.6944444444416</v>
      </c>
      <c r="F36" s="47" t="s">
        <v>441</v>
      </c>
    </row>
    <row r="37" spans="2:6" x14ac:dyDescent="0.25">
      <c r="B37" s="18" t="s">
        <v>167</v>
      </c>
      <c r="C37" s="51" t="s">
        <v>509</v>
      </c>
      <c r="D37" s="45">
        <v>156.7448</v>
      </c>
      <c r="E37" s="19">
        <f t="shared" si="0"/>
        <v>1306.2066666666667</v>
      </c>
      <c r="F37" s="47" t="s">
        <v>442</v>
      </c>
    </row>
    <row r="38" spans="2:6" x14ac:dyDescent="0.25">
      <c r="B38" s="18" t="s">
        <v>169</v>
      </c>
      <c r="C38" s="51" t="s">
        <v>477</v>
      </c>
      <c r="D38" s="45">
        <v>568.16999999999996</v>
      </c>
      <c r="E38" s="19">
        <f t="shared" si="0"/>
        <v>4734.75</v>
      </c>
      <c r="F38" s="47" t="s">
        <v>407</v>
      </c>
    </row>
    <row r="39" spans="2:6" x14ac:dyDescent="0.25">
      <c r="B39" s="18" t="s">
        <v>171</v>
      </c>
      <c r="C39" s="51" t="s">
        <v>510</v>
      </c>
      <c r="D39" s="45">
        <v>267.16547169811298</v>
      </c>
      <c r="E39" s="19">
        <f t="shared" si="0"/>
        <v>2226.3789308176083</v>
      </c>
      <c r="F39" s="47" t="s">
        <v>443</v>
      </c>
    </row>
    <row r="40" spans="2:6" x14ac:dyDescent="0.25">
      <c r="B40" s="18" t="s">
        <v>173</v>
      </c>
      <c r="C40" s="51" t="s">
        <v>511</v>
      </c>
      <c r="D40" s="45">
        <v>442.94928571428602</v>
      </c>
      <c r="E40" s="19">
        <f t="shared" si="0"/>
        <v>3691.2440476190504</v>
      </c>
      <c r="F40" s="47" t="s">
        <v>444</v>
      </c>
    </row>
    <row r="41" spans="2:6" x14ac:dyDescent="0.25">
      <c r="B41" s="18" t="s">
        <v>175</v>
      </c>
      <c r="C41" s="51" t="s">
        <v>512</v>
      </c>
      <c r="D41" s="45">
        <v>545.91554621848798</v>
      </c>
      <c r="E41" s="19">
        <f t="shared" si="0"/>
        <v>4549.2962184873995</v>
      </c>
      <c r="F41" s="47" t="s">
        <v>445</v>
      </c>
    </row>
    <row r="42" spans="2:6" x14ac:dyDescent="0.25">
      <c r="B42" s="18" t="s">
        <v>177</v>
      </c>
      <c r="C42" s="51" t="s">
        <v>513</v>
      </c>
      <c r="D42" s="45">
        <v>361.91114406779701</v>
      </c>
      <c r="E42" s="19">
        <f t="shared" si="0"/>
        <v>3015.9262005649753</v>
      </c>
      <c r="F42" s="47" t="s">
        <v>446</v>
      </c>
    </row>
    <row r="43" spans="2:6" x14ac:dyDescent="0.25">
      <c r="B43" s="18" t="s">
        <v>178</v>
      </c>
      <c r="C43" s="51" t="s">
        <v>514</v>
      </c>
      <c r="D43" s="45">
        <v>303.84612716763002</v>
      </c>
      <c r="E43" s="19">
        <f t="shared" si="0"/>
        <v>2532.05105973025</v>
      </c>
      <c r="F43" s="47" t="s">
        <v>447</v>
      </c>
    </row>
    <row r="44" spans="2:6" x14ac:dyDescent="0.25">
      <c r="B44" s="18" t="s">
        <v>180</v>
      </c>
      <c r="C44" s="51" t="s">
        <v>478</v>
      </c>
      <c r="D44" s="45">
        <v>283.32</v>
      </c>
      <c r="E44" s="19">
        <f t="shared" si="0"/>
        <v>2361</v>
      </c>
      <c r="F44" s="47">
        <v>2361</v>
      </c>
    </row>
    <row r="45" spans="2:6" x14ac:dyDescent="0.25">
      <c r="B45" s="18" t="s">
        <v>184</v>
      </c>
      <c r="C45" s="51" t="s">
        <v>515</v>
      </c>
      <c r="D45" s="45">
        <v>224.04916666666699</v>
      </c>
      <c r="E45" s="19">
        <f t="shared" si="0"/>
        <v>1867.0763888888916</v>
      </c>
      <c r="F45" s="47" t="s">
        <v>448</v>
      </c>
    </row>
    <row r="46" spans="2:6" x14ac:dyDescent="0.25">
      <c r="B46" s="18" t="s">
        <v>187</v>
      </c>
      <c r="C46" s="51" t="s">
        <v>516</v>
      </c>
      <c r="D46" s="45">
        <v>533.79750000000001</v>
      </c>
      <c r="E46" s="19">
        <f t="shared" si="0"/>
        <v>4448.3125</v>
      </c>
      <c r="F46" s="47" t="s">
        <v>449</v>
      </c>
    </row>
    <row r="47" spans="2:6" x14ac:dyDescent="0.25">
      <c r="B47" s="18" t="s">
        <v>191</v>
      </c>
      <c r="C47" s="51" t="s">
        <v>517</v>
      </c>
      <c r="D47" s="45">
        <v>218.38083333333299</v>
      </c>
      <c r="E47" s="19">
        <f t="shared" si="0"/>
        <v>1819.8402777777749</v>
      </c>
      <c r="F47" s="47" t="s">
        <v>450</v>
      </c>
    </row>
    <row r="48" spans="2:6" x14ac:dyDescent="0.25">
      <c r="B48" s="18" t="s">
        <v>195</v>
      </c>
      <c r="C48" s="51" t="s">
        <v>518</v>
      </c>
      <c r="D48" s="45">
        <v>226.27666666666701</v>
      </c>
      <c r="E48" s="19">
        <f t="shared" si="0"/>
        <v>1885.6388888888919</v>
      </c>
      <c r="F48" s="47" t="s">
        <v>451</v>
      </c>
    </row>
    <row r="49" spans="2:6" x14ac:dyDescent="0.25">
      <c r="B49" s="18" t="s">
        <v>198</v>
      </c>
      <c r="C49" s="51" t="s">
        <v>519</v>
      </c>
      <c r="D49" s="45">
        <v>442.60333333333301</v>
      </c>
      <c r="E49" s="19">
        <f t="shared" si="0"/>
        <v>3688.3611111111086</v>
      </c>
      <c r="F49" s="47" t="s">
        <v>452</v>
      </c>
    </row>
    <row r="50" spans="2:6" x14ac:dyDescent="0.25">
      <c r="B50" s="18" t="s">
        <v>202</v>
      </c>
      <c r="C50" s="51" t="s">
        <v>520</v>
      </c>
      <c r="D50" s="45">
        <v>243.39500000000001</v>
      </c>
      <c r="E50" s="19">
        <f t="shared" si="0"/>
        <v>2028.2916666666667</v>
      </c>
      <c r="F50" s="47" t="s">
        <v>453</v>
      </c>
    </row>
    <row r="51" spans="2:6" x14ac:dyDescent="0.25">
      <c r="B51" s="18" t="s">
        <v>205</v>
      </c>
      <c r="C51" s="51" t="s">
        <v>521</v>
      </c>
      <c r="D51" s="45">
        <v>349.68384615384599</v>
      </c>
      <c r="E51" s="19">
        <f t="shared" si="0"/>
        <v>2914.0320512820499</v>
      </c>
      <c r="F51" s="47" t="s">
        <v>454</v>
      </c>
    </row>
    <row r="52" spans="2:6" x14ac:dyDescent="0.25">
      <c r="B52" s="18" t="s">
        <v>208</v>
      </c>
      <c r="C52" s="51" t="s">
        <v>522</v>
      </c>
      <c r="D52" s="45">
        <v>643.30153846153803</v>
      </c>
      <c r="E52" s="19">
        <f t="shared" si="0"/>
        <v>5360.8461538461506</v>
      </c>
      <c r="F52" s="47" t="s">
        <v>455</v>
      </c>
    </row>
    <row r="53" spans="2:6" x14ac:dyDescent="0.25">
      <c r="B53" s="18" t="s">
        <v>209</v>
      </c>
      <c r="C53" s="51" t="s">
        <v>523</v>
      </c>
      <c r="D53" s="45">
        <v>4443.3118584070899</v>
      </c>
      <c r="E53" s="19">
        <f t="shared" si="0"/>
        <v>37027.59882005908</v>
      </c>
      <c r="F53" s="47" t="s">
        <v>456</v>
      </c>
    </row>
    <row r="54" spans="2:6" x14ac:dyDescent="0.25">
      <c r="B54" s="18" t="s">
        <v>211</v>
      </c>
      <c r="C54" s="51" t="s">
        <v>524</v>
      </c>
      <c r="D54" s="45">
        <v>1236.2481250000001</v>
      </c>
      <c r="E54" s="19">
        <f t="shared" si="0"/>
        <v>10302.067708333334</v>
      </c>
      <c r="F54" s="47" t="s">
        <v>457</v>
      </c>
    </row>
    <row r="55" spans="2:6" x14ac:dyDescent="0.25">
      <c r="B55" s="18" t="s">
        <v>215</v>
      </c>
      <c r="C55" s="51" t="s">
        <v>525</v>
      </c>
      <c r="D55" s="45">
        <v>1355.72511278196</v>
      </c>
      <c r="E55" s="19">
        <f t="shared" si="0"/>
        <v>11297.709273183</v>
      </c>
      <c r="F55" s="47" t="s">
        <v>458</v>
      </c>
    </row>
    <row r="56" spans="2:6" x14ac:dyDescent="0.25">
      <c r="B56" s="18" t="s">
        <v>217</v>
      </c>
      <c r="C56" s="51" t="s">
        <v>526</v>
      </c>
      <c r="D56" s="45">
        <v>671.69742857142899</v>
      </c>
      <c r="E56" s="19">
        <f t="shared" si="0"/>
        <v>5597.4785714285754</v>
      </c>
      <c r="F56" s="47" t="s">
        <v>459</v>
      </c>
    </row>
    <row r="57" spans="2:6" x14ac:dyDescent="0.25">
      <c r="B57" s="18" t="s">
        <v>219</v>
      </c>
      <c r="C57" s="51">
        <v>0</v>
      </c>
      <c r="D57" s="45">
        <v>0</v>
      </c>
      <c r="E57" s="19">
        <f t="shared" si="0"/>
        <v>0</v>
      </c>
      <c r="F57" s="47">
        <v>0</v>
      </c>
    </row>
    <row r="58" spans="2:6" x14ac:dyDescent="0.25">
      <c r="B58" s="18" t="s">
        <v>220</v>
      </c>
      <c r="C58" s="51" t="s">
        <v>527</v>
      </c>
      <c r="D58" s="45">
        <v>920.40750000000003</v>
      </c>
      <c r="E58" s="19">
        <f t="shared" si="0"/>
        <v>7670.0625000000009</v>
      </c>
      <c r="F58" s="47" t="s">
        <v>460</v>
      </c>
    </row>
    <row r="59" spans="2:6" x14ac:dyDescent="0.25">
      <c r="B59" s="20" t="s">
        <v>261</v>
      </c>
      <c r="C59" s="52"/>
      <c r="D59" s="20"/>
    </row>
  </sheetData>
  <phoneticPr fontId="11" type="noConversion"/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CC24-B7B5-4479-9918-5A38EAE8FED3}">
  <dimension ref="B3:F14"/>
  <sheetViews>
    <sheetView zoomScale="142" workbookViewId="0">
      <selection activeCell="D14" sqref="D14"/>
    </sheetView>
  </sheetViews>
  <sheetFormatPr defaultRowHeight="15" x14ac:dyDescent="0.25"/>
  <cols>
    <col min="2" max="2" width="4" customWidth="1"/>
    <col min="3" max="3" width="51.5703125" bestFit="1" customWidth="1"/>
    <col min="4" max="4" width="17.42578125" bestFit="1" customWidth="1"/>
    <col min="5" max="5" width="16.85546875" customWidth="1"/>
    <col min="6" max="6" width="11" bestFit="1" customWidth="1"/>
  </cols>
  <sheetData>
    <row r="3" spans="2:6" x14ac:dyDescent="0.25">
      <c r="D3" t="s">
        <v>344</v>
      </c>
      <c r="E3" t="s">
        <v>345</v>
      </c>
      <c r="F3" t="s">
        <v>405</v>
      </c>
    </row>
    <row r="4" spans="2:6" x14ac:dyDescent="0.25">
      <c r="B4">
        <v>1</v>
      </c>
      <c r="C4" s="33" t="s">
        <v>346</v>
      </c>
      <c r="D4" s="49">
        <v>2635441.91</v>
      </c>
      <c r="E4">
        <f>D4/$D$12</f>
        <v>9.5428624892953517E-3</v>
      </c>
      <c r="F4">
        <f>E4*100</f>
        <v>0.95428624892953517</v>
      </c>
    </row>
    <row r="5" spans="2:6" x14ac:dyDescent="0.25">
      <c r="B5">
        <v>2</v>
      </c>
      <c r="C5" s="33" t="s">
        <v>347</v>
      </c>
      <c r="D5" s="49">
        <v>27126751.059999999</v>
      </c>
      <c r="E5">
        <f t="shared" ref="E5:E10" si="0">D5/$D$12</f>
        <v>9.8225217624670347E-2</v>
      </c>
      <c r="F5">
        <f t="shared" ref="F5:F11" si="1">E5*100</f>
        <v>9.8225217624670353</v>
      </c>
    </row>
    <row r="6" spans="2:6" x14ac:dyDescent="0.25">
      <c r="B6">
        <v>3</v>
      </c>
      <c r="C6" s="33" t="s">
        <v>342</v>
      </c>
      <c r="D6" s="49">
        <v>18152061.460000001</v>
      </c>
      <c r="E6">
        <f t="shared" si="0"/>
        <v>6.5728114041420024E-2</v>
      </c>
      <c r="F6">
        <f t="shared" si="1"/>
        <v>6.5728114041420023</v>
      </c>
    </row>
    <row r="7" spans="2:6" x14ac:dyDescent="0.25">
      <c r="B7">
        <v>4</v>
      </c>
      <c r="C7" s="33" t="s">
        <v>343</v>
      </c>
      <c r="D7" s="49">
        <v>224406374.28999999</v>
      </c>
      <c r="E7">
        <f t="shared" si="0"/>
        <v>0.81256929376630183</v>
      </c>
      <c r="F7">
        <f t="shared" si="1"/>
        <v>81.256929376630183</v>
      </c>
    </row>
    <row r="8" spans="2:6" x14ac:dyDescent="0.25">
      <c r="B8">
        <v>5</v>
      </c>
      <c r="C8" s="33" t="s">
        <v>400</v>
      </c>
      <c r="D8" s="49">
        <v>1050230.3899999999</v>
      </c>
      <c r="E8">
        <f t="shared" si="0"/>
        <v>3.8028552842771734E-3</v>
      </c>
      <c r="F8">
        <f t="shared" si="1"/>
        <v>0.38028552842771735</v>
      </c>
    </row>
    <row r="9" spans="2:6" x14ac:dyDescent="0.25">
      <c r="B9">
        <v>6</v>
      </c>
      <c r="C9" s="33" t="s">
        <v>401</v>
      </c>
      <c r="D9" s="49">
        <v>2522075.66</v>
      </c>
      <c r="E9">
        <f t="shared" si="0"/>
        <v>9.1323664238832786E-3</v>
      </c>
      <c r="F9">
        <f t="shared" si="1"/>
        <v>0.9132366423883278</v>
      </c>
    </row>
    <row r="10" spans="2:6" x14ac:dyDescent="0.25">
      <c r="B10">
        <v>7</v>
      </c>
      <c r="C10" t="s">
        <v>402</v>
      </c>
      <c r="D10" s="49">
        <v>267555.17</v>
      </c>
      <c r="E10">
        <f t="shared" si="0"/>
        <v>9.6880989329415376E-4</v>
      </c>
      <c r="F10">
        <f t="shared" si="1"/>
        <v>9.6880989329415371E-2</v>
      </c>
    </row>
    <row r="11" spans="2:6" x14ac:dyDescent="0.25">
      <c r="B11">
        <v>8</v>
      </c>
      <c r="C11" t="s">
        <v>403</v>
      </c>
      <c r="D11" s="49">
        <v>8417.76</v>
      </c>
      <c r="E11">
        <v>3.048E-5</v>
      </c>
      <c r="F11">
        <f t="shared" si="1"/>
        <v>3.0479999999999999E-3</v>
      </c>
    </row>
    <row r="12" spans="2:6" x14ac:dyDescent="0.25">
      <c r="C12" s="44" t="s">
        <v>399</v>
      </c>
      <c r="D12" s="49">
        <f>SUM(D4:D11)</f>
        <v>276168907.69999999</v>
      </c>
    </row>
    <row r="13" spans="2:6" x14ac:dyDescent="0.25">
      <c r="C13" s="44" t="s">
        <v>404</v>
      </c>
      <c r="D13" s="49">
        <f>SUM(D4:D5,D8:D11)</f>
        <v>33610471.949999996</v>
      </c>
    </row>
    <row r="14" spans="2:6" x14ac:dyDescent="0.25">
      <c r="C14" s="44" t="s">
        <v>1092</v>
      </c>
      <c r="D14" s="49">
        <f>D12-D13</f>
        <v>242558435.75</v>
      </c>
    </row>
  </sheetData>
  <phoneticPr fontId="1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3525-E034-4C6A-B798-8DF8E2FE4FB5}">
  <dimension ref="A1:X358"/>
  <sheetViews>
    <sheetView topLeftCell="A15" workbookViewId="0">
      <selection activeCell="A289" sqref="A289:C355"/>
    </sheetView>
  </sheetViews>
  <sheetFormatPr defaultRowHeight="15" x14ac:dyDescent="0.25"/>
  <cols>
    <col min="5" max="5" width="12" bestFit="1" customWidth="1"/>
  </cols>
  <sheetData>
    <row r="1" spans="1:24" x14ac:dyDescent="0.25">
      <c r="A1" t="s">
        <v>1271</v>
      </c>
    </row>
    <row r="2" spans="1:24" x14ac:dyDescent="0.25">
      <c r="A2" t="s">
        <v>1272</v>
      </c>
      <c r="B2" t="s">
        <v>1273</v>
      </c>
      <c r="C2" t="s">
        <v>1274</v>
      </c>
      <c r="D2" t="s">
        <v>1149</v>
      </c>
      <c r="E2" t="s">
        <v>1275</v>
      </c>
      <c r="F2" t="s">
        <v>1276</v>
      </c>
      <c r="G2" t="s">
        <v>1277</v>
      </c>
      <c r="H2" t="s">
        <v>1278</v>
      </c>
      <c r="I2" t="s">
        <v>1279</v>
      </c>
      <c r="J2" t="s">
        <v>1280</v>
      </c>
      <c r="Q2" t="s">
        <v>1608</v>
      </c>
      <c r="R2" t="s">
        <v>1109</v>
      </c>
      <c r="S2" t="s">
        <v>1609</v>
      </c>
      <c r="T2" t="s">
        <v>1109</v>
      </c>
      <c r="U2" t="s">
        <v>405</v>
      </c>
      <c r="V2" s="63" t="s">
        <v>1137</v>
      </c>
    </row>
    <row r="3" spans="1:24" x14ac:dyDescent="0.25">
      <c r="A3" t="s">
        <v>1271</v>
      </c>
      <c r="Q3" t="s">
        <v>1600</v>
      </c>
      <c r="R3" t="s">
        <v>1109</v>
      </c>
      <c r="S3">
        <v>96</v>
      </c>
      <c r="T3" t="s">
        <v>1109</v>
      </c>
      <c r="U3">
        <v>1.9E-2</v>
      </c>
      <c r="V3" s="63" t="s">
        <v>1110</v>
      </c>
    </row>
    <row r="4" spans="1:24" x14ac:dyDescent="0.25">
      <c r="A4" t="s">
        <v>1281</v>
      </c>
      <c r="B4" t="s">
        <v>1282</v>
      </c>
      <c r="C4" t="s">
        <v>1283</v>
      </c>
      <c r="D4" t="s">
        <v>1284</v>
      </c>
      <c r="E4">
        <v>63032460.649999999</v>
      </c>
      <c r="Q4" t="s">
        <v>1599</v>
      </c>
      <c r="R4" t="s">
        <v>1109</v>
      </c>
      <c r="S4">
        <v>341</v>
      </c>
      <c r="T4" t="s">
        <v>1109</v>
      </c>
      <c r="U4">
        <v>6.7000000000000004E-2</v>
      </c>
      <c r="V4" s="63" t="s">
        <v>1110</v>
      </c>
    </row>
    <row r="5" spans="1:24" x14ac:dyDescent="0.25">
      <c r="A5" t="s">
        <v>1281</v>
      </c>
      <c r="B5" t="s">
        <v>1092</v>
      </c>
      <c r="C5" t="s">
        <v>1283</v>
      </c>
      <c r="D5" t="s">
        <v>1285</v>
      </c>
      <c r="E5">
        <v>242558435.75999999</v>
      </c>
      <c r="Q5" t="s">
        <v>1606</v>
      </c>
      <c r="R5" t="s">
        <v>1109</v>
      </c>
      <c r="S5">
        <v>702</v>
      </c>
      <c r="T5" t="s">
        <v>1109</v>
      </c>
      <c r="U5">
        <v>0.13800000000000001</v>
      </c>
      <c r="V5" s="63" t="s">
        <v>1110</v>
      </c>
    </row>
    <row r="6" spans="1:24" x14ac:dyDescent="0.25">
      <c r="A6" t="s">
        <v>1286</v>
      </c>
      <c r="B6" t="s">
        <v>1287</v>
      </c>
      <c r="C6" t="s">
        <v>1283</v>
      </c>
      <c r="D6" t="s">
        <v>1288</v>
      </c>
      <c r="E6">
        <f>SUM(E4:E5)</f>
        <v>305590896.40999997</v>
      </c>
      <c r="Q6" t="s">
        <v>1601</v>
      </c>
      <c r="R6" t="s">
        <v>1109</v>
      </c>
      <c r="S6">
        <v>1297</v>
      </c>
      <c r="T6" t="s">
        <v>1109</v>
      </c>
      <c r="U6">
        <v>0.255</v>
      </c>
      <c r="V6" s="63" t="s">
        <v>1110</v>
      </c>
    </row>
    <row r="7" spans="1:24" x14ac:dyDescent="0.25">
      <c r="A7" t="s">
        <v>1286</v>
      </c>
      <c r="B7" t="s">
        <v>1289</v>
      </c>
      <c r="C7" t="s">
        <v>1283</v>
      </c>
      <c r="D7" t="s">
        <v>1290</v>
      </c>
      <c r="Q7" t="s">
        <v>1335</v>
      </c>
      <c r="R7" t="s">
        <v>1109</v>
      </c>
      <c r="S7">
        <v>1456</v>
      </c>
      <c r="T7" t="s">
        <v>1109</v>
      </c>
      <c r="U7">
        <v>0.28699999999999998</v>
      </c>
      <c r="V7" s="63" t="s">
        <v>1110</v>
      </c>
    </row>
    <row r="8" spans="1:24" x14ac:dyDescent="0.25">
      <c r="A8" t="s">
        <v>1291</v>
      </c>
      <c r="B8" t="s">
        <v>1292</v>
      </c>
      <c r="C8" t="s">
        <v>1283</v>
      </c>
      <c r="D8" t="s">
        <v>1293</v>
      </c>
      <c r="Q8" t="s">
        <v>1605</v>
      </c>
      <c r="R8" t="s">
        <v>1109</v>
      </c>
      <c r="S8">
        <v>2010</v>
      </c>
      <c r="T8" t="s">
        <v>1109</v>
      </c>
      <c r="U8">
        <v>0.39600000000000002</v>
      </c>
      <c r="V8" s="63" t="s">
        <v>1110</v>
      </c>
    </row>
    <row r="9" spans="1:24" x14ac:dyDescent="0.25">
      <c r="A9" t="s">
        <v>1294</v>
      </c>
      <c r="B9" t="s">
        <v>1295</v>
      </c>
      <c r="C9" t="s">
        <v>1296</v>
      </c>
      <c r="D9" t="s">
        <v>1283</v>
      </c>
      <c r="E9" t="s">
        <v>1297</v>
      </c>
      <c r="Q9" t="s">
        <v>1602</v>
      </c>
      <c r="R9" t="s">
        <v>1109</v>
      </c>
      <c r="S9">
        <v>54262</v>
      </c>
      <c r="T9" t="s">
        <v>1109</v>
      </c>
      <c r="U9">
        <v>10.682</v>
      </c>
      <c r="V9" s="63" t="s">
        <v>1110</v>
      </c>
    </row>
    <row r="10" spans="1:24" x14ac:dyDescent="0.25">
      <c r="A10" t="s">
        <v>1271</v>
      </c>
      <c r="Q10" t="s">
        <v>1604</v>
      </c>
      <c r="R10" t="s">
        <v>1109</v>
      </c>
      <c r="S10">
        <v>160007</v>
      </c>
      <c r="T10" t="s">
        <v>1109</v>
      </c>
      <c r="U10">
        <v>31.5</v>
      </c>
      <c r="V10" s="63" t="s">
        <v>1110</v>
      </c>
    </row>
    <row r="11" spans="1:24" x14ac:dyDescent="0.25">
      <c r="Q11" t="s">
        <v>1603</v>
      </c>
      <c r="R11" t="s">
        <v>1109</v>
      </c>
      <c r="S11">
        <v>287790</v>
      </c>
      <c r="T11" t="s">
        <v>1109</v>
      </c>
      <c r="U11">
        <v>56.66</v>
      </c>
      <c r="V11" s="63" t="s">
        <v>1137</v>
      </c>
    </row>
    <row r="12" spans="1:24" x14ac:dyDescent="0.25">
      <c r="A12" t="s">
        <v>1298</v>
      </c>
      <c r="Q12" t="s">
        <v>1607</v>
      </c>
      <c r="S12">
        <v>507961</v>
      </c>
      <c r="U12" s="67">
        <v>1</v>
      </c>
      <c r="V12" s="63" t="s">
        <v>1137</v>
      </c>
    </row>
    <row r="13" spans="1:24" x14ac:dyDescent="0.25">
      <c r="A13" t="s">
        <v>1299</v>
      </c>
      <c r="B13" t="s">
        <v>1153</v>
      </c>
      <c r="C13" t="s">
        <v>1291</v>
      </c>
      <c r="D13" t="s">
        <v>1300</v>
      </c>
      <c r="E13" t="s">
        <v>1301</v>
      </c>
      <c r="F13" t="s">
        <v>1302</v>
      </c>
    </row>
    <row r="14" spans="1:24" x14ac:dyDescent="0.25">
      <c r="A14" t="s">
        <v>1298</v>
      </c>
      <c r="Q14" t="s">
        <v>1611</v>
      </c>
      <c r="R14" t="s">
        <v>1109</v>
      </c>
      <c r="S14" t="s">
        <v>1150</v>
      </c>
      <c r="T14" t="s">
        <v>1109</v>
      </c>
      <c r="U14" t="s">
        <v>1610</v>
      </c>
      <c r="V14" t="s">
        <v>1109</v>
      </c>
      <c r="W14" t="s">
        <v>1615</v>
      </c>
      <c r="X14" s="63" t="s">
        <v>1137</v>
      </c>
    </row>
    <row r="15" spans="1:24" x14ac:dyDescent="0.25">
      <c r="A15" t="s">
        <v>1303</v>
      </c>
      <c r="B15" t="s">
        <v>1149</v>
      </c>
      <c r="C15" t="s">
        <v>1304</v>
      </c>
      <c r="D15" t="s">
        <v>1305</v>
      </c>
      <c r="E15" t="s">
        <v>1283</v>
      </c>
      <c r="F15" t="s">
        <v>1306</v>
      </c>
      <c r="Q15" t="s">
        <v>80</v>
      </c>
      <c r="R15" t="s">
        <v>1109</v>
      </c>
      <c r="S15" t="s">
        <v>1123</v>
      </c>
      <c r="T15" t="s">
        <v>1109</v>
      </c>
      <c r="U15">
        <v>145335</v>
      </c>
      <c r="V15" t="s">
        <v>1109</v>
      </c>
      <c r="W15" t="s">
        <v>1612</v>
      </c>
      <c r="X15" s="63" t="s">
        <v>1110</v>
      </c>
    </row>
    <row r="16" spans="1:24" x14ac:dyDescent="0.25">
      <c r="A16" t="s">
        <v>1307</v>
      </c>
      <c r="B16" t="s">
        <v>1308</v>
      </c>
      <c r="C16" t="s">
        <v>1283</v>
      </c>
      <c r="D16" t="s">
        <v>1306</v>
      </c>
      <c r="Q16" t="s">
        <v>47</v>
      </c>
      <c r="R16" t="s">
        <v>1109</v>
      </c>
      <c r="S16" t="s">
        <v>1115</v>
      </c>
      <c r="T16" t="s">
        <v>1109</v>
      </c>
      <c r="U16">
        <v>96046</v>
      </c>
      <c r="V16" t="s">
        <v>1109</v>
      </c>
      <c r="W16" t="s">
        <v>1612</v>
      </c>
      <c r="X16" s="63" t="s">
        <v>1110</v>
      </c>
    </row>
    <row r="17" spans="1:24" x14ac:dyDescent="0.25">
      <c r="A17" t="s">
        <v>1309</v>
      </c>
      <c r="B17" t="s">
        <v>1310</v>
      </c>
      <c r="C17" t="s">
        <v>1283</v>
      </c>
      <c r="D17" t="s">
        <v>1311</v>
      </c>
      <c r="Q17" t="s">
        <v>39</v>
      </c>
      <c r="R17" t="s">
        <v>1109</v>
      </c>
      <c r="S17" t="s">
        <v>1114</v>
      </c>
      <c r="T17" t="s">
        <v>1109</v>
      </c>
      <c r="U17">
        <v>87345</v>
      </c>
      <c r="V17" t="s">
        <v>1109</v>
      </c>
      <c r="W17" t="s">
        <v>1612</v>
      </c>
      <c r="X17" s="63" t="s">
        <v>1110</v>
      </c>
    </row>
    <row r="18" spans="1:24" x14ac:dyDescent="0.25">
      <c r="A18" t="s">
        <v>1291</v>
      </c>
      <c r="B18" t="s">
        <v>1153</v>
      </c>
      <c r="C18" t="s">
        <v>1312</v>
      </c>
      <c r="D18" t="s">
        <v>1283</v>
      </c>
      <c r="E18" t="s">
        <v>1306</v>
      </c>
      <c r="Q18" t="s">
        <v>198</v>
      </c>
      <c r="R18" t="s">
        <v>1109</v>
      </c>
      <c r="S18" t="s">
        <v>1114</v>
      </c>
      <c r="T18" t="s">
        <v>1109</v>
      </c>
      <c r="U18">
        <v>52419</v>
      </c>
      <c r="V18" t="s">
        <v>1109</v>
      </c>
      <c r="W18" t="s">
        <v>1613</v>
      </c>
      <c r="X18" s="63" t="s">
        <v>1110</v>
      </c>
    </row>
    <row r="19" spans="1:24" x14ac:dyDescent="0.25">
      <c r="A19" t="s">
        <v>1313</v>
      </c>
      <c r="B19" t="s">
        <v>1314</v>
      </c>
      <c r="C19" t="s">
        <v>1283</v>
      </c>
      <c r="D19" t="s">
        <v>1315</v>
      </c>
      <c r="Q19" t="s">
        <v>56</v>
      </c>
      <c r="R19" t="s">
        <v>1109</v>
      </c>
      <c r="S19" t="s">
        <v>1117</v>
      </c>
      <c r="T19" t="s">
        <v>1109</v>
      </c>
      <c r="U19">
        <v>49910</v>
      </c>
      <c r="V19" t="s">
        <v>1109</v>
      </c>
      <c r="W19" t="s">
        <v>1612</v>
      </c>
      <c r="X19" s="63" t="s">
        <v>1110</v>
      </c>
    </row>
    <row r="20" spans="1:24" x14ac:dyDescent="0.25">
      <c r="A20" t="s">
        <v>1316</v>
      </c>
      <c r="Q20" t="s">
        <v>132</v>
      </c>
      <c r="R20" t="s">
        <v>1109</v>
      </c>
      <c r="S20" t="s">
        <v>1138</v>
      </c>
      <c r="T20" t="s">
        <v>1109</v>
      </c>
      <c r="U20">
        <v>22612</v>
      </c>
      <c r="V20" t="s">
        <v>1109</v>
      </c>
      <c r="W20" t="s">
        <v>1614</v>
      </c>
      <c r="X20" s="63" t="s">
        <v>1110</v>
      </c>
    </row>
    <row r="21" spans="1:24" x14ac:dyDescent="0.25">
      <c r="A21" t="s">
        <v>1317</v>
      </c>
      <c r="B21" t="s">
        <v>1283</v>
      </c>
      <c r="C21" t="s">
        <v>1293</v>
      </c>
      <c r="Q21" t="s">
        <v>157</v>
      </c>
      <c r="R21" t="s">
        <v>1109</v>
      </c>
      <c r="S21" t="s">
        <v>1125</v>
      </c>
      <c r="T21" t="s">
        <v>1109</v>
      </c>
      <c r="U21">
        <v>12721</v>
      </c>
      <c r="V21" t="s">
        <v>1109</v>
      </c>
      <c r="W21" t="s">
        <v>1614</v>
      </c>
      <c r="X21" s="63" t="s">
        <v>1110</v>
      </c>
    </row>
    <row r="22" spans="1:24" x14ac:dyDescent="0.25">
      <c r="A22" t="s">
        <v>1298</v>
      </c>
      <c r="Q22" t="s">
        <v>135</v>
      </c>
      <c r="R22" t="s">
        <v>1109</v>
      </c>
      <c r="S22" t="s">
        <v>1139</v>
      </c>
      <c r="T22" t="s">
        <v>1109</v>
      </c>
      <c r="U22">
        <v>8294</v>
      </c>
      <c r="V22" t="s">
        <v>1109</v>
      </c>
      <c r="W22" t="s">
        <v>1614</v>
      </c>
      <c r="X22" s="63" t="s">
        <v>1110</v>
      </c>
    </row>
    <row r="23" spans="1:24" x14ac:dyDescent="0.25">
      <c r="A23" t="s">
        <v>1271</v>
      </c>
      <c r="Q23" t="s">
        <v>95</v>
      </c>
      <c r="R23" t="s">
        <v>1109</v>
      </c>
      <c r="S23" t="s">
        <v>95</v>
      </c>
      <c r="T23" t="s">
        <v>1109</v>
      </c>
      <c r="U23">
        <v>7440</v>
      </c>
      <c r="V23" t="s">
        <v>1109</v>
      </c>
      <c r="X23" s="63" t="s">
        <v>1110</v>
      </c>
    </row>
    <row r="24" spans="1:24" x14ac:dyDescent="0.25">
      <c r="A24" t="s">
        <v>1318</v>
      </c>
      <c r="B24" t="s">
        <v>1153</v>
      </c>
      <c r="C24" t="s">
        <v>1319</v>
      </c>
      <c r="D24" t="s">
        <v>1153</v>
      </c>
      <c r="E24" t="s">
        <v>1320</v>
      </c>
      <c r="Q24" t="s">
        <v>202</v>
      </c>
      <c r="R24" t="s">
        <v>1109</v>
      </c>
      <c r="S24" t="s">
        <v>202</v>
      </c>
      <c r="T24" t="s">
        <v>1109</v>
      </c>
      <c r="U24">
        <v>4096</v>
      </c>
      <c r="V24" t="s">
        <v>1109</v>
      </c>
      <c r="X24" s="63" t="s">
        <v>1110</v>
      </c>
    </row>
    <row r="25" spans="1:24" x14ac:dyDescent="0.25">
      <c r="A25" t="s">
        <v>1321</v>
      </c>
      <c r="Q25" t="s">
        <v>209</v>
      </c>
      <c r="R25" t="s">
        <v>1109</v>
      </c>
      <c r="S25" t="s">
        <v>209</v>
      </c>
      <c r="T25" t="s">
        <v>1109</v>
      </c>
      <c r="U25">
        <v>3620</v>
      </c>
      <c r="V25" t="s">
        <v>1109</v>
      </c>
      <c r="X25" s="63" t="s">
        <v>1110</v>
      </c>
    </row>
    <row r="26" spans="1:24" x14ac:dyDescent="0.25">
      <c r="A26" t="s">
        <v>1322</v>
      </c>
      <c r="B26" t="s">
        <v>1323</v>
      </c>
      <c r="D26" t="s">
        <v>1324</v>
      </c>
      <c r="E26" t="s">
        <v>1325</v>
      </c>
      <c r="F26" t="s">
        <v>1326</v>
      </c>
      <c r="G26" t="s">
        <v>12</v>
      </c>
      <c r="H26" t="s">
        <v>1327</v>
      </c>
      <c r="I26" t="s">
        <v>1328</v>
      </c>
      <c r="J26" t="s">
        <v>1329</v>
      </c>
      <c r="Q26" t="s">
        <v>59</v>
      </c>
      <c r="R26" t="s">
        <v>1109</v>
      </c>
      <c r="S26" t="s">
        <v>59</v>
      </c>
      <c r="T26" t="s">
        <v>1109</v>
      </c>
      <c r="U26">
        <v>2313</v>
      </c>
      <c r="V26" t="s">
        <v>1109</v>
      </c>
      <c r="X26" s="63" t="s">
        <v>1110</v>
      </c>
    </row>
    <row r="27" spans="1:24" x14ac:dyDescent="0.25">
      <c r="A27" t="s">
        <v>1321</v>
      </c>
      <c r="Q27" t="s">
        <v>85</v>
      </c>
      <c r="R27" t="s">
        <v>1109</v>
      </c>
      <c r="S27" t="s">
        <v>85</v>
      </c>
      <c r="T27" t="s">
        <v>1109</v>
      </c>
      <c r="U27">
        <v>2171</v>
      </c>
      <c r="V27" t="s">
        <v>1109</v>
      </c>
      <c r="X27" s="63" t="s">
        <v>1110</v>
      </c>
    </row>
    <row r="28" spans="1:24" x14ac:dyDescent="0.25">
      <c r="A28" t="s">
        <v>39</v>
      </c>
      <c r="B28">
        <v>3106202</v>
      </c>
      <c r="C28" t="s">
        <v>1300</v>
      </c>
      <c r="D28">
        <v>409088</v>
      </c>
      <c r="E28">
        <v>61363</v>
      </c>
      <c r="F28">
        <v>87345</v>
      </c>
      <c r="G28" s="67">
        <v>1</v>
      </c>
      <c r="H28">
        <v>87345</v>
      </c>
      <c r="I28" s="67">
        <v>1</v>
      </c>
      <c r="J28" t="s">
        <v>1330</v>
      </c>
      <c r="Q28" t="s">
        <v>164</v>
      </c>
      <c r="R28" t="s">
        <v>1109</v>
      </c>
      <c r="S28" t="s">
        <v>164</v>
      </c>
      <c r="T28" t="s">
        <v>1109</v>
      </c>
      <c r="U28">
        <v>1863</v>
      </c>
      <c r="V28" t="s">
        <v>1109</v>
      </c>
      <c r="X28" s="63" t="s">
        <v>1110</v>
      </c>
    </row>
    <row r="29" spans="1:24" x14ac:dyDescent="0.25">
      <c r="A29" t="s">
        <v>47</v>
      </c>
      <c r="B29">
        <v>3106202</v>
      </c>
      <c r="C29" t="s">
        <v>1300</v>
      </c>
      <c r="D29">
        <v>409088</v>
      </c>
      <c r="E29">
        <v>61363</v>
      </c>
      <c r="F29">
        <v>61835</v>
      </c>
      <c r="G29" s="67">
        <v>1</v>
      </c>
      <c r="H29">
        <v>61835</v>
      </c>
      <c r="I29" s="67">
        <v>1</v>
      </c>
      <c r="J29" t="s">
        <v>1330</v>
      </c>
      <c r="Q29" t="s">
        <v>177</v>
      </c>
      <c r="R29" t="s">
        <v>1109</v>
      </c>
      <c r="S29" t="s">
        <v>177</v>
      </c>
      <c r="T29" t="s">
        <v>1109</v>
      </c>
      <c r="U29">
        <v>1641</v>
      </c>
      <c r="V29" t="s">
        <v>1109</v>
      </c>
      <c r="X29" s="63" t="s">
        <v>1110</v>
      </c>
    </row>
    <row r="30" spans="1:24" x14ac:dyDescent="0.25">
      <c r="A30" t="s">
        <v>47</v>
      </c>
      <c r="B30">
        <v>3106203</v>
      </c>
      <c r="C30" t="s">
        <v>1300</v>
      </c>
      <c r="D30">
        <v>715730</v>
      </c>
      <c r="E30">
        <v>107360</v>
      </c>
      <c r="F30">
        <v>34211</v>
      </c>
      <c r="G30" s="67">
        <v>1</v>
      </c>
      <c r="H30">
        <v>34211</v>
      </c>
      <c r="I30" s="67">
        <v>1</v>
      </c>
      <c r="J30" t="s">
        <v>1331</v>
      </c>
      <c r="Q30" t="s">
        <v>162</v>
      </c>
      <c r="R30" t="s">
        <v>1109</v>
      </c>
      <c r="S30" t="s">
        <v>162</v>
      </c>
      <c r="T30" t="s">
        <v>1109</v>
      </c>
      <c r="U30">
        <v>1576</v>
      </c>
      <c r="V30" t="s">
        <v>1109</v>
      </c>
      <c r="X30" s="63" t="s">
        <v>1110</v>
      </c>
    </row>
    <row r="31" spans="1:24" x14ac:dyDescent="0.25">
      <c r="A31" t="s">
        <v>56</v>
      </c>
      <c r="B31">
        <v>3106201</v>
      </c>
      <c r="C31" t="s">
        <v>1300</v>
      </c>
      <c r="D31">
        <v>114152</v>
      </c>
      <c r="E31">
        <v>54793</v>
      </c>
      <c r="F31">
        <v>17384</v>
      </c>
      <c r="G31" s="67">
        <v>0.5</v>
      </c>
      <c r="H31">
        <v>8692</v>
      </c>
      <c r="I31" s="67">
        <v>1</v>
      </c>
      <c r="J31" t="s">
        <v>1332</v>
      </c>
      <c r="Q31" t="s">
        <v>160</v>
      </c>
      <c r="R31" t="s">
        <v>1109</v>
      </c>
      <c r="S31" t="s">
        <v>160</v>
      </c>
      <c r="T31" t="s">
        <v>1109</v>
      </c>
      <c r="U31">
        <v>1518</v>
      </c>
      <c r="V31" t="s">
        <v>1109</v>
      </c>
      <c r="X31" s="63" t="s">
        <v>1110</v>
      </c>
    </row>
    <row r="32" spans="1:24" x14ac:dyDescent="0.25">
      <c r="A32" t="s">
        <v>56</v>
      </c>
      <c r="B32">
        <v>3106202</v>
      </c>
      <c r="C32" t="s">
        <v>1300</v>
      </c>
      <c r="D32">
        <v>102272</v>
      </c>
      <c r="E32">
        <v>49091</v>
      </c>
      <c r="F32">
        <v>21172</v>
      </c>
      <c r="G32" s="67">
        <v>1</v>
      </c>
      <c r="H32">
        <v>21172</v>
      </c>
      <c r="I32" s="67">
        <v>1</v>
      </c>
      <c r="J32" t="s">
        <v>1330</v>
      </c>
      <c r="Q32" t="s">
        <v>127</v>
      </c>
      <c r="R32" t="s">
        <v>1109</v>
      </c>
      <c r="S32" t="s">
        <v>127</v>
      </c>
      <c r="T32" t="s">
        <v>1109</v>
      </c>
      <c r="U32">
        <v>1488</v>
      </c>
      <c r="V32" t="s">
        <v>1109</v>
      </c>
      <c r="X32" s="63" t="s">
        <v>1110</v>
      </c>
    </row>
    <row r="33" spans="1:24" x14ac:dyDescent="0.25">
      <c r="A33" t="s">
        <v>56</v>
      </c>
      <c r="B33">
        <v>3106203</v>
      </c>
      <c r="C33" t="s">
        <v>1300</v>
      </c>
      <c r="D33">
        <v>178933</v>
      </c>
      <c r="E33">
        <v>85888</v>
      </c>
      <c r="F33">
        <v>20046</v>
      </c>
      <c r="G33" s="67">
        <v>1</v>
      </c>
      <c r="H33">
        <v>20046</v>
      </c>
      <c r="I33" s="67">
        <v>1</v>
      </c>
      <c r="J33" t="s">
        <v>1331</v>
      </c>
      <c r="Q33" t="s">
        <v>195</v>
      </c>
      <c r="R33" t="s">
        <v>1109</v>
      </c>
      <c r="S33" t="s">
        <v>195</v>
      </c>
      <c r="T33" t="s">
        <v>1109</v>
      </c>
      <c r="U33">
        <v>1488</v>
      </c>
      <c r="V33" t="s">
        <v>1109</v>
      </c>
      <c r="X33" s="63" t="s">
        <v>1110</v>
      </c>
    </row>
    <row r="34" spans="1:24" x14ac:dyDescent="0.25">
      <c r="A34" t="s">
        <v>59</v>
      </c>
      <c r="B34">
        <v>3106203</v>
      </c>
      <c r="C34" t="s">
        <v>1300</v>
      </c>
      <c r="D34">
        <v>53680</v>
      </c>
      <c r="E34">
        <v>42944</v>
      </c>
      <c r="F34">
        <v>2313</v>
      </c>
      <c r="G34" s="67">
        <v>1</v>
      </c>
      <c r="H34">
        <v>2313</v>
      </c>
      <c r="I34" s="67">
        <v>1</v>
      </c>
      <c r="J34" t="s">
        <v>1331</v>
      </c>
      <c r="Q34" t="s">
        <v>119</v>
      </c>
      <c r="R34" t="s">
        <v>1109</v>
      </c>
      <c r="S34" t="s">
        <v>119</v>
      </c>
      <c r="T34" t="s">
        <v>1109</v>
      </c>
      <c r="U34">
        <v>656</v>
      </c>
      <c r="V34" t="s">
        <v>1109</v>
      </c>
      <c r="X34" s="63" t="s">
        <v>1110</v>
      </c>
    </row>
    <row r="35" spans="1:24" x14ac:dyDescent="0.25">
      <c r="A35" t="s">
        <v>67</v>
      </c>
      <c r="B35">
        <v>3106201</v>
      </c>
      <c r="C35" t="s">
        <v>1300</v>
      </c>
      <c r="D35">
        <v>11415</v>
      </c>
      <c r="E35">
        <v>10959</v>
      </c>
      <c r="F35">
        <v>72</v>
      </c>
      <c r="G35" s="67">
        <v>0.5</v>
      </c>
      <c r="H35">
        <v>36</v>
      </c>
      <c r="I35" s="67">
        <v>1</v>
      </c>
      <c r="J35" t="s">
        <v>1332</v>
      </c>
      <c r="Q35" t="s">
        <v>175</v>
      </c>
      <c r="R35" t="s">
        <v>1109</v>
      </c>
      <c r="S35" t="s">
        <v>175</v>
      </c>
      <c r="T35" t="s">
        <v>1109</v>
      </c>
      <c r="U35">
        <v>656</v>
      </c>
      <c r="V35" t="s">
        <v>1109</v>
      </c>
      <c r="X35" s="63" t="s">
        <v>1110</v>
      </c>
    </row>
    <row r="36" spans="1:24" x14ac:dyDescent="0.25">
      <c r="A36" t="s">
        <v>67</v>
      </c>
      <c r="B36">
        <v>3106202</v>
      </c>
      <c r="C36" t="s">
        <v>1300</v>
      </c>
      <c r="D36">
        <v>10227</v>
      </c>
      <c r="E36">
        <v>9818</v>
      </c>
      <c r="F36">
        <v>103</v>
      </c>
      <c r="G36" s="67">
        <v>1</v>
      </c>
      <c r="H36">
        <v>103</v>
      </c>
      <c r="I36" s="67">
        <v>1</v>
      </c>
      <c r="J36" t="s">
        <v>1330</v>
      </c>
      <c r="Q36" t="s">
        <v>144</v>
      </c>
      <c r="R36" t="s">
        <v>1109</v>
      </c>
      <c r="S36" t="s">
        <v>144</v>
      </c>
      <c r="T36" t="s">
        <v>1109</v>
      </c>
      <c r="U36">
        <v>628</v>
      </c>
      <c r="V36" t="s">
        <v>1109</v>
      </c>
      <c r="X36" s="63" t="s">
        <v>1110</v>
      </c>
    </row>
    <row r="37" spans="1:24" x14ac:dyDescent="0.25">
      <c r="A37" t="s">
        <v>67</v>
      </c>
      <c r="B37">
        <v>3106203</v>
      </c>
      <c r="C37" t="s">
        <v>1300</v>
      </c>
      <c r="D37">
        <v>17893</v>
      </c>
      <c r="E37">
        <v>17178</v>
      </c>
      <c r="F37">
        <v>72</v>
      </c>
      <c r="G37" s="67">
        <v>1</v>
      </c>
      <c r="H37">
        <v>72</v>
      </c>
      <c r="I37" s="67">
        <v>1</v>
      </c>
      <c r="J37" t="s">
        <v>1331</v>
      </c>
      <c r="Q37" t="s">
        <v>184</v>
      </c>
      <c r="R37" t="s">
        <v>1109</v>
      </c>
      <c r="S37" t="s">
        <v>184</v>
      </c>
      <c r="T37" t="s">
        <v>1109</v>
      </c>
      <c r="U37">
        <v>423</v>
      </c>
      <c r="V37" t="s">
        <v>1109</v>
      </c>
      <c r="X37" s="63" t="s">
        <v>1110</v>
      </c>
    </row>
    <row r="38" spans="1:24" x14ac:dyDescent="0.25">
      <c r="A38" t="s">
        <v>70</v>
      </c>
      <c r="B38">
        <v>3106201</v>
      </c>
      <c r="C38" t="s">
        <v>1300</v>
      </c>
      <c r="D38">
        <v>2283</v>
      </c>
      <c r="E38">
        <v>1826</v>
      </c>
      <c r="F38">
        <v>247</v>
      </c>
      <c r="G38" s="67">
        <v>0.5</v>
      </c>
      <c r="H38">
        <v>124</v>
      </c>
      <c r="I38" s="67">
        <v>1</v>
      </c>
      <c r="J38" t="s">
        <v>1332</v>
      </c>
      <c r="Q38" t="s">
        <v>67</v>
      </c>
      <c r="R38" t="s">
        <v>1109</v>
      </c>
      <c r="S38" t="s">
        <v>67</v>
      </c>
      <c r="T38" t="s">
        <v>1109</v>
      </c>
      <c r="U38">
        <v>211</v>
      </c>
      <c r="V38" t="s">
        <v>1109</v>
      </c>
      <c r="X38" s="63" t="s">
        <v>1110</v>
      </c>
    </row>
    <row r="39" spans="1:24" x14ac:dyDescent="0.25">
      <c r="A39" t="s">
        <v>70</v>
      </c>
      <c r="B39">
        <v>314930</v>
      </c>
      <c r="C39" t="s">
        <v>1300</v>
      </c>
      <c r="D39">
        <v>626</v>
      </c>
      <c r="E39">
        <v>501</v>
      </c>
      <c r="F39">
        <v>1</v>
      </c>
      <c r="G39" s="67">
        <v>0.33</v>
      </c>
      <c r="H39">
        <v>0</v>
      </c>
      <c r="I39" s="67">
        <v>1</v>
      </c>
      <c r="J39" t="s">
        <v>1333</v>
      </c>
      <c r="Q39" t="s">
        <v>215</v>
      </c>
      <c r="R39" t="s">
        <v>1109</v>
      </c>
      <c r="S39" t="s">
        <v>215</v>
      </c>
      <c r="T39" t="s">
        <v>1109</v>
      </c>
      <c r="U39">
        <v>184</v>
      </c>
      <c r="V39" t="s">
        <v>1109</v>
      </c>
      <c r="X39" s="63" t="s">
        <v>1110</v>
      </c>
    </row>
    <row r="40" spans="1:24" x14ac:dyDescent="0.25">
      <c r="A40" t="s">
        <v>70</v>
      </c>
      <c r="B40">
        <v>316295</v>
      </c>
      <c r="C40" t="s">
        <v>1300</v>
      </c>
      <c r="D40">
        <v>261</v>
      </c>
      <c r="E40">
        <v>209</v>
      </c>
      <c r="F40">
        <v>4</v>
      </c>
      <c r="G40" s="67">
        <v>1</v>
      </c>
      <c r="H40">
        <v>4</v>
      </c>
      <c r="I40" s="67">
        <v>1</v>
      </c>
      <c r="J40" t="s">
        <v>1334</v>
      </c>
      <c r="Q40" t="s">
        <v>158</v>
      </c>
      <c r="R40" t="s">
        <v>1109</v>
      </c>
      <c r="S40" t="s">
        <v>158</v>
      </c>
      <c r="T40" t="s">
        <v>1109</v>
      </c>
      <c r="U40">
        <v>181</v>
      </c>
      <c r="V40" t="s">
        <v>1109</v>
      </c>
      <c r="X40" s="63" t="s">
        <v>1110</v>
      </c>
    </row>
    <row r="41" spans="1:24" x14ac:dyDescent="0.25">
      <c r="A41" t="s">
        <v>70</v>
      </c>
      <c r="B41">
        <v>317120</v>
      </c>
      <c r="C41" t="s">
        <v>1300</v>
      </c>
      <c r="D41">
        <v>1294</v>
      </c>
      <c r="E41">
        <v>1035</v>
      </c>
      <c r="F41">
        <v>19</v>
      </c>
      <c r="G41" s="67">
        <v>0.5</v>
      </c>
      <c r="H41">
        <v>10</v>
      </c>
      <c r="I41" s="67">
        <v>1</v>
      </c>
      <c r="J41" t="s">
        <v>1335</v>
      </c>
      <c r="Q41" t="s">
        <v>151</v>
      </c>
      <c r="R41" t="s">
        <v>1109</v>
      </c>
      <c r="S41" t="s">
        <v>151</v>
      </c>
      <c r="T41" t="s">
        <v>1109</v>
      </c>
      <c r="U41">
        <v>149</v>
      </c>
      <c r="V41" t="s">
        <v>1109</v>
      </c>
      <c r="X41" s="63" t="s">
        <v>1110</v>
      </c>
    </row>
    <row r="42" spans="1:24" x14ac:dyDescent="0.25">
      <c r="A42" t="s">
        <v>80</v>
      </c>
      <c r="B42">
        <v>3106201</v>
      </c>
      <c r="C42" t="s">
        <v>1300</v>
      </c>
      <c r="D42">
        <v>570760</v>
      </c>
      <c r="E42">
        <v>82189</v>
      </c>
      <c r="F42">
        <v>48857</v>
      </c>
      <c r="G42" s="67">
        <v>0.5</v>
      </c>
      <c r="H42">
        <v>24429</v>
      </c>
      <c r="I42" s="67">
        <v>1</v>
      </c>
      <c r="J42" t="s">
        <v>1332</v>
      </c>
      <c r="Q42" t="s">
        <v>169</v>
      </c>
      <c r="R42" t="s">
        <v>1109</v>
      </c>
      <c r="S42" t="s">
        <v>169</v>
      </c>
      <c r="T42" t="s">
        <v>1109</v>
      </c>
      <c r="U42">
        <v>141</v>
      </c>
      <c r="V42" t="s">
        <v>1109</v>
      </c>
      <c r="X42" s="63" t="s">
        <v>1110</v>
      </c>
    </row>
    <row r="43" spans="1:24" x14ac:dyDescent="0.25">
      <c r="A43" t="s">
        <v>80</v>
      </c>
      <c r="B43">
        <v>3106202</v>
      </c>
      <c r="C43" t="s">
        <v>1300</v>
      </c>
      <c r="D43">
        <v>511360</v>
      </c>
      <c r="E43">
        <v>73636</v>
      </c>
      <c r="F43">
        <v>77840</v>
      </c>
      <c r="G43" s="67">
        <v>1</v>
      </c>
      <c r="H43">
        <v>77840</v>
      </c>
      <c r="I43" s="67">
        <v>1</v>
      </c>
      <c r="J43" t="s">
        <v>1330</v>
      </c>
      <c r="Q43" t="s">
        <v>70</v>
      </c>
      <c r="R43" t="s">
        <v>1109</v>
      </c>
      <c r="S43" t="s">
        <v>70</v>
      </c>
      <c r="T43" t="s">
        <v>1109</v>
      </c>
      <c r="U43">
        <v>138</v>
      </c>
      <c r="V43" t="s">
        <v>1109</v>
      </c>
      <c r="X43" s="63" t="s">
        <v>1110</v>
      </c>
    </row>
    <row r="44" spans="1:24" x14ac:dyDescent="0.25">
      <c r="A44" t="s">
        <v>80</v>
      </c>
      <c r="B44">
        <v>3106203</v>
      </c>
      <c r="C44" t="s">
        <v>1300</v>
      </c>
      <c r="D44">
        <v>894663</v>
      </c>
      <c r="E44">
        <v>128831</v>
      </c>
      <c r="F44">
        <v>43066</v>
      </c>
      <c r="G44" s="67">
        <v>1</v>
      </c>
      <c r="H44">
        <v>43066</v>
      </c>
      <c r="I44" s="67">
        <v>1</v>
      </c>
      <c r="J44" t="s">
        <v>1331</v>
      </c>
      <c r="Q44" t="s">
        <v>178</v>
      </c>
      <c r="R44" t="s">
        <v>1109</v>
      </c>
      <c r="S44" t="s">
        <v>178</v>
      </c>
      <c r="T44" t="s">
        <v>1109</v>
      </c>
      <c r="U44">
        <v>120</v>
      </c>
      <c r="V44" t="s">
        <v>1109</v>
      </c>
      <c r="X44" s="63" t="s">
        <v>1110</v>
      </c>
    </row>
    <row r="45" spans="1:24" x14ac:dyDescent="0.25">
      <c r="A45" t="s">
        <v>85</v>
      </c>
      <c r="B45">
        <v>3106201</v>
      </c>
      <c r="C45" t="s">
        <v>1300</v>
      </c>
      <c r="D45">
        <v>45661</v>
      </c>
      <c r="E45">
        <v>18264</v>
      </c>
      <c r="F45">
        <v>4342</v>
      </c>
      <c r="G45" s="67">
        <v>0.5</v>
      </c>
      <c r="H45">
        <v>2171</v>
      </c>
      <c r="I45" s="67">
        <v>1</v>
      </c>
      <c r="J45" t="s">
        <v>1332</v>
      </c>
      <c r="Q45" t="s">
        <v>173</v>
      </c>
      <c r="R45" t="s">
        <v>1109</v>
      </c>
      <c r="S45" t="s">
        <v>173</v>
      </c>
      <c r="T45" t="s">
        <v>1109</v>
      </c>
      <c r="U45">
        <v>76</v>
      </c>
      <c r="V45" t="s">
        <v>1109</v>
      </c>
      <c r="X45" s="63" t="s">
        <v>1110</v>
      </c>
    </row>
    <row r="46" spans="1:24" x14ac:dyDescent="0.25">
      <c r="A46" t="s">
        <v>88</v>
      </c>
      <c r="B46">
        <v>314930</v>
      </c>
      <c r="C46" t="s">
        <v>1300</v>
      </c>
      <c r="D46">
        <v>626</v>
      </c>
      <c r="E46">
        <v>125</v>
      </c>
      <c r="F46">
        <v>5</v>
      </c>
      <c r="G46" s="67">
        <v>0.33</v>
      </c>
      <c r="H46">
        <v>2</v>
      </c>
      <c r="I46" s="67">
        <v>1</v>
      </c>
      <c r="J46" t="s">
        <v>1333</v>
      </c>
      <c r="Q46" t="s">
        <v>171</v>
      </c>
      <c r="R46" t="s">
        <v>1109</v>
      </c>
      <c r="S46" t="s">
        <v>171</v>
      </c>
      <c r="T46" t="s">
        <v>1109</v>
      </c>
      <c r="U46">
        <v>74</v>
      </c>
      <c r="V46" t="s">
        <v>1109</v>
      </c>
      <c r="X46" s="63" t="s">
        <v>1110</v>
      </c>
    </row>
    <row r="47" spans="1:24" x14ac:dyDescent="0.25">
      <c r="A47" t="s">
        <v>88</v>
      </c>
      <c r="B47">
        <v>317120</v>
      </c>
      <c r="C47" t="s">
        <v>1300</v>
      </c>
      <c r="D47">
        <v>1294</v>
      </c>
      <c r="E47">
        <v>259</v>
      </c>
      <c r="F47">
        <v>76</v>
      </c>
      <c r="G47" s="67">
        <v>0.5</v>
      </c>
      <c r="H47">
        <v>38</v>
      </c>
      <c r="I47" s="67">
        <v>1</v>
      </c>
      <c r="J47" t="s">
        <v>1335</v>
      </c>
      <c r="Q47" t="s">
        <v>130</v>
      </c>
      <c r="R47" t="s">
        <v>1109</v>
      </c>
      <c r="S47" t="s">
        <v>130</v>
      </c>
      <c r="T47" t="s">
        <v>1109</v>
      </c>
      <c r="U47">
        <v>73</v>
      </c>
      <c r="V47" t="s">
        <v>1109</v>
      </c>
      <c r="X47" s="63" t="s">
        <v>1110</v>
      </c>
    </row>
    <row r="48" spans="1:24" x14ac:dyDescent="0.25">
      <c r="A48" t="s">
        <v>95</v>
      </c>
      <c r="B48">
        <v>3106201</v>
      </c>
      <c r="C48" t="s">
        <v>1300</v>
      </c>
      <c r="D48">
        <v>11415</v>
      </c>
      <c r="E48">
        <v>4566</v>
      </c>
      <c r="F48">
        <v>3707</v>
      </c>
      <c r="G48" s="67">
        <v>0.5</v>
      </c>
      <c r="H48">
        <v>1853</v>
      </c>
      <c r="I48" s="67">
        <v>1</v>
      </c>
      <c r="J48" t="s">
        <v>1332</v>
      </c>
      <c r="Q48" t="s">
        <v>187</v>
      </c>
      <c r="R48" t="s">
        <v>1109</v>
      </c>
      <c r="S48" t="s">
        <v>187</v>
      </c>
      <c r="T48" t="s">
        <v>1109</v>
      </c>
      <c r="U48">
        <v>61</v>
      </c>
      <c r="V48" t="s">
        <v>1109</v>
      </c>
      <c r="X48" s="63" t="s">
        <v>1110</v>
      </c>
    </row>
    <row r="49" spans="1:24" x14ac:dyDescent="0.25">
      <c r="A49" t="s">
        <v>95</v>
      </c>
      <c r="B49">
        <v>3106203</v>
      </c>
      <c r="C49" t="s">
        <v>1300</v>
      </c>
      <c r="D49">
        <v>17893</v>
      </c>
      <c r="E49">
        <v>7157</v>
      </c>
      <c r="F49">
        <v>4983</v>
      </c>
      <c r="G49" s="67">
        <v>1</v>
      </c>
      <c r="H49">
        <v>4983</v>
      </c>
      <c r="I49" s="67">
        <v>1</v>
      </c>
      <c r="J49" t="s">
        <v>1331</v>
      </c>
      <c r="Q49" t="s">
        <v>99</v>
      </c>
      <c r="R49" t="s">
        <v>1109</v>
      </c>
      <c r="S49" t="s">
        <v>99</v>
      </c>
      <c r="T49" t="s">
        <v>1109</v>
      </c>
      <c r="U49">
        <v>55</v>
      </c>
      <c r="V49" t="s">
        <v>1109</v>
      </c>
      <c r="X49" s="63" t="s">
        <v>1110</v>
      </c>
    </row>
    <row r="50" spans="1:24" x14ac:dyDescent="0.25">
      <c r="A50" t="s">
        <v>95</v>
      </c>
      <c r="B50">
        <v>313760</v>
      </c>
      <c r="C50" t="s">
        <v>1300</v>
      </c>
      <c r="D50">
        <v>3757</v>
      </c>
      <c r="E50">
        <v>1503</v>
      </c>
      <c r="F50">
        <v>42</v>
      </c>
      <c r="G50" s="67">
        <v>0.5</v>
      </c>
      <c r="H50">
        <v>21</v>
      </c>
      <c r="I50" s="67">
        <v>1</v>
      </c>
      <c r="J50" t="s">
        <v>1336</v>
      </c>
      <c r="Q50" t="s">
        <v>211</v>
      </c>
      <c r="R50" t="s">
        <v>1109</v>
      </c>
      <c r="S50" t="s">
        <v>211</v>
      </c>
      <c r="T50" t="s">
        <v>1109</v>
      </c>
      <c r="U50">
        <v>44</v>
      </c>
      <c r="V50" t="s">
        <v>1109</v>
      </c>
      <c r="X50" s="63" t="s">
        <v>1110</v>
      </c>
    </row>
    <row r="51" spans="1:24" x14ac:dyDescent="0.25">
      <c r="A51" t="s">
        <v>95</v>
      </c>
      <c r="B51">
        <v>314930</v>
      </c>
      <c r="C51" t="s">
        <v>1300</v>
      </c>
      <c r="D51">
        <v>3129</v>
      </c>
      <c r="E51">
        <v>1252</v>
      </c>
      <c r="F51">
        <v>19</v>
      </c>
      <c r="G51" s="67">
        <v>0.33</v>
      </c>
      <c r="H51">
        <v>6</v>
      </c>
      <c r="I51" s="67">
        <v>1</v>
      </c>
      <c r="J51" t="s">
        <v>1333</v>
      </c>
      <c r="Q51" t="s">
        <v>88</v>
      </c>
      <c r="R51" t="s">
        <v>1109</v>
      </c>
      <c r="S51" t="s">
        <v>1126</v>
      </c>
      <c r="T51" t="s">
        <v>1109</v>
      </c>
      <c r="U51">
        <v>40</v>
      </c>
      <c r="V51" t="s">
        <v>1109</v>
      </c>
      <c r="X51" s="63" t="s">
        <v>1110</v>
      </c>
    </row>
    <row r="52" spans="1:24" x14ac:dyDescent="0.25">
      <c r="A52" t="s">
        <v>95</v>
      </c>
      <c r="B52">
        <v>315460</v>
      </c>
      <c r="C52" t="s">
        <v>1300</v>
      </c>
      <c r="D52">
        <v>16490</v>
      </c>
      <c r="E52">
        <v>6596</v>
      </c>
      <c r="F52">
        <v>459</v>
      </c>
      <c r="G52" s="67">
        <v>0.5</v>
      </c>
      <c r="H52">
        <v>230</v>
      </c>
      <c r="I52" s="67">
        <v>1</v>
      </c>
      <c r="J52" t="s">
        <v>1337</v>
      </c>
      <c r="Q52" t="s">
        <v>167</v>
      </c>
      <c r="R52" t="s">
        <v>1109</v>
      </c>
      <c r="S52" t="s">
        <v>167</v>
      </c>
      <c r="T52" t="s">
        <v>1109</v>
      </c>
      <c r="U52">
        <v>36</v>
      </c>
      <c r="V52" t="s">
        <v>1109</v>
      </c>
      <c r="X52" s="63" t="s">
        <v>1110</v>
      </c>
    </row>
    <row r="53" spans="1:24" x14ac:dyDescent="0.25">
      <c r="A53" t="s">
        <v>95</v>
      </c>
      <c r="B53">
        <v>315780</v>
      </c>
      <c r="C53" t="s">
        <v>1300</v>
      </c>
      <c r="D53">
        <v>10957</v>
      </c>
      <c r="E53">
        <v>4383</v>
      </c>
      <c r="F53">
        <v>415</v>
      </c>
      <c r="G53" s="67">
        <v>0.33</v>
      </c>
      <c r="H53">
        <v>137</v>
      </c>
      <c r="I53" s="67">
        <v>1</v>
      </c>
      <c r="J53" t="s">
        <v>1338</v>
      </c>
      <c r="Q53" t="s">
        <v>191</v>
      </c>
      <c r="R53" t="s">
        <v>1109</v>
      </c>
      <c r="S53" t="s">
        <v>191</v>
      </c>
      <c r="T53" t="s">
        <v>1109</v>
      </c>
      <c r="U53">
        <v>35</v>
      </c>
      <c r="V53" t="s">
        <v>1109</v>
      </c>
      <c r="X53" s="63" t="s">
        <v>1110</v>
      </c>
    </row>
    <row r="54" spans="1:24" x14ac:dyDescent="0.25">
      <c r="A54" t="s">
        <v>95</v>
      </c>
      <c r="B54">
        <v>316295</v>
      </c>
      <c r="C54" t="s">
        <v>1300</v>
      </c>
      <c r="D54">
        <v>1305</v>
      </c>
      <c r="E54">
        <v>522</v>
      </c>
      <c r="F54">
        <v>67</v>
      </c>
      <c r="G54" s="67">
        <v>1</v>
      </c>
      <c r="H54">
        <v>67</v>
      </c>
      <c r="I54" s="67">
        <v>1</v>
      </c>
      <c r="J54" t="s">
        <v>1334</v>
      </c>
      <c r="Q54" t="s">
        <v>220</v>
      </c>
      <c r="R54" t="s">
        <v>1109</v>
      </c>
      <c r="S54" t="s">
        <v>220</v>
      </c>
      <c r="T54" t="s">
        <v>1109</v>
      </c>
      <c r="U54">
        <v>32</v>
      </c>
      <c r="V54" t="s">
        <v>1109</v>
      </c>
      <c r="X54" s="63" t="s">
        <v>1110</v>
      </c>
    </row>
    <row r="55" spans="1:24" x14ac:dyDescent="0.25">
      <c r="A55" t="s">
        <v>95</v>
      </c>
      <c r="B55">
        <v>317120</v>
      </c>
      <c r="C55" t="s">
        <v>1300</v>
      </c>
      <c r="D55">
        <v>6471</v>
      </c>
      <c r="E55">
        <v>2589</v>
      </c>
      <c r="F55">
        <v>286</v>
      </c>
      <c r="G55" s="67">
        <v>0.5</v>
      </c>
      <c r="H55">
        <v>143</v>
      </c>
      <c r="I55" s="67">
        <v>1</v>
      </c>
      <c r="J55" t="s">
        <v>1335</v>
      </c>
      <c r="Q55" t="s">
        <v>208</v>
      </c>
      <c r="R55" t="s">
        <v>1109</v>
      </c>
      <c r="S55" t="s">
        <v>208</v>
      </c>
      <c r="T55" t="s">
        <v>1109</v>
      </c>
      <c r="U55">
        <v>17</v>
      </c>
      <c r="V55" t="s">
        <v>1109</v>
      </c>
      <c r="X55" s="63" t="s">
        <v>1110</v>
      </c>
    </row>
    <row r="56" spans="1:24" x14ac:dyDescent="0.25">
      <c r="A56" t="s">
        <v>99</v>
      </c>
      <c r="B56">
        <v>315780</v>
      </c>
      <c r="C56" t="s">
        <v>1300</v>
      </c>
      <c r="D56">
        <v>4383</v>
      </c>
      <c r="E56">
        <v>1753</v>
      </c>
      <c r="F56">
        <v>166</v>
      </c>
      <c r="G56" s="67">
        <v>0.33</v>
      </c>
      <c r="H56">
        <v>55</v>
      </c>
      <c r="I56" s="67">
        <v>1</v>
      </c>
      <c r="J56" t="s">
        <v>1338</v>
      </c>
      <c r="Q56" t="s">
        <v>217</v>
      </c>
      <c r="R56" t="s">
        <v>1109</v>
      </c>
      <c r="S56" t="s">
        <v>1134</v>
      </c>
      <c r="T56" t="s">
        <v>1109</v>
      </c>
      <c r="U56">
        <v>10</v>
      </c>
      <c r="V56" t="s">
        <v>1109</v>
      </c>
      <c r="W56" t="s">
        <v>1613</v>
      </c>
      <c r="X56" s="63" t="s">
        <v>1110</v>
      </c>
    </row>
    <row r="57" spans="1:24" x14ac:dyDescent="0.25">
      <c r="A57" t="s">
        <v>115</v>
      </c>
      <c r="B57">
        <v>313760</v>
      </c>
      <c r="C57" t="s">
        <v>1300</v>
      </c>
      <c r="D57">
        <v>1127</v>
      </c>
      <c r="E57">
        <v>601</v>
      </c>
      <c r="F57">
        <v>10</v>
      </c>
      <c r="G57" s="67">
        <v>0.5</v>
      </c>
      <c r="H57">
        <v>5</v>
      </c>
      <c r="I57" s="67">
        <v>1</v>
      </c>
      <c r="J57" t="s">
        <v>1336</v>
      </c>
      <c r="Q57" t="s">
        <v>123</v>
      </c>
      <c r="R57" t="s">
        <v>1109</v>
      </c>
      <c r="S57" t="s">
        <v>1133</v>
      </c>
      <c r="T57" t="s">
        <v>1109</v>
      </c>
      <c r="U57">
        <v>9</v>
      </c>
      <c r="V57" t="s">
        <v>1109</v>
      </c>
      <c r="W57" t="s">
        <v>1612</v>
      </c>
      <c r="X57" s="63" t="s">
        <v>1110</v>
      </c>
    </row>
    <row r="58" spans="1:24" x14ac:dyDescent="0.25">
      <c r="A58" t="s">
        <v>119</v>
      </c>
      <c r="B58">
        <v>3106201</v>
      </c>
      <c r="C58" t="s">
        <v>1300</v>
      </c>
      <c r="D58">
        <v>4566</v>
      </c>
      <c r="E58">
        <v>2740</v>
      </c>
      <c r="F58">
        <v>988</v>
      </c>
      <c r="G58" s="67">
        <v>0.5</v>
      </c>
      <c r="H58">
        <v>494</v>
      </c>
      <c r="I58" s="67">
        <v>1</v>
      </c>
      <c r="J58" t="s">
        <v>1332</v>
      </c>
      <c r="Q58" t="s">
        <v>180</v>
      </c>
      <c r="R58" t="s">
        <v>1109</v>
      </c>
      <c r="S58" t="s">
        <v>1145</v>
      </c>
      <c r="T58" t="s">
        <v>1109</v>
      </c>
      <c r="U58">
        <v>8</v>
      </c>
      <c r="V58" t="s">
        <v>1109</v>
      </c>
      <c r="W58" t="s">
        <v>1616</v>
      </c>
      <c r="X58" s="63" t="s">
        <v>1110</v>
      </c>
    </row>
    <row r="59" spans="1:24" x14ac:dyDescent="0.25">
      <c r="A59" t="s">
        <v>119</v>
      </c>
      <c r="B59">
        <v>313760</v>
      </c>
      <c r="C59" t="s">
        <v>1300</v>
      </c>
      <c r="D59">
        <v>1503</v>
      </c>
      <c r="E59">
        <v>902</v>
      </c>
      <c r="F59">
        <v>11</v>
      </c>
      <c r="G59" s="67">
        <v>0.5</v>
      </c>
      <c r="H59">
        <v>6</v>
      </c>
      <c r="I59" s="67">
        <v>1</v>
      </c>
      <c r="J59" t="s">
        <v>1336</v>
      </c>
      <c r="Q59" t="s">
        <v>115</v>
      </c>
      <c r="R59" t="s">
        <v>1109</v>
      </c>
      <c r="S59" t="s">
        <v>1131</v>
      </c>
      <c r="T59" t="s">
        <v>1109</v>
      </c>
      <c r="U59">
        <v>5</v>
      </c>
      <c r="V59" t="s">
        <v>1109</v>
      </c>
      <c r="W59" t="s">
        <v>1612</v>
      </c>
      <c r="X59" s="63" t="s">
        <v>1110</v>
      </c>
    </row>
    <row r="60" spans="1:24" x14ac:dyDescent="0.25">
      <c r="A60" t="s">
        <v>119</v>
      </c>
      <c r="B60">
        <v>314930</v>
      </c>
      <c r="C60" t="s">
        <v>1300</v>
      </c>
      <c r="D60">
        <v>1252</v>
      </c>
      <c r="E60">
        <v>751</v>
      </c>
      <c r="F60">
        <v>5</v>
      </c>
      <c r="G60" s="67">
        <v>0.33</v>
      </c>
      <c r="H60">
        <v>2</v>
      </c>
      <c r="I60" s="67">
        <v>1</v>
      </c>
      <c r="J60" t="s">
        <v>1333</v>
      </c>
      <c r="Q60" t="s">
        <v>124</v>
      </c>
      <c r="R60" t="s">
        <v>1109</v>
      </c>
      <c r="S60" t="s">
        <v>1134</v>
      </c>
      <c r="T60" t="s">
        <v>1109</v>
      </c>
      <c r="U60">
        <v>3</v>
      </c>
      <c r="V60" t="s">
        <v>1109</v>
      </c>
      <c r="W60" t="s">
        <v>1612</v>
      </c>
      <c r="X60" s="63" t="s">
        <v>1137</v>
      </c>
    </row>
    <row r="61" spans="1:24" x14ac:dyDescent="0.25">
      <c r="A61" t="s">
        <v>119</v>
      </c>
      <c r="B61">
        <v>315460</v>
      </c>
      <c r="C61" t="s">
        <v>1300</v>
      </c>
      <c r="D61">
        <v>6596</v>
      </c>
      <c r="E61">
        <v>3958</v>
      </c>
      <c r="F61">
        <v>122</v>
      </c>
      <c r="G61" s="67">
        <v>0.5</v>
      </c>
      <c r="H61">
        <v>61</v>
      </c>
      <c r="I61" s="67">
        <v>1</v>
      </c>
      <c r="J61" t="s">
        <v>1337</v>
      </c>
      <c r="Q61" t="s">
        <v>1269</v>
      </c>
      <c r="R61" t="s">
        <v>1109</v>
      </c>
      <c r="S61" t="s">
        <v>1618</v>
      </c>
      <c r="T61" t="s">
        <v>1109</v>
      </c>
      <c r="U61">
        <v>507961</v>
      </c>
      <c r="V61" t="s">
        <v>1109</v>
      </c>
      <c r="W61" t="s">
        <v>1269</v>
      </c>
      <c r="X61" s="63" t="s">
        <v>1137</v>
      </c>
    </row>
    <row r="62" spans="1:24" x14ac:dyDescent="0.25">
      <c r="A62" t="s">
        <v>119</v>
      </c>
      <c r="B62">
        <v>315780</v>
      </c>
      <c r="C62" t="s">
        <v>1300</v>
      </c>
      <c r="D62">
        <v>4383</v>
      </c>
      <c r="E62">
        <v>2630</v>
      </c>
      <c r="F62">
        <v>111</v>
      </c>
      <c r="G62" s="67">
        <v>0.33</v>
      </c>
      <c r="H62">
        <v>37</v>
      </c>
      <c r="I62" s="67">
        <v>1</v>
      </c>
      <c r="J62" t="s">
        <v>1338</v>
      </c>
    </row>
    <row r="63" spans="1:24" x14ac:dyDescent="0.25">
      <c r="A63" t="s">
        <v>119</v>
      </c>
      <c r="B63">
        <v>316295</v>
      </c>
      <c r="C63" t="s">
        <v>1300</v>
      </c>
      <c r="D63">
        <v>522</v>
      </c>
      <c r="E63">
        <v>313</v>
      </c>
      <c r="F63">
        <v>18</v>
      </c>
      <c r="G63" s="67">
        <v>1</v>
      </c>
      <c r="H63">
        <v>18</v>
      </c>
      <c r="I63" s="67">
        <v>1</v>
      </c>
      <c r="J63" t="s">
        <v>1334</v>
      </c>
    </row>
    <row r="64" spans="1:24" x14ac:dyDescent="0.25">
      <c r="A64" t="s">
        <v>119</v>
      </c>
      <c r="B64">
        <v>317120</v>
      </c>
      <c r="C64" t="s">
        <v>1300</v>
      </c>
      <c r="D64">
        <v>2589</v>
      </c>
      <c r="E64">
        <v>1553</v>
      </c>
      <c r="F64">
        <v>76</v>
      </c>
      <c r="G64" s="67">
        <v>0.5</v>
      </c>
      <c r="H64">
        <v>38</v>
      </c>
      <c r="I64" s="67">
        <v>1</v>
      </c>
      <c r="J64" t="s">
        <v>1335</v>
      </c>
    </row>
    <row r="65" spans="1:10" x14ac:dyDescent="0.25">
      <c r="A65" t="s">
        <v>123</v>
      </c>
      <c r="B65">
        <v>316295</v>
      </c>
      <c r="C65" t="s">
        <v>1300</v>
      </c>
      <c r="D65">
        <v>261</v>
      </c>
      <c r="E65">
        <v>157</v>
      </c>
      <c r="F65">
        <v>9</v>
      </c>
      <c r="G65" s="67">
        <v>1</v>
      </c>
      <c r="H65">
        <v>9</v>
      </c>
      <c r="I65" s="67">
        <v>1</v>
      </c>
      <c r="J65" t="s">
        <v>1334</v>
      </c>
    </row>
    <row r="66" spans="1:10" x14ac:dyDescent="0.25">
      <c r="A66" t="s">
        <v>124</v>
      </c>
      <c r="B66">
        <v>313760</v>
      </c>
      <c r="C66" t="s">
        <v>1300</v>
      </c>
      <c r="D66">
        <v>376</v>
      </c>
      <c r="E66">
        <v>150</v>
      </c>
      <c r="F66">
        <v>4</v>
      </c>
      <c r="G66" s="67">
        <v>0.5</v>
      </c>
      <c r="H66">
        <v>2</v>
      </c>
      <c r="I66" s="67">
        <v>1</v>
      </c>
      <c r="J66" t="s">
        <v>1336</v>
      </c>
    </row>
    <row r="67" spans="1:10" x14ac:dyDescent="0.25">
      <c r="A67" t="s">
        <v>124</v>
      </c>
      <c r="B67">
        <v>314930</v>
      </c>
      <c r="C67" t="s">
        <v>1300</v>
      </c>
      <c r="D67">
        <v>313</v>
      </c>
      <c r="E67">
        <v>125</v>
      </c>
      <c r="F67">
        <v>2</v>
      </c>
      <c r="G67" s="67">
        <v>0.33</v>
      </c>
      <c r="H67">
        <v>1</v>
      </c>
      <c r="I67" s="67">
        <v>1</v>
      </c>
      <c r="J67" t="s">
        <v>1333</v>
      </c>
    </row>
    <row r="68" spans="1:10" x14ac:dyDescent="0.25">
      <c r="A68" t="s">
        <v>127</v>
      </c>
      <c r="B68">
        <v>3106201</v>
      </c>
      <c r="C68" t="s">
        <v>1300</v>
      </c>
      <c r="D68">
        <v>2283</v>
      </c>
      <c r="E68">
        <v>913</v>
      </c>
      <c r="F68">
        <v>741</v>
      </c>
      <c r="G68" s="67">
        <v>0.5</v>
      </c>
      <c r="H68">
        <v>371</v>
      </c>
      <c r="I68" s="67">
        <v>1</v>
      </c>
      <c r="J68" t="s">
        <v>1332</v>
      </c>
    </row>
    <row r="69" spans="1:10" x14ac:dyDescent="0.25">
      <c r="A69" t="s">
        <v>127</v>
      </c>
      <c r="B69">
        <v>3106203</v>
      </c>
      <c r="C69" t="s">
        <v>1300</v>
      </c>
      <c r="D69">
        <v>3579</v>
      </c>
      <c r="E69">
        <v>1431</v>
      </c>
      <c r="F69">
        <v>997</v>
      </c>
      <c r="G69" s="67">
        <v>1</v>
      </c>
      <c r="H69">
        <v>997</v>
      </c>
      <c r="I69" s="67">
        <v>1</v>
      </c>
      <c r="J69" t="s">
        <v>1331</v>
      </c>
    </row>
    <row r="70" spans="1:10" x14ac:dyDescent="0.25">
      <c r="A70" t="s">
        <v>127</v>
      </c>
      <c r="B70">
        <v>313760</v>
      </c>
      <c r="C70" t="s">
        <v>1300</v>
      </c>
      <c r="D70">
        <v>751</v>
      </c>
      <c r="E70">
        <v>301</v>
      </c>
      <c r="F70">
        <v>8</v>
      </c>
      <c r="G70" s="67">
        <v>0.5</v>
      </c>
      <c r="H70">
        <v>4</v>
      </c>
      <c r="I70" s="67">
        <v>1</v>
      </c>
      <c r="J70" t="s">
        <v>1336</v>
      </c>
    </row>
    <row r="71" spans="1:10" x14ac:dyDescent="0.25">
      <c r="A71" t="s">
        <v>127</v>
      </c>
      <c r="B71">
        <v>314930</v>
      </c>
      <c r="C71" t="s">
        <v>1300</v>
      </c>
      <c r="D71">
        <v>626</v>
      </c>
      <c r="E71">
        <v>250</v>
      </c>
      <c r="F71">
        <v>4</v>
      </c>
      <c r="G71" s="67">
        <v>0.33</v>
      </c>
      <c r="H71">
        <v>1</v>
      </c>
      <c r="I71" s="67">
        <v>1</v>
      </c>
      <c r="J71" t="s">
        <v>1333</v>
      </c>
    </row>
    <row r="72" spans="1:10" x14ac:dyDescent="0.25">
      <c r="A72" t="s">
        <v>127</v>
      </c>
      <c r="B72">
        <v>315460</v>
      </c>
      <c r="C72" t="s">
        <v>1300</v>
      </c>
      <c r="D72">
        <v>3298</v>
      </c>
      <c r="E72">
        <v>1319</v>
      </c>
      <c r="F72">
        <v>92</v>
      </c>
      <c r="G72" s="67">
        <v>0.5</v>
      </c>
      <c r="H72">
        <v>46</v>
      </c>
      <c r="I72" s="67">
        <v>1</v>
      </c>
      <c r="J72" t="s">
        <v>1337</v>
      </c>
    </row>
    <row r="73" spans="1:10" x14ac:dyDescent="0.25">
      <c r="A73" t="s">
        <v>127</v>
      </c>
      <c r="B73">
        <v>315780</v>
      </c>
      <c r="C73" t="s">
        <v>1300</v>
      </c>
      <c r="D73">
        <v>2191</v>
      </c>
      <c r="E73">
        <v>877</v>
      </c>
      <c r="F73">
        <v>83</v>
      </c>
      <c r="G73" s="67">
        <v>0.33</v>
      </c>
      <c r="H73">
        <v>27</v>
      </c>
      <c r="I73" s="67">
        <v>1</v>
      </c>
      <c r="J73" t="s">
        <v>1338</v>
      </c>
    </row>
    <row r="74" spans="1:10" x14ac:dyDescent="0.25">
      <c r="A74" t="s">
        <v>127</v>
      </c>
      <c r="B74">
        <v>316295</v>
      </c>
      <c r="C74" t="s">
        <v>1300</v>
      </c>
      <c r="D74">
        <v>261</v>
      </c>
      <c r="E74">
        <v>104</v>
      </c>
      <c r="F74">
        <v>13</v>
      </c>
      <c r="G74" s="67">
        <v>1</v>
      </c>
      <c r="H74">
        <v>13</v>
      </c>
      <c r="I74" s="67">
        <v>1</v>
      </c>
      <c r="J74" t="s">
        <v>1334</v>
      </c>
    </row>
    <row r="75" spans="1:10" x14ac:dyDescent="0.25">
      <c r="A75" t="s">
        <v>127</v>
      </c>
      <c r="B75">
        <v>317120</v>
      </c>
      <c r="C75" t="s">
        <v>1300</v>
      </c>
      <c r="D75">
        <v>1294</v>
      </c>
      <c r="E75">
        <v>518</v>
      </c>
      <c r="F75">
        <v>57</v>
      </c>
      <c r="G75" s="67">
        <v>0.5</v>
      </c>
      <c r="H75">
        <v>29</v>
      </c>
      <c r="I75" s="67">
        <v>1</v>
      </c>
      <c r="J75" t="s">
        <v>1335</v>
      </c>
    </row>
    <row r="76" spans="1:10" x14ac:dyDescent="0.25">
      <c r="A76" t="s">
        <v>130</v>
      </c>
      <c r="B76">
        <v>313760</v>
      </c>
      <c r="C76" t="s">
        <v>1300</v>
      </c>
      <c r="D76">
        <v>7515</v>
      </c>
      <c r="E76">
        <v>1503</v>
      </c>
      <c r="F76">
        <v>111</v>
      </c>
      <c r="G76" s="67">
        <v>0.5</v>
      </c>
      <c r="H76">
        <v>56</v>
      </c>
      <c r="I76" s="67">
        <v>1</v>
      </c>
      <c r="J76" t="s">
        <v>1336</v>
      </c>
    </row>
    <row r="77" spans="1:10" x14ac:dyDescent="0.25">
      <c r="A77" t="s">
        <v>130</v>
      </c>
      <c r="B77">
        <v>314930</v>
      </c>
      <c r="C77" t="s">
        <v>1300</v>
      </c>
      <c r="D77">
        <v>6258</v>
      </c>
      <c r="E77">
        <v>1252</v>
      </c>
      <c r="F77">
        <v>50</v>
      </c>
      <c r="G77" s="67">
        <v>0.33</v>
      </c>
      <c r="H77">
        <v>17</v>
      </c>
      <c r="I77" s="67">
        <v>1</v>
      </c>
      <c r="J77" t="s">
        <v>1333</v>
      </c>
    </row>
    <row r="78" spans="1:10" x14ac:dyDescent="0.25">
      <c r="A78" t="s">
        <v>132</v>
      </c>
      <c r="B78">
        <v>3106201</v>
      </c>
      <c r="C78" t="s">
        <v>1300</v>
      </c>
      <c r="D78">
        <v>18264</v>
      </c>
      <c r="E78">
        <v>4566</v>
      </c>
      <c r="F78">
        <v>7413</v>
      </c>
      <c r="G78" s="67">
        <v>0.5</v>
      </c>
      <c r="H78">
        <v>3707</v>
      </c>
      <c r="I78" s="67">
        <v>1</v>
      </c>
      <c r="J78" t="s">
        <v>1332</v>
      </c>
    </row>
    <row r="79" spans="1:10" x14ac:dyDescent="0.25">
      <c r="A79" t="s">
        <v>132</v>
      </c>
      <c r="B79">
        <v>3106202</v>
      </c>
      <c r="C79" t="s">
        <v>1300</v>
      </c>
      <c r="D79">
        <v>16364</v>
      </c>
      <c r="E79">
        <v>4091</v>
      </c>
      <c r="F79">
        <v>7744</v>
      </c>
      <c r="G79" s="67">
        <v>1</v>
      </c>
      <c r="H79">
        <v>7744</v>
      </c>
      <c r="I79" s="67">
        <v>1</v>
      </c>
      <c r="J79" t="s">
        <v>1330</v>
      </c>
    </row>
    <row r="80" spans="1:10" x14ac:dyDescent="0.25">
      <c r="A80" t="s">
        <v>132</v>
      </c>
      <c r="B80">
        <v>3106203</v>
      </c>
      <c r="C80" t="s">
        <v>1300</v>
      </c>
      <c r="D80">
        <v>28629</v>
      </c>
      <c r="E80">
        <v>7157</v>
      </c>
      <c r="F80">
        <v>9966</v>
      </c>
      <c r="G80" s="67">
        <v>1</v>
      </c>
      <c r="H80">
        <v>9966</v>
      </c>
      <c r="I80" s="67">
        <v>1</v>
      </c>
      <c r="J80" t="s">
        <v>1331</v>
      </c>
    </row>
    <row r="81" spans="1:10" x14ac:dyDescent="0.25">
      <c r="A81" t="s">
        <v>132</v>
      </c>
      <c r="B81">
        <v>313760</v>
      </c>
      <c r="C81" t="s">
        <v>1300</v>
      </c>
      <c r="D81">
        <v>6012</v>
      </c>
      <c r="E81">
        <v>1503</v>
      </c>
      <c r="F81">
        <v>83</v>
      </c>
      <c r="G81" s="67">
        <v>0.5</v>
      </c>
      <c r="H81">
        <v>42</v>
      </c>
      <c r="I81" s="67">
        <v>1</v>
      </c>
      <c r="J81" t="s">
        <v>1336</v>
      </c>
    </row>
    <row r="82" spans="1:10" x14ac:dyDescent="0.25">
      <c r="A82" t="s">
        <v>132</v>
      </c>
      <c r="B82">
        <v>315460</v>
      </c>
      <c r="C82" t="s">
        <v>1300</v>
      </c>
      <c r="D82">
        <v>26384</v>
      </c>
      <c r="E82">
        <v>6596</v>
      </c>
      <c r="F82">
        <v>918</v>
      </c>
      <c r="G82" s="67">
        <v>0.5</v>
      </c>
      <c r="H82">
        <v>459</v>
      </c>
      <c r="I82" s="67">
        <v>1</v>
      </c>
      <c r="J82" t="s">
        <v>1337</v>
      </c>
    </row>
    <row r="83" spans="1:10" x14ac:dyDescent="0.25">
      <c r="A83" t="s">
        <v>132</v>
      </c>
      <c r="B83">
        <v>315780</v>
      </c>
      <c r="C83" t="s">
        <v>1300</v>
      </c>
      <c r="D83">
        <v>17531</v>
      </c>
      <c r="E83">
        <v>4383</v>
      </c>
      <c r="F83">
        <v>830</v>
      </c>
      <c r="G83" s="67">
        <v>0.33</v>
      </c>
      <c r="H83">
        <v>274</v>
      </c>
      <c r="I83" s="67">
        <v>1</v>
      </c>
      <c r="J83" t="s">
        <v>1338</v>
      </c>
    </row>
    <row r="84" spans="1:10" x14ac:dyDescent="0.25">
      <c r="A84" t="s">
        <v>132</v>
      </c>
      <c r="B84">
        <v>316295</v>
      </c>
      <c r="C84" t="s">
        <v>1300</v>
      </c>
      <c r="D84">
        <v>2087</v>
      </c>
      <c r="E84">
        <v>522</v>
      </c>
      <c r="F84">
        <v>134</v>
      </c>
      <c r="G84" s="67">
        <v>1</v>
      </c>
      <c r="H84">
        <v>134</v>
      </c>
      <c r="I84" s="67">
        <v>1</v>
      </c>
      <c r="J84" t="s">
        <v>1334</v>
      </c>
    </row>
    <row r="85" spans="1:10" x14ac:dyDescent="0.25">
      <c r="A85" t="s">
        <v>132</v>
      </c>
      <c r="B85">
        <v>317120</v>
      </c>
      <c r="C85" t="s">
        <v>1300</v>
      </c>
      <c r="D85">
        <v>10354</v>
      </c>
      <c r="E85">
        <v>2589</v>
      </c>
      <c r="F85">
        <v>571</v>
      </c>
      <c r="G85" s="67">
        <v>0.5</v>
      </c>
      <c r="H85">
        <v>286</v>
      </c>
      <c r="I85" s="67">
        <v>1</v>
      </c>
      <c r="J85" t="s">
        <v>1335</v>
      </c>
    </row>
    <row r="86" spans="1:10" x14ac:dyDescent="0.25">
      <c r="A86" t="s">
        <v>135</v>
      </c>
      <c r="B86">
        <v>3106201</v>
      </c>
      <c r="C86" t="s">
        <v>1300</v>
      </c>
      <c r="D86">
        <v>6849</v>
      </c>
      <c r="E86">
        <v>1826</v>
      </c>
      <c r="F86">
        <v>2718</v>
      </c>
      <c r="G86" s="67">
        <v>0.5</v>
      </c>
      <c r="H86">
        <v>1359</v>
      </c>
      <c r="I86" s="67">
        <v>1</v>
      </c>
      <c r="J86" t="s">
        <v>1332</v>
      </c>
    </row>
    <row r="87" spans="1:10" x14ac:dyDescent="0.25">
      <c r="A87" t="s">
        <v>135</v>
      </c>
      <c r="B87">
        <v>3106202</v>
      </c>
      <c r="C87" t="s">
        <v>1300</v>
      </c>
      <c r="D87">
        <v>6136</v>
      </c>
      <c r="E87">
        <v>1636</v>
      </c>
      <c r="F87">
        <v>2839</v>
      </c>
      <c r="G87" s="67">
        <v>1</v>
      </c>
      <c r="H87">
        <v>2839</v>
      </c>
      <c r="I87" s="67">
        <v>1</v>
      </c>
      <c r="J87" t="s">
        <v>1330</v>
      </c>
    </row>
    <row r="88" spans="1:10" x14ac:dyDescent="0.25">
      <c r="A88" t="s">
        <v>135</v>
      </c>
      <c r="B88">
        <v>3106203</v>
      </c>
      <c r="C88" t="s">
        <v>1300</v>
      </c>
      <c r="D88">
        <v>10736</v>
      </c>
      <c r="E88">
        <v>2863</v>
      </c>
      <c r="F88">
        <v>3654</v>
      </c>
      <c r="G88" s="67">
        <v>1</v>
      </c>
      <c r="H88">
        <v>3654</v>
      </c>
      <c r="I88" s="67">
        <v>1</v>
      </c>
      <c r="J88" t="s">
        <v>1331</v>
      </c>
    </row>
    <row r="89" spans="1:10" x14ac:dyDescent="0.25">
      <c r="A89" t="s">
        <v>135</v>
      </c>
      <c r="B89">
        <v>313760</v>
      </c>
      <c r="C89" t="s">
        <v>1300</v>
      </c>
      <c r="D89">
        <v>2254</v>
      </c>
      <c r="E89">
        <v>601</v>
      </c>
      <c r="F89">
        <v>31</v>
      </c>
      <c r="G89" s="67">
        <v>0.5</v>
      </c>
      <c r="H89">
        <v>15</v>
      </c>
      <c r="I89" s="67">
        <v>1</v>
      </c>
      <c r="J89" t="s">
        <v>1336</v>
      </c>
    </row>
    <row r="90" spans="1:10" x14ac:dyDescent="0.25">
      <c r="A90" t="s">
        <v>135</v>
      </c>
      <c r="B90">
        <v>314930</v>
      </c>
      <c r="C90" t="s">
        <v>1300</v>
      </c>
      <c r="D90">
        <v>1877</v>
      </c>
      <c r="E90">
        <v>501</v>
      </c>
      <c r="F90">
        <v>14</v>
      </c>
      <c r="G90" s="67">
        <v>0.33</v>
      </c>
      <c r="H90">
        <v>5</v>
      </c>
      <c r="I90" s="67">
        <v>1</v>
      </c>
      <c r="J90" t="s">
        <v>1333</v>
      </c>
    </row>
    <row r="91" spans="1:10" x14ac:dyDescent="0.25">
      <c r="A91" t="s">
        <v>135</v>
      </c>
      <c r="B91">
        <v>315460</v>
      </c>
      <c r="C91" t="s">
        <v>1300</v>
      </c>
      <c r="D91">
        <v>9894</v>
      </c>
      <c r="E91">
        <v>2638</v>
      </c>
      <c r="F91">
        <v>337</v>
      </c>
      <c r="G91" s="67">
        <v>0.5</v>
      </c>
      <c r="H91">
        <v>168</v>
      </c>
      <c r="I91" s="67">
        <v>1</v>
      </c>
      <c r="J91" t="s">
        <v>1337</v>
      </c>
    </row>
    <row r="92" spans="1:10" x14ac:dyDescent="0.25">
      <c r="A92" t="s">
        <v>135</v>
      </c>
      <c r="B92">
        <v>315780</v>
      </c>
      <c r="C92" t="s">
        <v>1300</v>
      </c>
      <c r="D92">
        <v>6574</v>
      </c>
      <c r="E92">
        <v>1753</v>
      </c>
      <c r="F92">
        <v>304</v>
      </c>
      <c r="G92" s="67">
        <v>0.33</v>
      </c>
      <c r="H92">
        <v>100</v>
      </c>
      <c r="I92" s="67">
        <v>1</v>
      </c>
      <c r="J92" t="s">
        <v>1338</v>
      </c>
    </row>
    <row r="93" spans="1:10" x14ac:dyDescent="0.25">
      <c r="A93" t="s">
        <v>135</v>
      </c>
      <c r="B93">
        <v>316295</v>
      </c>
      <c r="C93" t="s">
        <v>1300</v>
      </c>
      <c r="D93">
        <v>783</v>
      </c>
      <c r="E93">
        <v>209</v>
      </c>
      <c r="F93">
        <v>49</v>
      </c>
      <c r="G93" s="67">
        <v>1</v>
      </c>
      <c r="H93">
        <v>49</v>
      </c>
      <c r="I93" s="67">
        <v>1</v>
      </c>
      <c r="J93" t="s">
        <v>1334</v>
      </c>
    </row>
    <row r="94" spans="1:10" x14ac:dyDescent="0.25">
      <c r="A94" t="s">
        <v>135</v>
      </c>
      <c r="B94">
        <v>317120</v>
      </c>
      <c r="C94" t="s">
        <v>1300</v>
      </c>
      <c r="D94">
        <v>3883</v>
      </c>
      <c r="E94">
        <v>1035</v>
      </c>
      <c r="F94">
        <v>209</v>
      </c>
      <c r="G94" s="67">
        <v>0.5</v>
      </c>
      <c r="H94">
        <v>105</v>
      </c>
      <c r="I94" s="67">
        <v>1</v>
      </c>
      <c r="J94" t="s">
        <v>1335</v>
      </c>
    </row>
    <row r="95" spans="1:10" x14ac:dyDescent="0.25">
      <c r="A95" t="s">
        <v>144</v>
      </c>
      <c r="B95">
        <v>3106201</v>
      </c>
      <c r="C95" t="s">
        <v>1300</v>
      </c>
      <c r="D95">
        <v>2283</v>
      </c>
      <c r="E95">
        <v>685</v>
      </c>
      <c r="F95">
        <v>1106</v>
      </c>
      <c r="G95" s="67">
        <v>0.5</v>
      </c>
      <c r="H95">
        <v>553</v>
      </c>
      <c r="I95" s="67">
        <v>1</v>
      </c>
      <c r="J95" t="s">
        <v>1332</v>
      </c>
    </row>
    <row r="96" spans="1:10" x14ac:dyDescent="0.25">
      <c r="A96" t="s">
        <v>144</v>
      </c>
      <c r="B96">
        <v>313760</v>
      </c>
      <c r="C96" t="s">
        <v>1300</v>
      </c>
      <c r="D96">
        <v>751</v>
      </c>
      <c r="E96">
        <v>225</v>
      </c>
      <c r="F96">
        <v>48</v>
      </c>
      <c r="G96" s="67">
        <v>0.5</v>
      </c>
      <c r="H96">
        <v>24</v>
      </c>
      <c r="I96" s="67">
        <v>1</v>
      </c>
      <c r="J96" t="s">
        <v>1336</v>
      </c>
    </row>
    <row r="97" spans="1:10" x14ac:dyDescent="0.25">
      <c r="A97" t="s">
        <v>144</v>
      </c>
      <c r="B97">
        <v>314930</v>
      </c>
      <c r="C97" t="s">
        <v>1300</v>
      </c>
      <c r="D97">
        <v>626</v>
      </c>
      <c r="E97">
        <v>188</v>
      </c>
      <c r="F97">
        <v>28</v>
      </c>
      <c r="G97" s="67">
        <v>0.33</v>
      </c>
      <c r="H97">
        <v>9</v>
      </c>
      <c r="I97" s="67">
        <v>1</v>
      </c>
      <c r="J97" t="s">
        <v>1333</v>
      </c>
    </row>
    <row r="98" spans="1:10" x14ac:dyDescent="0.25">
      <c r="A98" t="s">
        <v>144</v>
      </c>
      <c r="B98">
        <v>316295</v>
      </c>
      <c r="C98" t="s">
        <v>1300</v>
      </c>
      <c r="D98">
        <v>261</v>
      </c>
      <c r="E98">
        <v>78</v>
      </c>
      <c r="F98">
        <v>42</v>
      </c>
      <c r="G98" s="67">
        <v>1</v>
      </c>
      <c r="H98">
        <v>42</v>
      </c>
      <c r="I98" s="67">
        <v>1</v>
      </c>
      <c r="J98" t="s">
        <v>1334</v>
      </c>
    </row>
    <row r="99" spans="1:10" x14ac:dyDescent="0.25">
      <c r="A99" t="s">
        <v>151</v>
      </c>
      <c r="B99">
        <v>314930</v>
      </c>
      <c r="C99" t="s">
        <v>1300</v>
      </c>
      <c r="D99">
        <v>1877</v>
      </c>
      <c r="E99">
        <v>1252</v>
      </c>
      <c r="F99">
        <v>6</v>
      </c>
      <c r="G99" s="67">
        <v>0.33</v>
      </c>
      <c r="H99">
        <v>2</v>
      </c>
      <c r="I99" s="67">
        <v>1</v>
      </c>
      <c r="J99" t="s">
        <v>1333</v>
      </c>
    </row>
    <row r="100" spans="1:10" x14ac:dyDescent="0.25">
      <c r="A100" t="s">
        <v>151</v>
      </c>
      <c r="B100">
        <v>315460</v>
      </c>
      <c r="C100" t="s">
        <v>1300</v>
      </c>
      <c r="D100">
        <v>9894</v>
      </c>
      <c r="E100">
        <v>6596</v>
      </c>
      <c r="F100">
        <v>153</v>
      </c>
      <c r="G100" s="67">
        <v>0.5</v>
      </c>
      <c r="H100">
        <v>77</v>
      </c>
      <c r="I100" s="67">
        <v>1</v>
      </c>
      <c r="J100" t="s">
        <v>1337</v>
      </c>
    </row>
    <row r="101" spans="1:10" x14ac:dyDescent="0.25">
      <c r="A101" t="s">
        <v>151</v>
      </c>
      <c r="B101">
        <v>316295</v>
      </c>
      <c r="C101" t="s">
        <v>1300</v>
      </c>
      <c r="D101">
        <v>783</v>
      </c>
      <c r="E101">
        <v>522</v>
      </c>
      <c r="F101">
        <v>22</v>
      </c>
      <c r="G101" s="67">
        <v>1</v>
      </c>
      <c r="H101">
        <v>22</v>
      </c>
      <c r="I101" s="67">
        <v>1</v>
      </c>
      <c r="J101" t="s">
        <v>1334</v>
      </c>
    </row>
    <row r="102" spans="1:10" x14ac:dyDescent="0.25">
      <c r="A102" t="s">
        <v>151</v>
      </c>
      <c r="B102">
        <v>317120</v>
      </c>
      <c r="C102" t="s">
        <v>1300</v>
      </c>
      <c r="D102">
        <v>3883</v>
      </c>
      <c r="E102">
        <v>2589</v>
      </c>
      <c r="F102">
        <v>95</v>
      </c>
      <c r="G102" s="67">
        <v>0.5</v>
      </c>
      <c r="H102">
        <v>48</v>
      </c>
      <c r="I102" s="67">
        <v>1</v>
      </c>
      <c r="J102" t="s">
        <v>1335</v>
      </c>
    </row>
    <row r="103" spans="1:10" x14ac:dyDescent="0.25">
      <c r="A103" t="s">
        <v>157</v>
      </c>
      <c r="B103">
        <v>3106203</v>
      </c>
      <c r="C103" t="s">
        <v>1300</v>
      </c>
      <c r="D103">
        <v>71573</v>
      </c>
      <c r="E103">
        <v>12525</v>
      </c>
      <c r="F103">
        <v>12721</v>
      </c>
      <c r="G103" s="67">
        <v>1</v>
      </c>
      <c r="H103">
        <v>12721</v>
      </c>
      <c r="I103" s="67">
        <v>1</v>
      </c>
      <c r="J103" t="s">
        <v>1331</v>
      </c>
    </row>
    <row r="104" spans="1:10" x14ac:dyDescent="0.25">
      <c r="A104" t="s">
        <v>158</v>
      </c>
      <c r="B104">
        <v>313760</v>
      </c>
      <c r="C104" t="s">
        <v>1300</v>
      </c>
      <c r="D104">
        <v>751</v>
      </c>
      <c r="E104">
        <v>75</v>
      </c>
      <c r="F104">
        <v>12</v>
      </c>
      <c r="G104" s="67">
        <v>0.5</v>
      </c>
      <c r="H104">
        <v>6</v>
      </c>
      <c r="I104" s="67">
        <v>1</v>
      </c>
      <c r="J104" t="s">
        <v>1336</v>
      </c>
    </row>
    <row r="105" spans="1:10" x14ac:dyDescent="0.25">
      <c r="A105" t="s">
        <v>158</v>
      </c>
      <c r="B105">
        <v>314930</v>
      </c>
      <c r="C105" t="s">
        <v>1300</v>
      </c>
      <c r="D105">
        <v>626</v>
      </c>
      <c r="E105">
        <v>63</v>
      </c>
      <c r="F105">
        <v>6</v>
      </c>
      <c r="G105" s="67">
        <v>0.33</v>
      </c>
      <c r="H105">
        <v>2</v>
      </c>
      <c r="I105" s="67">
        <v>1</v>
      </c>
      <c r="J105" t="s">
        <v>1333</v>
      </c>
    </row>
    <row r="106" spans="1:10" x14ac:dyDescent="0.25">
      <c r="A106" t="s">
        <v>158</v>
      </c>
      <c r="B106">
        <v>315460</v>
      </c>
      <c r="C106" t="s">
        <v>1300</v>
      </c>
      <c r="D106">
        <v>3298</v>
      </c>
      <c r="E106">
        <v>330</v>
      </c>
      <c r="F106">
        <v>138</v>
      </c>
      <c r="G106" s="67">
        <v>0.5</v>
      </c>
      <c r="H106">
        <v>69</v>
      </c>
      <c r="I106" s="67">
        <v>1</v>
      </c>
      <c r="J106" t="s">
        <v>1337</v>
      </c>
    </row>
    <row r="107" spans="1:10" x14ac:dyDescent="0.25">
      <c r="A107" t="s">
        <v>158</v>
      </c>
      <c r="B107">
        <v>315780</v>
      </c>
      <c r="C107" t="s">
        <v>1300</v>
      </c>
      <c r="D107">
        <v>2191</v>
      </c>
      <c r="E107">
        <v>219</v>
      </c>
      <c r="F107">
        <v>124</v>
      </c>
      <c r="G107" s="67">
        <v>0.33</v>
      </c>
      <c r="H107">
        <v>41</v>
      </c>
      <c r="I107" s="67">
        <v>1</v>
      </c>
      <c r="J107" t="s">
        <v>1338</v>
      </c>
    </row>
    <row r="108" spans="1:10" x14ac:dyDescent="0.25">
      <c r="A108" t="s">
        <v>158</v>
      </c>
      <c r="B108">
        <v>316295</v>
      </c>
      <c r="C108" t="s">
        <v>1300</v>
      </c>
      <c r="D108">
        <v>261</v>
      </c>
      <c r="E108">
        <v>26</v>
      </c>
      <c r="F108">
        <v>20</v>
      </c>
      <c r="G108" s="67">
        <v>1</v>
      </c>
      <c r="H108">
        <v>20</v>
      </c>
      <c r="I108" s="67">
        <v>1</v>
      </c>
      <c r="J108" t="s">
        <v>1334</v>
      </c>
    </row>
    <row r="109" spans="1:10" x14ac:dyDescent="0.25">
      <c r="A109" t="s">
        <v>158</v>
      </c>
      <c r="B109">
        <v>317120</v>
      </c>
      <c r="C109" t="s">
        <v>1300</v>
      </c>
      <c r="D109">
        <v>1294</v>
      </c>
      <c r="E109">
        <v>129</v>
      </c>
      <c r="F109">
        <v>86</v>
      </c>
      <c r="G109" s="67">
        <v>0.5</v>
      </c>
      <c r="H109">
        <v>43</v>
      </c>
      <c r="I109" s="67">
        <v>1</v>
      </c>
      <c r="J109" t="s">
        <v>1335</v>
      </c>
    </row>
    <row r="110" spans="1:10" x14ac:dyDescent="0.25">
      <c r="A110" t="s">
        <v>160</v>
      </c>
      <c r="B110">
        <v>3106203</v>
      </c>
      <c r="C110" t="s">
        <v>1300</v>
      </c>
      <c r="D110">
        <v>3579</v>
      </c>
      <c r="E110">
        <v>537</v>
      </c>
      <c r="F110">
        <v>1412</v>
      </c>
      <c r="G110" s="67">
        <v>1</v>
      </c>
      <c r="H110">
        <v>1412</v>
      </c>
      <c r="I110" s="67">
        <v>1</v>
      </c>
      <c r="J110" t="s">
        <v>1331</v>
      </c>
    </row>
    <row r="111" spans="1:10" x14ac:dyDescent="0.25">
      <c r="A111" t="s">
        <v>160</v>
      </c>
      <c r="B111">
        <v>313760</v>
      </c>
      <c r="C111" t="s">
        <v>1300</v>
      </c>
      <c r="D111">
        <v>751</v>
      </c>
      <c r="E111">
        <v>113</v>
      </c>
      <c r="F111">
        <v>12</v>
      </c>
      <c r="G111" s="67">
        <v>0.5</v>
      </c>
      <c r="H111">
        <v>6</v>
      </c>
      <c r="I111" s="67">
        <v>1</v>
      </c>
      <c r="J111" t="s">
        <v>1336</v>
      </c>
    </row>
    <row r="112" spans="1:10" x14ac:dyDescent="0.25">
      <c r="A112" t="s">
        <v>160</v>
      </c>
      <c r="B112">
        <v>314930</v>
      </c>
      <c r="C112" t="s">
        <v>1300</v>
      </c>
      <c r="D112">
        <v>626</v>
      </c>
      <c r="E112">
        <v>94</v>
      </c>
      <c r="F112">
        <v>5</v>
      </c>
      <c r="G112" s="67">
        <v>0.33</v>
      </c>
      <c r="H112">
        <v>2</v>
      </c>
      <c r="I112" s="67">
        <v>1</v>
      </c>
      <c r="J112" t="s">
        <v>1333</v>
      </c>
    </row>
    <row r="113" spans="1:10" x14ac:dyDescent="0.25">
      <c r="A113" t="s">
        <v>160</v>
      </c>
      <c r="B113">
        <v>315780</v>
      </c>
      <c r="C113" t="s">
        <v>1300</v>
      </c>
      <c r="D113">
        <v>2191</v>
      </c>
      <c r="E113">
        <v>329</v>
      </c>
      <c r="F113">
        <v>118</v>
      </c>
      <c r="G113" s="67">
        <v>0.33</v>
      </c>
      <c r="H113">
        <v>39</v>
      </c>
      <c r="I113" s="67">
        <v>1</v>
      </c>
      <c r="J113" t="s">
        <v>1338</v>
      </c>
    </row>
    <row r="114" spans="1:10" x14ac:dyDescent="0.25">
      <c r="A114" t="s">
        <v>160</v>
      </c>
      <c r="B114">
        <v>316295</v>
      </c>
      <c r="C114" t="s">
        <v>1300</v>
      </c>
      <c r="D114">
        <v>261</v>
      </c>
      <c r="E114">
        <v>39</v>
      </c>
      <c r="F114">
        <v>19</v>
      </c>
      <c r="G114" s="67">
        <v>1</v>
      </c>
      <c r="H114">
        <v>19</v>
      </c>
      <c r="I114" s="67">
        <v>1</v>
      </c>
      <c r="J114" t="s">
        <v>1334</v>
      </c>
    </row>
    <row r="115" spans="1:10" x14ac:dyDescent="0.25">
      <c r="A115" t="s">
        <v>160</v>
      </c>
      <c r="B115">
        <v>317120</v>
      </c>
      <c r="C115" t="s">
        <v>1300</v>
      </c>
      <c r="D115">
        <v>1294</v>
      </c>
      <c r="E115">
        <v>194</v>
      </c>
      <c r="F115">
        <v>81</v>
      </c>
      <c r="G115" s="67">
        <v>0.5</v>
      </c>
      <c r="H115">
        <v>40</v>
      </c>
      <c r="I115" s="67">
        <v>1</v>
      </c>
      <c r="J115" t="s">
        <v>1335</v>
      </c>
    </row>
    <row r="116" spans="1:10" x14ac:dyDescent="0.25">
      <c r="A116" t="s">
        <v>162</v>
      </c>
      <c r="B116">
        <v>3106202</v>
      </c>
      <c r="C116" t="s">
        <v>1300</v>
      </c>
      <c r="D116">
        <v>3068</v>
      </c>
      <c r="E116">
        <v>2045</v>
      </c>
      <c r="F116">
        <v>645</v>
      </c>
      <c r="G116" s="67">
        <v>1</v>
      </c>
      <c r="H116">
        <v>645</v>
      </c>
      <c r="I116" s="67">
        <v>1</v>
      </c>
      <c r="J116" t="s">
        <v>1330</v>
      </c>
    </row>
    <row r="117" spans="1:10" x14ac:dyDescent="0.25">
      <c r="A117" t="s">
        <v>162</v>
      </c>
      <c r="B117">
        <v>3106203</v>
      </c>
      <c r="C117" t="s">
        <v>1300</v>
      </c>
      <c r="D117">
        <v>5368</v>
      </c>
      <c r="E117">
        <v>3579</v>
      </c>
      <c r="F117">
        <v>831</v>
      </c>
      <c r="G117" s="67">
        <v>1</v>
      </c>
      <c r="H117">
        <v>831</v>
      </c>
      <c r="I117" s="67">
        <v>1</v>
      </c>
      <c r="J117" t="s">
        <v>1331</v>
      </c>
    </row>
    <row r="118" spans="1:10" x14ac:dyDescent="0.25">
      <c r="A118" t="s">
        <v>162</v>
      </c>
      <c r="B118">
        <v>313760</v>
      </c>
      <c r="C118" t="s">
        <v>1300</v>
      </c>
      <c r="D118">
        <v>1127</v>
      </c>
      <c r="E118">
        <v>751</v>
      </c>
      <c r="F118">
        <v>7</v>
      </c>
      <c r="G118" s="67">
        <v>0.5</v>
      </c>
      <c r="H118">
        <v>3</v>
      </c>
      <c r="I118" s="67">
        <v>1</v>
      </c>
      <c r="J118" t="s">
        <v>1336</v>
      </c>
    </row>
    <row r="119" spans="1:10" x14ac:dyDescent="0.25">
      <c r="A119" t="s">
        <v>162</v>
      </c>
      <c r="B119">
        <v>314930</v>
      </c>
      <c r="C119" t="s">
        <v>1300</v>
      </c>
      <c r="D119">
        <v>939</v>
      </c>
      <c r="E119">
        <v>626</v>
      </c>
      <c r="F119">
        <v>3</v>
      </c>
      <c r="G119" s="67">
        <v>0.33</v>
      </c>
      <c r="H119">
        <v>1</v>
      </c>
      <c r="I119" s="67">
        <v>1</v>
      </c>
      <c r="J119" t="s">
        <v>1333</v>
      </c>
    </row>
    <row r="120" spans="1:10" x14ac:dyDescent="0.25">
      <c r="A120" t="s">
        <v>162</v>
      </c>
      <c r="B120">
        <v>315460</v>
      </c>
      <c r="C120" t="s">
        <v>1300</v>
      </c>
      <c r="D120">
        <v>4947</v>
      </c>
      <c r="E120">
        <v>3298</v>
      </c>
      <c r="F120">
        <v>77</v>
      </c>
      <c r="G120" s="67">
        <v>0.5</v>
      </c>
      <c r="H120">
        <v>38</v>
      </c>
      <c r="I120" s="67">
        <v>1</v>
      </c>
      <c r="J120" t="s">
        <v>1337</v>
      </c>
    </row>
    <row r="121" spans="1:10" x14ac:dyDescent="0.25">
      <c r="A121" t="s">
        <v>162</v>
      </c>
      <c r="B121">
        <v>315780</v>
      </c>
      <c r="C121" t="s">
        <v>1300</v>
      </c>
      <c r="D121">
        <v>3287</v>
      </c>
      <c r="E121">
        <v>2191</v>
      </c>
      <c r="F121">
        <v>69</v>
      </c>
      <c r="G121" s="67">
        <v>0.33</v>
      </c>
      <c r="H121">
        <v>23</v>
      </c>
      <c r="I121" s="67">
        <v>1</v>
      </c>
      <c r="J121" t="s">
        <v>1338</v>
      </c>
    </row>
    <row r="122" spans="1:10" x14ac:dyDescent="0.25">
      <c r="A122" t="s">
        <v>162</v>
      </c>
      <c r="B122">
        <v>316295</v>
      </c>
      <c r="C122" t="s">
        <v>1300</v>
      </c>
      <c r="D122">
        <v>391</v>
      </c>
      <c r="E122">
        <v>261</v>
      </c>
      <c r="F122">
        <v>11</v>
      </c>
      <c r="G122" s="67">
        <v>1</v>
      </c>
      <c r="H122">
        <v>11</v>
      </c>
      <c r="I122" s="67">
        <v>1</v>
      </c>
      <c r="J122" t="s">
        <v>1334</v>
      </c>
    </row>
    <row r="123" spans="1:10" x14ac:dyDescent="0.25">
      <c r="A123" t="s">
        <v>162</v>
      </c>
      <c r="B123">
        <v>317120</v>
      </c>
      <c r="C123" t="s">
        <v>1300</v>
      </c>
      <c r="D123">
        <v>1941</v>
      </c>
      <c r="E123">
        <v>1294</v>
      </c>
      <c r="F123">
        <v>48</v>
      </c>
      <c r="G123" s="67">
        <v>0.5</v>
      </c>
      <c r="H123">
        <v>24</v>
      </c>
      <c r="I123" s="67">
        <v>1</v>
      </c>
      <c r="J123" t="s">
        <v>1335</v>
      </c>
    </row>
    <row r="124" spans="1:10" x14ac:dyDescent="0.25">
      <c r="A124" t="s">
        <v>164</v>
      </c>
      <c r="B124">
        <v>3106203</v>
      </c>
      <c r="C124" t="s">
        <v>1300</v>
      </c>
      <c r="D124">
        <v>8947</v>
      </c>
      <c r="E124">
        <v>5368</v>
      </c>
      <c r="F124">
        <v>1661</v>
      </c>
      <c r="G124" s="67">
        <v>1</v>
      </c>
      <c r="H124">
        <v>1661</v>
      </c>
      <c r="I124" s="67">
        <v>1</v>
      </c>
      <c r="J124" t="s">
        <v>1331</v>
      </c>
    </row>
    <row r="125" spans="1:10" x14ac:dyDescent="0.25">
      <c r="A125" t="s">
        <v>164</v>
      </c>
      <c r="B125">
        <v>313760</v>
      </c>
      <c r="C125" t="s">
        <v>1300</v>
      </c>
      <c r="D125">
        <v>1879</v>
      </c>
      <c r="E125">
        <v>1127</v>
      </c>
      <c r="F125">
        <v>14</v>
      </c>
      <c r="G125" s="67">
        <v>0.5</v>
      </c>
      <c r="H125">
        <v>7</v>
      </c>
      <c r="I125" s="67">
        <v>1</v>
      </c>
      <c r="J125" t="s">
        <v>1336</v>
      </c>
    </row>
    <row r="126" spans="1:10" x14ac:dyDescent="0.25">
      <c r="A126" t="s">
        <v>164</v>
      </c>
      <c r="B126">
        <v>314930</v>
      </c>
      <c r="C126" t="s">
        <v>1300</v>
      </c>
      <c r="D126">
        <v>1565</v>
      </c>
      <c r="E126">
        <v>939</v>
      </c>
      <c r="F126">
        <v>6</v>
      </c>
      <c r="G126" s="67">
        <v>0.33</v>
      </c>
      <c r="H126">
        <v>2</v>
      </c>
      <c r="I126" s="67">
        <v>1</v>
      </c>
      <c r="J126" t="s">
        <v>1333</v>
      </c>
    </row>
    <row r="127" spans="1:10" x14ac:dyDescent="0.25">
      <c r="A127" t="s">
        <v>164</v>
      </c>
      <c r="B127">
        <v>315460</v>
      </c>
      <c r="C127" t="s">
        <v>1300</v>
      </c>
      <c r="D127">
        <v>8245</v>
      </c>
      <c r="E127">
        <v>4947</v>
      </c>
      <c r="F127">
        <v>153</v>
      </c>
      <c r="G127" s="67">
        <v>0.5</v>
      </c>
      <c r="H127">
        <v>77</v>
      </c>
      <c r="I127" s="67">
        <v>1</v>
      </c>
      <c r="J127" t="s">
        <v>1337</v>
      </c>
    </row>
    <row r="128" spans="1:10" x14ac:dyDescent="0.25">
      <c r="A128" t="s">
        <v>164</v>
      </c>
      <c r="B128">
        <v>315780</v>
      </c>
      <c r="C128" t="s">
        <v>1300</v>
      </c>
      <c r="D128">
        <v>5478</v>
      </c>
      <c r="E128">
        <v>3287</v>
      </c>
      <c r="F128">
        <v>138</v>
      </c>
      <c r="G128" s="67">
        <v>0.33</v>
      </c>
      <c r="H128">
        <v>46</v>
      </c>
      <c r="I128" s="67">
        <v>1</v>
      </c>
      <c r="J128" t="s">
        <v>1338</v>
      </c>
    </row>
    <row r="129" spans="1:10" x14ac:dyDescent="0.25">
      <c r="A129" t="s">
        <v>164</v>
      </c>
      <c r="B129">
        <v>316295</v>
      </c>
      <c r="C129" t="s">
        <v>1300</v>
      </c>
      <c r="D129">
        <v>652</v>
      </c>
      <c r="E129">
        <v>391</v>
      </c>
      <c r="F129">
        <v>22</v>
      </c>
      <c r="G129" s="67">
        <v>1</v>
      </c>
      <c r="H129">
        <v>22</v>
      </c>
      <c r="I129" s="67">
        <v>1</v>
      </c>
      <c r="J129" t="s">
        <v>1334</v>
      </c>
    </row>
    <row r="130" spans="1:10" x14ac:dyDescent="0.25">
      <c r="A130" t="s">
        <v>164</v>
      </c>
      <c r="B130">
        <v>317120</v>
      </c>
      <c r="C130" t="s">
        <v>1300</v>
      </c>
      <c r="D130">
        <v>3236</v>
      </c>
      <c r="E130">
        <v>1941</v>
      </c>
      <c r="F130">
        <v>95</v>
      </c>
      <c r="G130" s="67">
        <v>0.5</v>
      </c>
      <c r="H130">
        <v>48</v>
      </c>
      <c r="I130" s="67">
        <v>1</v>
      </c>
      <c r="J130" t="s">
        <v>1335</v>
      </c>
    </row>
    <row r="131" spans="1:10" x14ac:dyDescent="0.25">
      <c r="A131" t="s">
        <v>167</v>
      </c>
      <c r="B131">
        <v>313760</v>
      </c>
      <c r="C131" t="s">
        <v>1300</v>
      </c>
      <c r="D131">
        <v>3757</v>
      </c>
      <c r="E131">
        <v>751</v>
      </c>
      <c r="F131">
        <v>56</v>
      </c>
      <c r="G131" s="67">
        <v>0.5</v>
      </c>
      <c r="H131">
        <v>28</v>
      </c>
      <c r="I131" s="67">
        <v>1</v>
      </c>
      <c r="J131" t="s">
        <v>1336</v>
      </c>
    </row>
    <row r="132" spans="1:10" x14ac:dyDescent="0.25">
      <c r="A132" t="s">
        <v>167</v>
      </c>
      <c r="B132">
        <v>314930</v>
      </c>
      <c r="C132" t="s">
        <v>1300</v>
      </c>
      <c r="D132">
        <v>3129</v>
      </c>
      <c r="E132">
        <v>626</v>
      </c>
      <c r="F132">
        <v>25</v>
      </c>
      <c r="G132" s="67">
        <v>0.33</v>
      </c>
      <c r="H132">
        <v>8</v>
      </c>
      <c r="I132" s="67">
        <v>1</v>
      </c>
      <c r="J132" t="s">
        <v>1333</v>
      </c>
    </row>
    <row r="133" spans="1:10" x14ac:dyDescent="0.25">
      <c r="A133" t="s">
        <v>169</v>
      </c>
      <c r="B133">
        <v>313760</v>
      </c>
      <c r="C133" t="s">
        <v>1300</v>
      </c>
      <c r="D133">
        <v>751</v>
      </c>
      <c r="E133">
        <v>225</v>
      </c>
      <c r="F133">
        <v>10</v>
      </c>
      <c r="G133" s="67">
        <v>0.5</v>
      </c>
      <c r="H133">
        <v>5</v>
      </c>
      <c r="I133" s="67">
        <v>1</v>
      </c>
      <c r="J133" t="s">
        <v>1336</v>
      </c>
    </row>
    <row r="134" spans="1:10" x14ac:dyDescent="0.25">
      <c r="A134" t="s">
        <v>169</v>
      </c>
      <c r="B134">
        <v>314930</v>
      </c>
      <c r="C134" t="s">
        <v>1300</v>
      </c>
      <c r="D134">
        <v>626</v>
      </c>
      <c r="E134">
        <v>188</v>
      </c>
      <c r="F134">
        <v>4</v>
      </c>
      <c r="G134" s="67">
        <v>0.33</v>
      </c>
      <c r="H134">
        <v>1</v>
      </c>
      <c r="I134" s="67">
        <v>1</v>
      </c>
      <c r="J134" t="s">
        <v>1333</v>
      </c>
    </row>
    <row r="135" spans="1:10" x14ac:dyDescent="0.25">
      <c r="A135" t="s">
        <v>169</v>
      </c>
      <c r="B135">
        <v>315460</v>
      </c>
      <c r="C135" t="s">
        <v>1300</v>
      </c>
      <c r="D135">
        <v>3298</v>
      </c>
      <c r="E135">
        <v>989</v>
      </c>
      <c r="F135">
        <v>107</v>
      </c>
      <c r="G135" s="67">
        <v>0.5</v>
      </c>
      <c r="H135">
        <v>54</v>
      </c>
      <c r="I135" s="67">
        <v>1</v>
      </c>
      <c r="J135" t="s">
        <v>1337</v>
      </c>
    </row>
    <row r="136" spans="1:10" x14ac:dyDescent="0.25">
      <c r="A136" t="s">
        <v>169</v>
      </c>
      <c r="B136">
        <v>315780</v>
      </c>
      <c r="C136" t="s">
        <v>1300</v>
      </c>
      <c r="D136">
        <v>2191</v>
      </c>
      <c r="E136">
        <v>657</v>
      </c>
      <c r="F136">
        <v>97</v>
      </c>
      <c r="G136" s="67">
        <v>0.33</v>
      </c>
      <c r="H136">
        <v>32</v>
      </c>
      <c r="I136" s="67">
        <v>1</v>
      </c>
      <c r="J136" t="s">
        <v>1338</v>
      </c>
    </row>
    <row r="137" spans="1:10" x14ac:dyDescent="0.25">
      <c r="A137" t="s">
        <v>169</v>
      </c>
      <c r="B137">
        <v>316295</v>
      </c>
      <c r="C137" t="s">
        <v>1300</v>
      </c>
      <c r="D137">
        <v>261</v>
      </c>
      <c r="E137">
        <v>78</v>
      </c>
      <c r="F137">
        <v>16</v>
      </c>
      <c r="G137" s="67">
        <v>1</v>
      </c>
      <c r="H137">
        <v>16</v>
      </c>
      <c r="I137" s="67">
        <v>1</v>
      </c>
      <c r="J137" t="s">
        <v>1334</v>
      </c>
    </row>
    <row r="138" spans="1:10" x14ac:dyDescent="0.25">
      <c r="A138" t="s">
        <v>169</v>
      </c>
      <c r="B138">
        <v>317120</v>
      </c>
      <c r="C138" t="s">
        <v>1300</v>
      </c>
      <c r="D138">
        <v>1294</v>
      </c>
      <c r="E138">
        <v>388</v>
      </c>
      <c r="F138">
        <v>67</v>
      </c>
      <c r="G138" s="67">
        <v>0.5</v>
      </c>
      <c r="H138">
        <v>33</v>
      </c>
      <c r="I138" s="67">
        <v>1</v>
      </c>
      <c r="J138" t="s">
        <v>1335</v>
      </c>
    </row>
    <row r="139" spans="1:10" x14ac:dyDescent="0.25">
      <c r="A139" t="s">
        <v>171</v>
      </c>
      <c r="B139">
        <v>313760</v>
      </c>
      <c r="C139" t="s">
        <v>1300</v>
      </c>
      <c r="D139">
        <v>1503</v>
      </c>
      <c r="E139">
        <v>526</v>
      </c>
      <c r="F139">
        <v>18</v>
      </c>
      <c r="G139" s="67">
        <v>0.5</v>
      </c>
      <c r="H139">
        <v>9</v>
      </c>
      <c r="I139" s="67">
        <v>1</v>
      </c>
      <c r="J139" t="s">
        <v>1336</v>
      </c>
    </row>
    <row r="140" spans="1:10" x14ac:dyDescent="0.25">
      <c r="A140" t="s">
        <v>171</v>
      </c>
      <c r="B140">
        <v>314930</v>
      </c>
      <c r="C140" t="s">
        <v>1300</v>
      </c>
      <c r="D140">
        <v>1252</v>
      </c>
      <c r="E140">
        <v>438</v>
      </c>
      <c r="F140">
        <v>8</v>
      </c>
      <c r="G140" s="67">
        <v>0.33</v>
      </c>
      <c r="H140">
        <v>3</v>
      </c>
      <c r="I140" s="67">
        <v>1</v>
      </c>
      <c r="J140" t="s">
        <v>1333</v>
      </c>
    </row>
    <row r="141" spans="1:10" x14ac:dyDescent="0.25">
      <c r="A141" t="s">
        <v>171</v>
      </c>
      <c r="B141">
        <v>317120</v>
      </c>
      <c r="C141" t="s">
        <v>1300</v>
      </c>
      <c r="D141">
        <v>2589</v>
      </c>
      <c r="E141">
        <v>906</v>
      </c>
      <c r="F141">
        <v>124</v>
      </c>
      <c r="G141" s="67">
        <v>0.5</v>
      </c>
      <c r="H141">
        <v>62</v>
      </c>
      <c r="I141" s="67">
        <v>1</v>
      </c>
      <c r="J141" t="s">
        <v>1335</v>
      </c>
    </row>
    <row r="142" spans="1:10" x14ac:dyDescent="0.25">
      <c r="A142" t="s">
        <v>173</v>
      </c>
      <c r="B142">
        <v>313760</v>
      </c>
      <c r="C142" t="s">
        <v>1300</v>
      </c>
      <c r="D142">
        <v>751</v>
      </c>
      <c r="E142">
        <v>225</v>
      </c>
      <c r="F142">
        <v>10</v>
      </c>
      <c r="G142" s="67">
        <v>0.5</v>
      </c>
      <c r="H142">
        <v>5</v>
      </c>
      <c r="I142" s="67">
        <v>1</v>
      </c>
      <c r="J142" t="s">
        <v>1336</v>
      </c>
    </row>
    <row r="143" spans="1:10" x14ac:dyDescent="0.25">
      <c r="A143" t="s">
        <v>173</v>
      </c>
      <c r="B143">
        <v>314930</v>
      </c>
      <c r="C143" t="s">
        <v>1300</v>
      </c>
      <c r="D143">
        <v>626</v>
      </c>
      <c r="E143">
        <v>188</v>
      </c>
      <c r="F143">
        <v>4</v>
      </c>
      <c r="G143" s="67">
        <v>0.33</v>
      </c>
      <c r="H143">
        <v>1</v>
      </c>
      <c r="I143" s="67">
        <v>1</v>
      </c>
      <c r="J143" t="s">
        <v>1333</v>
      </c>
    </row>
    <row r="144" spans="1:10" x14ac:dyDescent="0.25">
      <c r="A144" t="s">
        <v>173</v>
      </c>
      <c r="B144">
        <v>315460</v>
      </c>
      <c r="C144" t="s">
        <v>1300</v>
      </c>
      <c r="D144">
        <v>3298</v>
      </c>
      <c r="E144">
        <v>989</v>
      </c>
      <c r="F144">
        <v>107</v>
      </c>
      <c r="G144" s="67">
        <v>0.5</v>
      </c>
      <c r="H144">
        <v>54</v>
      </c>
      <c r="I144" s="67">
        <v>1</v>
      </c>
      <c r="J144" t="s">
        <v>1337</v>
      </c>
    </row>
    <row r="145" spans="1:10" x14ac:dyDescent="0.25">
      <c r="A145" t="s">
        <v>173</v>
      </c>
      <c r="B145">
        <v>316295</v>
      </c>
      <c r="C145" t="s">
        <v>1300</v>
      </c>
      <c r="D145">
        <v>261</v>
      </c>
      <c r="E145">
        <v>78</v>
      </c>
      <c r="F145">
        <v>16</v>
      </c>
      <c r="G145" s="67">
        <v>1</v>
      </c>
      <c r="H145">
        <v>16</v>
      </c>
      <c r="I145" s="67">
        <v>1</v>
      </c>
      <c r="J145" t="s">
        <v>1334</v>
      </c>
    </row>
    <row r="146" spans="1:10" x14ac:dyDescent="0.25">
      <c r="A146" t="s">
        <v>175</v>
      </c>
      <c r="B146">
        <v>3106201</v>
      </c>
      <c r="C146" t="s">
        <v>1300</v>
      </c>
      <c r="D146">
        <v>3425</v>
      </c>
      <c r="E146">
        <v>1598</v>
      </c>
      <c r="F146">
        <v>988</v>
      </c>
      <c r="G146" s="67">
        <v>0.5</v>
      </c>
      <c r="H146">
        <v>494</v>
      </c>
      <c r="I146" s="67">
        <v>1</v>
      </c>
      <c r="J146" t="s">
        <v>1332</v>
      </c>
    </row>
    <row r="147" spans="1:10" x14ac:dyDescent="0.25">
      <c r="A147" t="s">
        <v>175</v>
      </c>
      <c r="B147">
        <v>313760</v>
      </c>
      <c r="C147" t="s">
        <v>1300</v>
      </c>
      <c r="D147">
        <v>1127</v>
      </c>
      <c r="E147">
        <v>526</v>
      </c>
      <c r="F147">
        <v>11</v>
      </c>
      <c r="G147" s="67">
        <v>0.5</v>
      </c>
      <c r="H147">
        <v>6</v>
      </c>
      <c r="I147" s="67">
        <v>1</v>
      </c>
      <c r="J147" t="s">
        <v>1336</v>
      </c>
    </row>
    <row r="148" spans="1:10" x14ac:dyDescent="0.25">
      <c r="A148" t="s">
        <v>175</v>
      </c>
      <c r="B148">
        <v>314930</v>
      </c>
      <c r="C148" t="s">
        <v>1300</v>
      </c>
      <c r="D148">
        <v>939</v>
      </c>
      <c r="E148">
        <v>438</v>
      </c>
      <c r="F148">
        <v>5</v>
      </c>
      <c r="G148" s="67">
        <v>0.33</v>
      </c>
      <c r="H148">
        <v>2</v>
      </c>
      <c r="I148" s="67">
        <v>1</v>
      </c>
      <c r="J148" t="s">
        <v>1333</v>
      </c>
    </row>
    <row r="149" spans="1:10" x14ac:dyDescent="0.25">
      <c r="A149" t="s">
        <v>175</v>
      </c>
      <c r="B149">
        <v>315460</v>
      </c>
      <c r="C149" t="s">
        <v>1300</v>
      </c>
      <c r="D149">
        <v>4947</v>
      </c>
      <c r="E149">
        <v>2309</v>
      </c>
      <c r="F149">
        <v>122</v>
      </c>
      <c r="G149" s="67">
        <v>0.5</v>
      </c>
      <c r="H149">
        <v>61</v>
      </c>
      <c r="I149" s="67">
        <v>1</v>
      </c>
      <c r="J149" t="s">
        <v>1337</v>
      </c>
    </row>
    <row r="150" spans="1:10" x14ac:dyDescent="0.25">
      <c r="A150" t="s">
        <v>175</v>
      </c>
      <c r="B150">
        <v>315780</v>
      </c>
      <c r="C150" t="s">
        <v>1300</v>
      </c>
      <c r="D150">
        <v>3287</v>
      </c>
      <c r="E150">
        <v>1534</v>
      </c>
      <c r="F150">
        <v>111</v>
      </c>
      <c r="G150" s="67">
        <v>0.33</v>
      </c>
      <c r="H150">
        <v>37</v>
      </c>
      <c r="I150" s="67">
        <v>1</v>
      </c>
      <c r="J150" t="s">
        <v>1338</v>
      </c>
    </row>
    <row r="151" spans="1:10" x14ac:dyDescent="0.25">
      <c r="A151" t="s">
        <v>175</v>
      </c>
      <c r="B151">
        <v>316295</v>
      </c>
      <c r="C151" t="s">
        <v>1300</v>
      </c>
      <c r="D151">
        <v>391</v>
      </c>
      <c r="E151">
        <v>183</v>
      </c>
      <c r="F151">
        <v>18</v>
      </c>
      <c r="G151" s="67">
        <v>1</v>
      </c>
      <c r="H151">
        <v>18</v>
      </c>
      <c r="I151" s="67">
        <v>1</v>
      </c>
      <c r="J151" t="s">
        <v>1334</v>
      </c>
    </row>
    <row r="152" spans="1:10" x14ac:dyDescent="0.25">
      <c r="A152" t="s">
        <v>175</v>
      </c>
      <c r="B152">
        <v>317120</v>
      </c>
      <c r="C152" t="s">
        <v>1300</v>
      </c>
      <c r="D152">
        <v>1941</v>
      </c>
      <c r="E152">
        <v>906</v>
      </c>
      <c r="F152">
        <v>76</v>
      </c>
      <c r="G152" s="67">
        <v>0.5</v>
      </c>
      <c r="H152">
        <v>38</v>
      </c>
      <c r="I152" s="67">
        <v>1</v>
      </c>
      <c r="J152" t="s">
        <v>1335</v>
      </c>
    </row>
    <row r="153" spans="1:10" x14ac:dyDescent="0.25">
      <c r="A153" t="s">
        <v>177</v>
      </c>
      <c r="B153">
        <v>3106202</v>
      </c>
      <c r="C153" t="s">
        <v>1300</v>
      </c>
      <c r="D153">
        <v>4091</v>
      </c>
      <c r="E153">
        <v>1841</v>
      </c>
      <c r="F153">
        <v>1420</v>
      </c>
      <c r="G153" s="67">
        <v>1</v>
      </c>
      <c r="H153">
        <v>1420</v>
      </c>
      <c r="I153" s="67">
        <v>1</v>
      </c>
      <c r="J153" t="s">
        <v>1330</v>
      </c>
    </row>
    <row r="154" spans="1:10" x14ac:dyDescent="0.25">
      <c r="A154" t="s">
        <v>177</v>
      </c>
      <c r="B154">
        <v>313760</v>
      </c>
      <c r="C154" t="s">
        <v>1300</v>
      </c>
      <c r="D154">
        <v>1503</v>
      </c>
      <c r="E154">
        <v>676</v>
      </c>
      <c r="F154">
        <v>15</v>
      </c>
      <c r="G154" s="67">
        <v>0.5</v>
      </c>
      <c r="H154">
        <v>8</v>
      </c>
      <c r="I154" s="67">
        <v>1</v>
      </c>
      <c r="J154" t="s">
        <v>1336</v>
      </c>
    </row>
    <row r="155" spans="1:10" x14ac:dyDescent="0.25">
      <c r="A155" t="s">
        <v>177</v>
      </c>
      <c r="B155">
        <v>314930</v>
      </c>
      <c r="C155" t="s">
        <v>1300</v>
      </c>
      <c r="D155">
        <v>1252</v>
      </c>
      <c r="E155">
        <v>563</v>
      </c>
      <c r="F155">
        <v>7</v>
      </c>
      <c r="G155" s="67">
        <v>0.33</v>
      </c>
      <c r="H155">
        <v>2</v>
      </c>
      <c r="I155" s="67">
        <v>1</v>
      </c>
      <c r="J155" t="s">
        <v>1333</v>
      </c>
    </row>
    <row r="156" spans="1:10" x14ac:dyDescent="0.25">
      <c r="A156" t="s">
        <v>177</v>
      </c>
      <c r="B156">
        <v>315460</v>
      </c>
      <c r="C156" t="s">
        <v>1300</v>
      </c>
      <c r="D156">
        <v>6596</v>
      </c>
      <c r="E156">
        <v>2968</v>
      </c>
      <c r="F156">
        <v>168</v>
      </c>
      <c r="G156" s="67">
        <v>0.5</v>
      </c>
      <c r="H156">
        <v>84</v>
      </c>
      <c r="I156" s="67">
        <v>1</v>
      </c>
      <c r="J156" t="s">
        <v>1337</v>
      </c>
    </row>
    <row r="157" spans="1:10" x14ac:dyDescent="0.25">
      <c r="A157" t="s">
        <v>177</v>
      </c>
      <c r="B157">
        <v>315780</v>
      </c>
      <c r="C157" t="s">
        <v>1300</v>
      </c>
      <c r="D157">
        <v>4383</v>
      </c>
      <c r="E157">
        <v>1972</v>
      </c>
      <c r="F157">
        <v>152</v>
      </c>
      <c r="G157" s="67">
        <v>0.33</v>
      </c>
      <c r="H157">
        <v>50</v>
      </c>
      <c r="I157" s="67">
        <v>1</v>
      </c>
      <c r="J157" t="s">
        <v>1338</v>
      </c>
    </row>
    <row r="158" spans="1:10" x14ac:dyDescent="0.25">
      <c r="A158" t="s">
        <v>177</v>
      </c>
      <c r="B158">
        <v>316295</v>
      </c>
      <c r="C158" t="s">
        <v>1300</v>
      </c>
      <c r="D158">
        <v>522</v>
      </c>
      <c r="E158">
        <v>235</v>
      </c>
      <c r="F158">
        <v>25</v>
      </c>
      <c r="G158" s="67">
        <v>1</v>
      </c>
      <c r="H158">
        <v>25</v>
      </c>
      <c r="I158" s="67">
        <v>1</v>
      </c>
      <c r="J158" t="s">
        <v>1334</v>
      </c>
    </row>
    <row r="159" spans="1:10" x14ac:dyDescent="0.25">
      <c r="A159" t="s">
        <v>177</v>
      </c>
      <c r="B159">
        <v>317120</v>
      </c>
      <c r="C159" t="s">
        <v>1300</v>
      </c>
      <c r="D159">
        <v>2589</v>
      </c>
      <c r="E159">
        <v>1165</v>
      </c>
      <c r="F159">
        <v>105</v>
      </c>
      <c r="G159" s="67">
        <v>0.5</v>
      </c>
      <c r="H159">
        <v>52</v>
      </c>
      <c r="I159" s="67">
        <v>1</v>
      </c>
      <c r="J159" t="s">
        <v>1335</v>
      </c>
    </row>
    <row r="160" spans="1:10" x14ac:dyDescent="0.25">
      <c r="A160" t="s">
        <v>178</v>
      </c>
      <c r="B160">
        <v>313760</v>
      </c>
      <c r="C160" t="s">
        <v>1300</v>
      </c>
      <c r="D160">
        <v>751</v>
      </c>
      <c r="E160">
        <v>301</v>
      </c>
      <c r="F160">
        <v>8</v>
      </c>
      <c r="G160" s="67">
        <v>0.5</v>
      </c>
      <c r="H160">
        <v>4</v>
      </c>
      <c r="I160" s="67">
        <v>1</v>
      </c>
      <c r="J160" t="s">
        <v>1336</v>
      </c>
    </row>
    <row r="161" spans="1:10" x14ac:dyDescent="0.25">
      <c r="A161" t="s">
        <v>178</v>
      </c>
      <c r="B161">
        <v>314930</v>
      </c>
      <c r="C161" t="s">
        <v>1300</v>
      </c>
      <c r="D161">
        <v>626</v>
      </c>
      <c r="E161">
        <v>250</v>
      </c>
      <c r="F161">
        <v>4</v>
      </c>
      <c r="G161" s="67">
        <v>0.33</v>
      </c>
      <c r="H161">
        <v>1</v>
      </c>
      <c r="I161" s="67">
        <v>1</v>
      </c>
      <c r="J161" t="s">
        <v>1333</v>
      </c>
    </row>
    <row r="162" spans="1:10" x14ac:dyDescent="0.25">
      <c r="A162" t="s">
        <v>178</v>
      </c>
      <c r="B162">
        <v>315460</v>
      </c>
      <c r="C162" t="s">
        <v>1300</v>
      </c>
      <c r="D162">
        <v>3298</v>
      </c>
      <c r="E162">
        <v>1319</v>
      </c>
      <c r="F162">
        <v>92</v>
      </c>
      <c r="G162" s="67">
        <v>0.5</v>
      </c>
      <c r="H162">
        <v>46</v>
      </c>
      <c r="I162" s="67">
        <v>1</v>
      </c>
      <c r="J162" t="s">
        <v>1337</v>
      </c>
    </row>
    <row r="163" spans="1:10" x14ac:dyDescent="0.25">
      <c r="A163" t="s">
        <v>178</v>
      </c>
      <c r="B163">
        <v>315780</v>
      </c>
      <c r="C163" t="s">
        <v>1300</v>
      </c>
      <c r="D163">
        <v>2191</v>
      </c>
      <c r="E163">
        <v>877</v>
      </c>
      <c r="F163">
        <v>83</v>
      </c>
      <c r="G163" s="67">
        <v>0.33</v>
      </c>
      <c r="H163">
        <v>27</v>
      </c>
      <c r="I163" s="67">
        <v>1</v>
      </c>
      <c r="J163" t="s">
        <v>1338</v>
      </c>
    </row>
    <row r="164" spans="1:10" x14ac:dyDescent="0.25">
      <c r="A164" t="s">
        <v>178</v>
      </c>
      <c r="B164">
        <v>316295</v>
      </c>
      <c r="C164" t="s">
        <v>1300</v>
      </c>
      <c r="D164">
        <v>261</v>
      </c>
      <c r="E164">
        <v>104</v>
      </c>
      <c r="F164">
        <v>13</v>
      </c>
      <c r="G164" s="67">
        <v>1</v>
      </c>
      <c r="H164">
        <v>13</v>
      </c>
      <c r="I164" s="67">
        <v>1</v>
      </c>
      <c r="J164" t="s">
        <v>1334</v>
      </c>
    </row>
    <row r="165" spans="1:10" x14ac:dyDescent="0.25">
      <c r="A165" t="s">
        <v>178</v>
      </c>
      <c r="B165">
        <v>317120</v>
      </c>
      <c r="C165" t="s">
        <v>1300</v>
      </c>
      <c r="D165">
        <v>1294</v>
      </c>
      <c r="E165">
        <v>518</v>
      </c>
      <c r="F165">
        <v>57</v>
      </c>
      <c r="G165" s="67">
        <v>0.5</v>
      </c>
      <c r="H165">
        <v>29</v>
      </c>
      <c r="I165" s="67">
        <v>1</v>
      </c>
      <c r="J165" t="s">
        <v>1335</v>
      </c>
    </row>
    <row r="166" spans="1:10" x14ac:dyDescent="0.25">
      <c r="A166" t="s">
        <v>180</v>
      </c>
      <c r="B166">
        <v>314930</v>
      </c>
      <c r="C166" t="s">
        <v>1300</v>
      </c>
      <c r="D166">
        <v>313</v>
      </c>
      <c r="E166">
        <v>125</v>
      </c>
      <c r="F166">
        <v>2</v>
      </c>
      <c r="G166" s="67">
        <v>0.33</v>
      </c>
      <c r="H166">
        <v>1</v>
      </c>
      <c r="I166" s="67">
        <v>1</v>
      </c>
      <c r="J166" t="s">
        <v>1333</v>
      </c>
    </row>
    <row r="167" spans="1:10" x14ac:dyDescent="0.25">
      <c r="A167" t="s">
        <v>180</v>
      </c>
      <c r="B167">
        <v>316295</v>
      </c>
      <c r="C167" t="s">
        <v>1300</v>
      </c>
      <c r="D167">
        <v>130</v>
      </c>
      <c r="E167">
        <v>52</v>
      </c>
      <c r="F167">
        <v>7</v>
      </c>
      <c r="G167" s="67">
        <v>1</v>
      </c>
      <c r="H167">
        <v>7</v>
      </c>
      <c r="I167" s="67">
        <v>1</v>
      </c>
      <c r="J167" t="s">
        <v>1334</v>
      </c>
    </row>
    <row r="168" spans="1:10" x14ac:dyDescent="0.25">
      <c r="A168" t="s">
        <v>184</v>
      </c>
      <c r="B168">
        <v>313760</v>
      </c>
      <c r="C168" t="s">
        <v>1300</v>
      </c>
      <c r="D168">
        <v>1879</v>
      </c>
      <c r="E168">
        <v>301</v>
      </c>
      <c r="F168">
        <v>29</v>
      </c>
      <c r="G168" s="67">
        <v>0.5</v>
      </c>
      <c r="H168">
        <v>15</v>
      </c>
      <c r="I168" s="67">
        <v>1</v>
      </c>
      <c r="J168" t="s">
        <v>1336</v>
      </c>
    </row>
    <row r="169" spans="1:10" x14ac:dyDescent="0.25">
      <c r="A169" t="s">
        <v>184</v>
      </c>
      <c r="B169">
        <v>314930</v>
      </c>
      <c r="C169" t="s">
        <v>1300</v>
      </c>
      <c r="D169">
        <v>1565</v>
      </c>
      <c r="E169">
        <v>250</v>
      </c>
      <c r="F169">
        <v>13</v>
      </c>
      <c r="G169" s="67">
        <v>0.33</v>
      </c>
      <c r="H169">
        <v>4</v>
      </c>
      <c r="I169" s="67">
        <v>1</v>
      </c>
      <c r="J169" t="s">
        <v>1333</v>
      </c>
    </row>
    <row r="170" spans="1:10" x14ac:dyDescent="0.25">
      <c r="A170" t="s">
        <v>184</v>
      </c>
      <c r="B170">
        <v>315460</v>
      </c>
      <c r="C170" t="s">
        <v>1300</v>
      </c>
      <c r="D170">
        <v>8245</v>
      </c>
      <c r="E170">
        <v>1319</v>
      </c>
      <c r="F170">
        <v>321</v>
      </c>
      <c r="G170" s="67">
        <v>0.5</v>
      </c>
      <c r="H170">
        <v>161</v>
      </c>
      <c r="I170" s="67">
        <v>1</v>
      </c>
      <c r="J170" t="s">
        <v>1337</v>
      </c>
    </row>
    <row r="171" spans="1:10" x14ac:dyDescent="0.25">
      <c r="A171" t="s">
        <v>184</v>
      </c>
      <c r="B171">
        <v>315780</v>
      </c>
      <c r="C171" t="s">
        <v>1300</v>
      </c>
      <c r="D171">
        <v>5478</v>
      </c>
      <c r="E171">
        <v>877</v>
      </c>
      <c r="F171">
        <v>290</v>
      </c>
      <c r="G171" s="67">
        <v>0.33</v>
      </c>
      <c r="H171">
        <v>96</v>
      </c>
      <c r="I171" s="67">
        <v>1</v>
      </c>
      <c r="J171" t="s">
        <v>1338</v>
      </c>
    </row>
    <row r="172" spans="1:10" x14ac:dyDescent="0.25">
      <c r="A172" t="s">
        <v>184</v>
      </c>
      <c r="B172">
        <v>316295</v>
      </c>
      <c r="C172" t="s">
        <v>1300</v>
      </c>
      <c r="D172">
        <v>652</v>
      </c>
      <c r="E172">
        <v>104</v>
      </c>
      <c r="F172">
        <v>47</v>
      </c>
      <c r="G172" s="67">
        <v>1</v>
      </c>
      <c r="H172">
        <v>47</v>
      </c>
      <c r="I172" s="67">
        <v>1</v>
      </c>
      <c r="J172" t="s">
        <v>1334</v>
      </c>
    </row>
    <row r="173" spans="1:10" x14ac:dyDescent="0.25">
      <c r="A173" t="s">
        <v>184</v>
      </c>
      <c r="B173">
        <v>317120</v>
      </c>
      <c r="C173" t="s">
        <v>1300</v>
      </c>
      <c r="D173">
        <v>3236</v>
      </c>
      <c r="E173">
        <v>518</v>
      </c>
      <c r="F173">
        <v>200</v>
      </c>
      <c r="G173" s="67">
        <v>0.5</v>
      </c>
      <c r="H173">
        <v>100</v>
      </c>
      <c r="I173" s="67">
        <v>1</v>
      </c>
      <c r="J173" t="s">
        <v>1335</v>
      </c>
    </row>
    <row r="174" spans="1:10" x14ac:dyDescent="0.25">
      <c r="A174" t="s">
        <v>187</v>
      </c>
      <c r="B174">
        <v>313760</v>
      </c>
      <c r="C174" t="s">
        <v>1300</v>
      </c>
      <c r="D174">
        <v>376</v>
      </c>
      <c r="E174">
        <v>150</v>
      </c>
      <c r="F174">
        <v>4</v>
      </c>
      <c r="G174" s="67">
        <v>0.5</v>
      </c>
      <c r="H174">
        <v>2</v>
      </c>
      <c r="I174" s="67">
        <v>1</v>
      </c>
      <c r="J174" t="s">
        <v>1336</v>
      </c>
    </row>
    <row r="175" spans="1:10" x14ac:dyDescent="0.25">
      <c r="A175" t="s">
        <v>187</v>
      </c>
      <c r="B175">
        <v>314930</v>
      </c>
      <c r="C175" t="s">
        <v>1300</v>
      </c>
      <c r="D175">
        <v>313</v>
      </c>
      <c r="E175">
        <v>125</v>
      </c>
      <c r="F175">
        <v>2</v>
      </c>
      <c r="G175" s="67">
        <v>0.33</v>
      </c>
      <c r="H175">
        <v>1</v>
      </c>
      <c r="I175" s="67">
        <v>1</v>
      </c>
      <c r="J175" t="s">
        <v>1333</v>
      </c>
    </row>
    <row r="176" spans="1:10" x14ac:dyDescent="0.25">
      <c r="A176" t="s">
        <v>187</v>
      </c>
      <c r="B176">
        <v>315460</v>
      </c>
      <c r="C176" t="s">
        <v>1300</v>
      </c>
      <c r="D176">
        <v>1649</v>
      </c>
      <c r="E176">
        <v>660</v>
      </c>
      <c r="F176">
        <v>46</v>
      </c>
      <c r="G176" s="67">
        <v>0.5</v>
      </c>
      <c r="H176">
        <v>23</v>
      </c>
      <c r="I176" s="67">
        <v>1</v>
      </c>
      <c r="J176" t="s">
        <v>1337</v>
      </c>
    </row>
    <row r="177" spans="1:10" x14ac:dyDescent="0.25">
      <c r="A177" t="s">
        <v>187</v>
      </c>
      <c r="B177">
        <v>315780</v>
      </c>
      <c r="C177" t="s">
        <v>1300</v>
      </c>
      <c r="D177">
        <v>1096</v>
      </c>
      <c r="E177">
        <v>438</v>
      </c>
      <c r="F177">
        <v>41</v>
      </c>
      <c r="G177" s="67">
        <v>0.33</v>
      </c>
      <c r="H177">
        <v>14</v>
      </c>
      <c r="I177" s="67">
        <v>1</v>
      </c>
      <c r="J177" t="s">
        <v>1338</v>
      </c>
    </row>
    <row r="178" spans="1:10" x14ac:dyDescent="0.25">
      <c r="A178" t="s">
        <v>187</v>
      </c>
      <c r="B178">
        <v>316295</v>
      </c>
      <c r="C178" t="s">
        <v>1300</v>
      </c>
      <c r="D178">
        <v>130</v>
      </c>
      <c r="E178">
        <v>52</v>
      </c>
      <c r="F178">
        <v>7</v>
      </c>
      <c r="G178" s="67">
        <v>1</v>
      </c>
      <c r="H178">
        <v>7</v>
      </c>
      <c r="I178" s="67">
        <v>1</v>
      </c>
      <c r="J178" t="s">
        <v>1334</v>
      </c>
    </row>
    <row r="179" spans="1:10" x14ac:dyDescent="0.25">
      <c r="A179" t="s">
        <v>187</v>
      </c>
      <c r="B179">
        <v>317120</v>
      </c>
      <c r="C179" t="s">
        <v>1300</v>
      </c>
      <c r="D179">
        <v>647</v>
      </c>
      <c r="E179">
        <v>259</v>
      </c>
      <c r="F179">
        <v>29</v>
      </c>
      <c r="G179" s="67">
        <v>0.5</v>
      </c>
      <c r="H179">
        <v>14</v>
      </c>
      <c r="I179" s="67">
        <v>1</v>
      </c>
      <c r="J179" t="s">
        <v>1335</v>
      </c>
    </row>
    <row r="180" spans="1:10" x14ac:dyDescent="0.25">
      <c r="A180" t="s">
        <v>191</v>
      </c>
      <c r="B180">
        <v>313760</v>
      </c>
      <c r="C180" t="s">
        <v>1300</v>
      </c>
      <c r="D180">
        <v>376</v>
      </c>
      <c r="E180">
        <v>225</v>
      </c>
      <c r="F180">
        <v>3</v>
      </c>
      <c r="G180" s="67">
        <v>0.5</v>
      </c>
      <c r="H180">
        <v>1</v>
      </c>
      <c r="I180" s="67">
        <v>1</v>
      </c>
      <c r="J180" t="s">
        <v>1336</v>
      </c>
    </row>
    <row r="181" spans="1:10" x14ac:dyDescent="0.25">
      <c r="A181" t="s">
        <v>191</v>
      </c>
      <c r="B181">
        <v>314930</v>
      </c>
      <c r="C181" t="s">
        <v>1300</v>
      </c>
      <c r="D181">
        <v>313</v>
      </c>
      <c r="E181">
        <v>188</v>
      </c>
      <c r="F181">
        <v>1</v>
      </c>
      <c r="G181" s="67">
        <v>0.33</v>
      </c>
      <c r="H181">
        <v>0</v>
      </c>
      <c r="I181" s="67">
        <v>1</v>
      </c>
      <c r="J181" t="s">
        <v>1333</v>
      </c>
    </row>
    <row r="182" spans="1:10" x14ac:dyDescent="0.25">
      <c r="A182" t="s">
        <v>191</v>
      </c>
      <c r="B182">
        <v>315460</v>
      </c>
      <c r="C182" t="s">
        <v>1300</v>
      </c>
      <c r="D182">
        <v>1649</v>
      </c>
      <c r="E182">
        <v>989</v>
      </c>
      <c r="F182">
        <v>31</v>
      </c>
      <c r="G182" s="67">
        <v>0.5</v>
      </c>
      <c r="H182">
        <v>15</v>
      </c>
      <c r="I182" s="67">
        <v>1</v>
      </c>
      <c r="J182" t="s">
        <v>1337</v>
      </c>
    </row>
    <row r="183" spans="1:10" x14ac:dyDescent="0.25">
      <c r="A183" t="s">
        <v>191</v>
      </c>
      <c r="B183">
        <v>315780</v>
      </c>
      <c r="C183" t="s">
        <v>1300</v>
      </c>
      <c r="D183">
        <v>1096</v>
      </c>
      <c r="E183">
        <v>657</v>
      </c>
      <c r="F183">
        <v>28</v>
      </c>
      <c r="G183" s="67">
        <v>0.33</v>
      </c>
      <c r="H183">
        <v>9</v>
      </c>
      <c r="I183" s="67">
        <v>1</v>
      </c>
      <c r="J183" t="s">
        <v>1338</v>
      </c>
    </row>
    <row r="184" spans="1:10" x14ac:dyDescent="0.25">
      <c r="A184" t="s">
        <v>191</v>
      </c>
      <c r="B184">
        <v>317120</v>
      </c>
      <c r="C184" t="s">
        <v>1300</v>
      </c>
      <c r="D184">
        <v>647</v>
      </c>
      <c r="E184">
        <v>388</v>
      </c>
      <c r="F184">
        <v>19</v>
      </c>
      <c r="G184" s="67">
        <v>0.5</v>
      </c>
      <c r="H184">
        <v>10</v>
      </c>
      <c r="I184" s="67">
        <v>1</v>
      </c>
      <c r="J184" t="s">
        <v>1335</v>
      </c>
    </row>
    <row r="185" spans="1:10" x14ac:dyDescent="0.25">
      <c r="A185" t="s">
        <v>195</v>
      </c>
      <c r="B185">
        <v>3106201</v>
      </c>
      <c r="C185" t="s">
        <v>1300</v>
      </c>
      <c r="D185">
        <v>2283</v>
      </c>
      <c r="E185">
        <v>913</v>
      </c>
      <c r="F185">
        <v>741</v>
      </c>
      <c r="G185" s="67">
        <v>0.5</v>
      </c>
      <c r="H185">
        <v>371</v>
      </c>
      <c r="I185" s="67">
        <v>1</v>
      </c>
      <c r="J185" t="s">
        <v>1332</v>
      </c>
    </row>
    <row r="186" spans="1:10" x14ac:dyDescent="0.25">
      <c r="A186" t="s">
        <v>195</v>
      </c>
      <c r="B186">
        <v>3106203</v>
      </c>
      <c r="C186" t="s">
        <v>1300</v>
      </c>
      <c r="D186">
        <v>3579</v>
      </c>
      <c r="E186">
        <v>1431</v>
      </c>
      <c r="F186">
        <v>997</v>
      </c>
      <c r="G186" s="67">
        <v>1</v>
      </c>
      <c r="H186">
        <v>997</v>
      </c>
      <c r="I186" s="67">
        <v>1</v>
      </c>
      <c r="J186" t="s">
        <v>1331</v>
      </c>
    </row>
    <row r="187" spans="1:10" x14ac:dyDescent="0.25">
      <c r="A187" t="s">
        <v>195</v>
      </c>
      <c r="B187">
        <v>313760</v>
      </c>
      <c r="C187" t="s">
        <v>1300</v>
      </c>
      <c r="D187">
        <v>751</v>
      </c>
      <c r="E187">
        <v>301</v>
      </c>
      <c r="F187">
        <v>8</v>
      </c>
      <c r="G187" s="67">
        <v>0.5</v>
      </c>
      <c r="H187">
        <v>4</v>
      </c>
      <c r="I187" s="67">
        <v>1</v>
      </c>
      <c r="J187" t="s">
        <v>1336</v>
      </c>
    </row>
    <row r="188" spans="1:10" x14ac:dyDescent="0.25">
      <c r="A188" t="s">
        <v>195</v>
      </c>
      <c r="B188">
        <v>314930</v>
      </c>
      <c r="C188" t="s">
        <v>1300</v>
      </c>
      <c r="D188">
        <v>626</v>
      </c>
      <c r="E188">
        <v>250</v>
      </c>
      <c r="F188">
        <v>4</v>
      </c>
      <c r="G188" s="67">
        <v>0.33</v>
      </c>
      <c r="H188">
        <v>1</v>
      </c>
      <c r="I188" s="67">
        <v>1</v>
      </c>
      <c r="J188" t="s">
        <v>1333</v>
      </c>
    </row>
    <row r="189" spans="1:10" x14ac:dyDescent="0.25">
      <c r="A189" t="s">
        <v>195</v>
      </c>
      <c r="B189">
        <v>315460</v>
      </c>
      <c r="C189" t="s">
        <v>1300</v>
      </c>
      <c r="D189">
        <v>3298</v>
      </c>
      <c r="E189">
        <v>1319</v>
      </c>
      <c r="F189">
        <v>92</v>
      </c>
      <c r="G189" s="67">
        <v>0.5</v>
      </c>
      <c r="H189">
        <v>46</v>
      </c>
      <c r="I189" s="67">
        <v>1</v>
      </c>
      <c r="J189" t="s">
        <v>1337</v>
      </c>
    </row>
    <row r="190" spans="1:10" x14ac:dyDescent="0.25">
      <c r="A190" t="s">
        <v>195</v>
      </c>
      <c r="B190">
        <v>315780</v>
      </c>
      <c r="C190" t="s">
        <v>1300</v>
      </c>
      <c r="D190">
        <v>2191</v>
      </c>
      <c r="E190">
        <v>877</v>
      </c>
      <c r="F190">
        <v>83</v>
      </c>
      <c r="G190" s="67">
        <v>0.33</v>
      </c>
      <c r="H190">
        <v>27</v>
      </c>
      <c r="I190" s="67">
        <v>1</v>
      </c>
      <c r="J190" t="s">
        <v>1338</v>
      </c>
    </row>
    <row r="191" spans="1:10" x14ac:dyDescent="0.25">
      <c r="A191" t="s">
        <v>195</v>
      </c>
      <c r="B191">
        <v>316295</v>
      </c>
      <c r="C191" t="s">
        <v>1300</v>
      </c>
      <c r="D191">
        <v>261</v>
      </c>
      <c r="E191">
        <v>104</v>
      </c>
      <c r="F191">
        <v>13</v>
      </c>
      <c r="G191" s="67">
        <v>1</v>
      </c>
      <c r="H191">
        <v>13</v>
      </c>
      <c r="I191" s="67">
        <v>1</v>
      </c>
      <c r="J191" t="s">
        <v>1334</v>
      </c>
    </row>
    <row r="192" spans="1:10" x14ac:dyDescent="0.25">
      <c r="A192" t="s">
        <v>195</v>
      </c>
      <c r="B192">
        <v>317120</v>
      </c>
      <c r="C192" t="s">
        <v>1300</v>
      </c>
      <c r="D192">
        <v>1294</v>
      </c>
      <c r="E192">
        <v>518</v>
      </c>
      <c r="F192">
        <v>57</v>
      </c>
      <c r="G192" s="67">
        <v>0.5</v>
      </c>
      <c r="H192">
        <v>29</v>
      </c>
      <c r="I192" s="67">
        <v>1</v>
      </c>
      <c r="J192" t="s">
        <v>1335</v>
      </c>
    </row>
    <row r="193" spans="1:10" x14ac:dyDescent="0.25">
      <c r="A193" t="s">
        <v>198</v>
      </c>
      <c r="B193">
        <v>3106201</v>
      </c>
      <c r="C193" t="s">
        <v>1300</v>
      </c>
      <c r="D193">
        <v>114152</v>
      </c>
      <c r="E193">
        <v>457</v>
      </c>
      <c r="F193">
        <v>18020</v>
      </c>
      <c r="G193" s="67">
        <v>0.5</v>
      </c>
      <c r="H193">
        <v>9010</v>
      </c>
      <c r="I193" s="67">
        <v>1</v>
      </c>
      <c r="J193" t="s">
        <v>1332</v>
      </c>
    </row>
    <row r="194" spans="1:10" x14ac:dyDescent="0.25">
      <c r="A194" t="s">
        <v>198</v>
      </c>
      <c r="B194">
        <v>3106202</v>
      </c>
      <c r="C194" t="s">
        <v>1300</v>
      </c>
      <c r="D194">
        <v>102272</v>
      </c>
      <c r="E194">
        <v>409</v>
      </c>
      <c r="F194">
        <v>25587</v>
      </c>
      <c r="G194" s="67">
        <v>1</v>
      </c>
      <c r="H194">
        <v>25587</v>
      </c>
      <c r="I194" s="67">
        <v>1</v>
      </c>
      <c r="J194" t="s">
        <v>1330</v>
      </c>
    </row>
    <row r="195" spans="1:10" x14ac:dyDescent="0.25">
      <c r="A195" t="s">
        <v>198</v>
      </c>
      <c r="B195">
        <v>3106203</v>
      </c>
      <c r="C195" t="s">
        <v>1300</v>
      </c>
      <c r="D195">
        <v>178933</v>
      </c>
      <c r="E195">
        <v>716</v>
      </c>
      <c r="F195">
        <v>17822</v>
      </c>
      <c r="G195" s="67">
        <v>1</v>
      </c>
      <c r="H195">
        <v>17822</v>
      </c>
      <c r="I195" s="67">
        <v>1</v>
      </c>
      <c r="J195" t="s">
        <v>1331</v>
      </c>
    </row>
    <row r="196" spans="1:10" x14ac:dyDescent="0.25">
      <c r="A196" t="s">
        <v>202</v>
      </c>
      <c r="B196">
        <v>3106203</v>
      </c>
      <c r="C196" t="s">
        <v>1300</v>
      </c>
      <c r="D196">
        <v>10736</v>
      </c>
      <c r="E196">
        <v>2863</v>
      </c>
      <c r="F196">
        <v>3654</v>
      </c>
      <c r="G196" s="67">
        <v>1</v>
      </c>
      <c r="H196">
        <v>3654</v>
      </c>
      <c r="I196" s="67">
        <v>1</v>
      </c>
      <c r="J196" t="s">
        <v>1331</v>
      </c>
    </row>
    <row r="197" spans="1:10" x14ac:dyDescent="0.25">
      <c r="A197" t="s">
        <v>202</v>
      </c>
      <c r="B197">
        <v>313760</v>
      </c>
      <c r="C197" t="s">
        <v>1300</v>
      </c>
      <c r="D197">
        <v>2254</v>
      </c>
      <c r="E197">
        <v>601</v>
      </c>
      <c r="F197">
        <v>31</v>
      </c>
      <c r="G197" s="67">
        <v>0.5</v>
      </c>
      <c r="H197">
        <v>15</v>
      </c>
      <c r="I197" s="67">
        <v>1</v>
      </c>
      <c r="J197" t="s">
        <v>1336</v>
      </c>
    </row>
    <row r="198" spans="1:10" x14ac:dyDescent="0.25">
      <c r="A198" t="s">
        <v>202</v>
      </c>
      <c r="B198">
        <v>314930</v>
      </c>
      <c r="C198" t="s">
        <v>1300</v>
      </c>
      <c r="D198">
        <v>1877</v>
      </c>
      <c r="E198">
        <v>501</v>
      </c>
      <c r="F198">
        <v>14</v>
      </c>
      <c r="G198" s="67">
        <v>0.33</v>
      </c>
      <c r="H198">
        <v>5</v>
      </c>
      <c r="I198" s="67">
        <v>1</v>
      </c>
      <c r="J198" t="s">
        <v>1333</v>
      </c>
    </row>
    <row r="199" spans="1:10" x14ac:dyDescent="0.25">
      <c r="A199" t="s">
        <v>202</v>
      </c>
      <c r="B199">
        <v>315460</v>
      </c>
      <c r="C199" t="s">
        <v>1300</v>
      </c>
      <c r="D199">
        <v>9894</v>
      </c>
      <c r="E199">
        <v>2638</v>
      </c>
      <c r="F199">
        <v>337</v>
      </c>
      <c r="G199" s="67">
        <v>0.5</v>
      </c>
      <c r="H199">
        <v>168</v>
      </c>
      <c r="I199" s="67">
        <v>1</v>
      </c>
      <c r="J199" t="s">
        <v>1337</v>
      </c>
    </row>
    <row r="200" spans="1:10" x14ac:dyDescent="0.25">
      <c r="A200" t="s">
        <v>202</v>
      </c>
      <c r="B200">
        <v>315780</v>
      </c>
      <c r="C200" t="s">
        <v>1300</v>
      </c>
      <c r="D200">
        <v>6574</v>
      </c>
      <c r="E200">
        <v>1753</v>
      </c>
      <c r="F200">
        <v>304</v>
      </c>
      <c r="G200" s="67">
        <v>0.33</v>
      </c>
      <c r="H200">
        <v>100</v>
      </c>
      <c r="I200" s="67">
        <v>1</v>
      </c>
      <c r="J200" t="s">
        <v>1338</v>
      </c>
    </row>
    <row r="201" spans="1:10" x14ac:dyDescent="0.25">
      <c r="A201" t="s">
        <v>202</v>
      </c>
      <c r="B201">
        <v>316295</v>
      </c>
      <c r="C201" t="s">
        <v>1300</v>
      </c>
      <c r="D201">
        <v>783</v>
      </c>
      <c r="E201">
        <v>209</v>
      </c>
      <c r="F201">
        <v>49</v>
      </c>
      <c r="G201" s="67">
        <v>1</v>
      </c>
      <c r="H201">
        <v>49</v>
      </c>
      <c r="I201" s="67">
        <v>1</v>
      </c>
      <c r="J201" t="s">
        <v>1334</v>
      </c>
    </row>
    <row r="202" spans="1:10" x14ac:dyDescent="0.25">
      <c r="A202" t="s">
        <v>202</v>
      </c>
      <c r="B202">
        <v>317120</v>
      </c>
      <c r="C202" t="s">
        <v>1300</v>
      </c>
      <c r="D202">
        <v>3883</v>
      </c>
      <c r="E202">
        <v>1035</v>
      </c>
      <c r="F202">
        <v>209</v>
      </c>
      <c r="G202" s="67">
        <v>0.5</v>
      </c>
      <c r="H202">
        <v>105</v>
      </c>
      <c r="I202" s="67">
        <v>1</v>
      </c>
      <c r="J202" t="s">
        <v>1335</v>
      </c>
    </row>
    <row r="203" spans="1:10" x14ac:dyDescent="0.25">
      <c r="A203" t="s">
        <v>208</v>
      </c>
      <c r="B203">
        <v>313760</v>
      </c>
      <c r="C203" t="s">
        <v>1300</v>
      </c>
      <c r="D203">
        <v>1503</v>
      </c>
      <c r="E203">
        <v>75</v>
      </c>
      <c r="F203">
        <v>26</v>
      </c>
      <c r="G203" s="67">
        <v>0.5</v>
      </c>
      <c r="H203">
        <v>13</v>
      </c>
      <c r="I203" s="67">
        <v>1</v>
      </c>
      <c r="J203" t="s">
        <v>1336</v>
      </c>
    </row>
    <row r="204" spans="1:10" x14ac:dyDescent="0.25">
      <c r="A204" t="s">
        <v>208</v>
      </c>
      <c r="B204">
        <v>314930</v>
      </c>
      <c r="C204" t="s">
        <v>1300</v>
      </c>
      <c r="D204">
        <v>1252</v>
      </c>
      <c r="E204">
        <v>63</v>
      </c>
      <c r="F204">
        <v>12</v>
      </c>
      <c r="G204" s="67">
        <v>0.33</v>
      </c>
      <c r="H204">
        <v>4</v>
      </c>
      <c r="I204" s="67">
        <v>1</v>
      </c>
      <c r="J204" t="s">
        <v>1333</v>
      </c>
    </row>
    <row r="205" spans="1:10" x14ac:dyDescent="0.25">
      <c r="A205" t="s">
        <v>209</v>
      </c>
      <c r="B205">
        <v>3106201</v>
      </c>
      <c r="C205" t="s">
        <v>1300</v>
      </c>
      <c r="D205">
        <v>2283</v>
      </c>
      <c r="E205">
        <v>91</v>
      </c>
      <c r="F205">
        <v>1186</v>
      </c>
      <c r="G205" s="67">
        <v>0.5</v>
      </c>
      <c r="H205">
        <v>593</v>
      </c>
      <c r="I205" s="67">
        <v>1</v>
      </c>
      <c r="J205" t="s">
        <v>1332</v>
      </c>
    </row>
    <row r="206" spans="1:10" x14ac:dyDescent="0.25">
      <c r="A206" t="s">
        <v>209</v>
      </c>
      <c r="B206">
        <v>3106202</v>
      </c>
      <c r="C206" t="s">
        <v>1300</v>
      </c>
      <c r="D206">
        <v>2045</v>
      </c>
      <c r="E206">
        <v>82</v>
      </c>
      <c r="F206">
        <v>1239</v>
      </c>
      <c r="G206" s="67">
        <v>1</v>
      </c>
      <c r="H206">
        <v>1239</v>
      </c>
      <c r="I206" s="67">
        <v>1</v>
      </c>
      <c r="J206" t="s">
        <v>1330</v>
      </c>
    </row>
    <row r="207" spans="1:10" x14ac:dyDescent="0.25">
      <c r="A207" t="s">
        <v>209</v>
      </c>
      <c r="B207">
        <v>3106203</v>
      </c>
      <c r="C207" t="s">
        <v>1300</v>
      </c>
      <c r="D207">
        <v>3579</v>
      </c>
      <c r="E207">
        <v>143</v>
      </c>
      <c r="F207">
        <v>1595</v>
      </c>
      <c r="G207" s="67">
        <v>1</v>
      </c>
      <c r="H207">
        <v>1595</v>
      </c>
      <c r="I207" s="67">
        <v>1</v>
      </c>
      <c r="J207" t="s">
        <v>1331</v>
      </c>
    </row>
    <row r="208" spans="1:10" x14ac:dyDescent="0.25">
      <c r="A208" t="s">
        <v>209</v>
      </c>
      <c r="B208">
        <v>313760</v>
      </c>
      <c r="C208" t="s">
        <v>1300</v>
      </c>
      <c r="D208">
        <v>751</v>
      </c>
      <c r="E208">
        <v>30</v>
      </c>
      <c r="F208">
        <v>13</v>
      </c>
      <c r="G208" s="67">
        <v>0.5</v>
      </c>
      <c r="H208">
        <v>7</v>
      </c>
      <c r="I208" s="67">
        <v>1</v>
      </c>
      <c r="J208" t="s">
        <v>1336</v>
      </c>
    </row>
    <row r="209" spans="1:10" x14ac:dyDescent="0.25">
      <c r="A209" t="s">
        <v>209</v>
      </c>
      <c r="B209">
        <v>314930</v>
      </c>
      <c r="C209" t="s">
        <v>1300</v>
      </c>
      <c r="D209">
        <v>626</v>
      </c>
      <c r="E209">
        <v>25</v>
      </c>
      <c r="F209">
        <v>6</v>
      </c>
      <c r="G209" s="67">
        <v>0.33</v>
      </c>
      <c r="H209">
        <v>2</v>
      </c>
      <c r="I209" s="67">
        <v>1</v>
      </c>
      <c r="J209" t="s">
        <v>1333</v>
      </c>
    </row>
    <row r="210" spans="1:10" x14ac:dyDescent="0.25">
      <c r="A210" t="s">
        <v>209</v>
      </c>
      <c r="B210">
        <v>315460</v>
      </c>
      <c r="C210" t="s">
        <v>1300</v>
      </c>
      <c r="D210">
        <v>3298</v>
      </c>
      <c r="E210">
        <v>132</v>
      </c>
      <c r="F210">
        <v>147</v>
      </c>
      <c r="G210" s="67">
        <v>0.5</v>
      </c>
      <c r="H210">
        <v>73</v>
      </c>
      <c r="I210" s="67">
        <v>1</v>
      </c>
      <c r="J210" t="s">
        <v>1337</v>
      </c>
    </row>
    <row r="211" spans="1:10" x14ac:dyDescent="0.25">
      <c r="A211" t="s">
        <v>209</v>
      </c>
      <c r="B211">
        <v>315780</v>
      </c>
      <c r="C211" t="s">
        <v>1300</v>
      </c>
      <c r="D211">
        <v>2191</v>
      </c>
      <c r="E211">
        <v>88</v>
      </c>
      <c r="F211">
        <v>133</v>
      </c>
      <c r="G211" s="67">
        <v>0.33</v>
      </c>
      <c r="H211">
        <v>44</v>
      </c>
      <c r="I211" s="67">
        <v>1</v>
      </c>
      <c r="J211" t="s">
        <v>1338</v>
      </c>
    </row>
    <row r="212" spans="1:10" x14ac:dyDescent="0.25">
      <c r="A212" t="s">
        <v>209</v>
      </c>
      <c r="B212">
        <v>316295</v>
      </c>
      <c r="C212" t="s">
        <v>1300</v>
      </c>
      <c r="D212">
        <v>261</v>
      </c>
      <c r="E212">
        <v>10</v>
      </c>
      <c r="F212">
        <v>21</v>
      </c>
      <c r="G212" s="67">
        <v>1</v>
      </c>
      <c r="H212">
        <v>21</v>
      </c>
      <c r="I212" s="67">
        <v>1</v>
      </c>
      <c r="J212" t="s">
        <v>1334</v>
      </c>
    </row>
    <row r="213" spans="1:10" x14ac:dyDescent="0.25">
      <c r="A213" t="s">
        <v>209</v>
      </c>
      <c r="B213">
        <v>317120</v>
      </c>
      <c r="C213" t="s">
        <v>1300</v>
      </c>
      <c r="D213">
        <v>1294</v>
      </c>
      <c r="E213">
        <v>52</v>
      </c>
      <c r="F213">
        <v>91</v>
      </c>
      <c r="G213" s="67">
        <v>0.5</v>
      </c>
      <c r="H213">
        <v>46</v>
      </c>
      <c r="I213" s="67">
        <v>1</v>
      </c>
      <c r="J213" t="s">
        <v>1335</v>
      </c>
    </row>
    <row r="214" spans="1:10" x14ac:dyDescent="0.25">
      <c r="A214" t="s">
        <v>211</v>
      </c>
      <c r="B214">
        <v>313760</v>
      </c>
      <c r="C214" t="s">
        <v>1300</v>
      </c>
      <c r="D214">
        <v>1127</v>
      </c>
      <c r="E214">
        <v>75</v>
      </c>
      <c r="F214">
        <v>19</v>
      </c>
      <c r="G214" s="67">
        <v>0.5</v>
      </c>
      <c r="H214">
        <v>10</v>
      </c>
      <c r="I214" s="67">
        <v>1</v>
      </c>
      <c r="J214" t="s">
        <v>1336</v>
      </c>
    </row>
    <row r="215" spans="1:10" x14ac:dyDescent="0.25">
      <c r="A215" t="s">
        <v>211</v>
      </c>
      <c r="B215">
        <v>314930</v>
      </c>
      <c r="C215" t="s">
        <v>1300</v>
      </c>
      <c r="D215">
        <v>939</v>
      </c>
      <c r="E215">
        <v>63</v>
      </c>
      <c r="F215">
        <v>9</v>
      </c>
      <c r="G215" s="67">
        <v>0.33</v>
      </c>
      <c r="H215">
        <v>3</v>
      </c>
      <c r="I215" s="67">
        <v>1</v>
      </c>
      <c r="J215" t="s">
        <v>1333</v>
      </c>
    </row>
    <row r="216" spans="1:10" x14ac:dyDescent="0.25">
      <c r="A216" t="s">
        <v>211</v>
      </c>
      <c r="B216">
        <v>316295</v>
      </c>
      <c r="C216" t="s">
        <v>1300</v>
      </c>
      <c r="D216">
        <v>391</v>
      </c>
      <c r="E216">
        <v>26</v>
      </c>
      <c r="F216">
        <v>31</v>
      </c>
      <c r="G216" s="67">
        <v>1</v>
      </c>
      <c r="H216">
        <v>31</v>
      </c>
      <c r="I216" s="67">
        <v>1</v>
      </c>
      <c r="J216" t="s">
        <v>1334</v>
      </c>
    </row>
    <row r="217" spans="1:10" x14ac:dyDescent="0.25">
      <c r="A217" t="s">
        <v>215</v>
      </c>
      <c r="B217">
        <v>313760</v>
      </c>
      <c r="C217" t="s">
        <v>1300</v>
      </c>
      <c r="D217">
        <v>1503</v>
      </c>
      <c r="E217">
        <v>150</v>
      </c>
      <c r="F217">
        <v>25</v>
      </c>
      <c r="G217" s="67">
        <v>0.5</v>
      </c>
      <c r="H217">
        <v>12</v>
      </c>
      <c r="I217" s="67">
        <v>1</v>
      </c>
      <c r="J217" t="s">
        <v>1336</v>
      </c>
    </row>
    <row r="218" spans="1:10" x14ac:dyDescent="0.25">
      <c r="A218" t="s">
        <v>215</v>
      </c>
      <c r="B218">
        <v>314930</v>
      </c>
      <c r="C218" t="s">
        <v>1300</v>
      </c>
      <c r="D218">
        <v>1252</v>
      </c>
      <c r="E218">
        <v>125</v>
      </c>
      <c r="F218">
        <v>11</v>
      </c>
      <c r="G218" s="67">
        <v>0.33</v>
      </c>
      <c r="H218">
        <v>4</v>
      </c>
      <c r="I218" s="67">
        <v>1</v>
      </c>
      <c r="J218" t="s">
        <v>1333</v>
      </c>
    </row>
    <row r="219" spans="1:10" x14ac:dyDescent="0.25">
      <c r="A219" t="s">
        <v>215</v>
      </c>
      <c r="B219">
        <v>315780</v>
      </c>
      <c r="C219" t="s">
        <v>1300</v>
      </c>
      <c r="D219">
        <v>4383</v>
      </c>
      <c r="E219">
        <v>438</v>
      </c>
      <c r="F219">
        <v>249</v>
      </c>
      <c r="G219" s="67">
        <v>0.33</v>
      </c>
      <c r="H219">
        <v>82</v>
      </c>
      <c r="I219" s="67">
        <v>1</v>
      </c>
      <c r="J219" t="s">
        <v>1338</v>
      </c>
    </row>
    <row r="220" spans="1:10" x14ac:dyDescent="0.25">
      <c r="A220" t="s">
        <v>215</v>
      </c>
      <c r="B220">
        <v>317120</v>
      </c>
      <c r="C220" t="s">
        <v>1300</v>
      </c>
      <c r="D220">
        <v>2589</v>
      </c>
      <c r="E220">
        <v>259</v>
      </c>
      <c r="F220">
        <v>171</v>
      </c>
      <c r="G220" s="67">
        <v>0.5</v>
      </c>
      <c r="H220">
        <v>86</v>
      </c>
      <c r="I220" s="67">
        <v>1</v>
      </c>
      <c r="J220" t="s">
        <v>1335</v>
      </c>
    </row>
    <row r="221" spans="1:10" x14ac:dyDescent="0.25">
      <c r="A221" t="s">
        <v>217</v>
      </c>
      <c r="B221">
        <v>314930</v>
      </c>
      <c r="C221" t="s">
        <v>1300</v>
      </c>
      <c r="D221">
        <v>313</v>
      </c>
      <c r="E221">
        <v>63</v>
      </c>
      <c r="F221">
        <v>3</v>
      </c>
      <c r="G221" s="67">
        <v>0.33</v>
      </c>
      <c r="H221">
        <v>1</v>
      </c>
      <c r="I221" s="67">
        <v>1</v>
      </c>
      <c r="J221" t="s">
        <v>1333</v>
      </c>
    </row>
    <row r="222" spans="1:10" x14ac:dyDescent="0.25">
      <c r="A222" t="s">
        <v>217</v>
      </c>
      <c r="B222">
        <v>316295</v>
      </c>
      <c r="C222" t="s">
        <v>1300</v>
      </c>
      <c r="D222">
        <v>130</v>
      </c>
      <c r="E222">
        <v>26</v>
      </c>
      <c r="F222">
        <v>9</v>
      </c>
      <c r="G222" s="67">
        <v>1</v>
      </c>
      <c r="H222">
        <v>9</v>
      </c>
      <c r="I222" s="67">
        <v>1</v>
      </c>
      <c r="J222" t="s">
        <v>1334</v>
      </c>
    </row>
    <row r="223" spans="1:10" x14ac:dyDescent="0.25">
      <c r="A223" t="s">
        <v>220</v>
      </c>
      <c r="B223">
        <v>3106201</v>
      </c>
      <c r="C223" t="s">
        <v>1300</v>
      </c>
      <c r="D223">
        <v>457</v>
      </c>
      <c r="E223">
        <v>91</v>
      </c>
      <c r="F223">
        <v>9</v>
      </c>
      <c r="G223" s="67">
        <v>0.5</v>
      </c>
      <c r="H223">
        <v>5</v>
      </c>
      <c r="I223" s="67">
        <v>1</v>
      </c>
      <c r="J223" t="s">
        <v>1332</v>
      </c>
    </row>
    <row r="224" spans="1:10" x14ac:dyDescent="0.25">
      <c r="A224" t="s">
        <v>220</v>
      </c>
      <c r="B224">
        <v>3106202</v>
      </c>
      <c r="C224" t="s">
        <v>1300</v>
      </c>
      <c r="D224">
        <v>409</v>
      </c>
      <c r="E224">
        <v>82</v>
      </c>
      <c r="F224">
        <v>21</v>
      </c>
      <c r="G224" s="67">
        <v>1</v>
      </c>
      <c r="H224">
        <v>21</v>
      </c>
      <c r="I224" s="67">
        <v>1</v>
      </c>
      <c r="J224" t="s">
        <v>1330</v>
      </c>
    </row>
    <row r="225" spans="1:17" x14ac:dyDescent="0.25">
      <c r="A225" t="s">
        <v>220</v>
      </c>
      <c r="B225">
        <v>3106203</v>
      </c>
      <c r="C225" t="s">
        <v>1300</v>
      </c>
      <c r="D225">
        <v>716</v>
      </c>
      <c r="E225">
        <v>143</v>
      </c>
      <c r="F225">
        <v>6</v>
      </c>
      <c r="G225" s="67">
        <v>1</v>
      </c>
      <c r="H225">
        <v>6</v>
      </c>
      <c r="I225" s="67">
        <v>1</v>
      </c>
      <c r="J225" t="s">
        <v>1331</v>
      </c>
      <c r="Q225" t="s">
        <v>1374</v>
      </c>
    </row>
    <row r="226" spans="1:17" x14ac:dyDescent="0.25">
      <c r="A226" t="s">
        <v>1321</v>
      </c>
    </row>
    <row r="227" spans="1:17" x14ac:dyDescent="0.25">
      <c r="A227" t="s">
        <v>1321</v>
      </c>
    </row>
    <row r="228" spans="1:17" x14ac:dyDescent="0.25">
      <c r="A228" t="s">
        <v>1322</v>
      </c>
      <c r="C228" t="s">
        <v>1326</v>
      </c>
      <c r="D228" t="s">
        <v>1339</v>
      </c>
      <c r="E228" t="s">
        <v>1327</v>
      </c>
      <c r="F228" t="s">
        <v>1340</v>
      </c>
      <c r="G228" t="s">
        <v>1341</v>
      </c>
    </row>
    <row r="229" spans="1:17" x14ac:dyDescent="0.25">
      <c r="A229" t="s">
        <v>1321</v>
      </c>
    </row>
    <row r="230" spans="1:17" x14ac:dyDescent="0.25">
      <c r="A230" t="s">
        <v>39</v>
      </c>
      <c r="B230" t="s">
        <v>1300</v>
      </c>
      <c r="C230">
        <v>178938</v>
      </c>
      <c r="D230">
        <v>46</v>
      </c>
      <c r="E230">
        <v>87345</v>
      </c>
      <c r="F230" s="67">
        <v>0.49</v>
      </c>
      <c r="G230" t="s">
        <v>1342</v>
      </c>
      <c r="H230" t="s">
        <v>1152</v>
      </c>
      <c r="I230" t="s">
        <v>1153</v>
      </c>
      <c r="J230" t="s">
        <v>1343</v>
      </c>
    </row>
    <row r="231" spans="1:17" x14ac:dyDescent="0.25">
      <c r="A231" t="s">
        <v>47</v>
      </c>
      <c r="B231" t="s">
        <v>1300</v>
      </c>
      <c r="C231">
        <v>115452</v>
      </c>
      <c r="D231">
        <v>100516</v>
      </c>
      <c r="E231">
        <v>100516</v>
      </c>
      <c r="F231" s="67">
        <v>0.87</v>
      </c>
      <c r="G231" t="s">
        <v>1344</v>
      </c>
      <c r="H231" t="s">
        <v>1345</v>
      </c>
      <c r="I231" t="s">
        <v>1154</v>
      </c>
      <c r="J231" t="s">
        <v>1346</v>
      </c>
      <c r="K231" t="s">
        <v>1347</v>
      </c>
    </row>
    <row r="232" spans="1:17" x14ac:dyDescent="0.25">
      <c r="A232" t="s">
        <v>51</v>
      </c>
      <c r="B232" t="s">
        <v>1300</v>
      </c>
      <c r="C232">
        <v>11518</v>
      </c>
      <c r="D232">
        <v>196</v>
      </c>
      <c r="E232">
        <v>196</v>
      </c>
      <c r="F232" s="67">
        <v>0.02</v>
      </c>
      <c r="G232" t="s">
        <v>1348</v>
      </c>
      <c r="H232" t="s">
        <v>1345</v>
      </c>
      <c r="I232" t="s">
        <v>1155</v>
      </c>
      <c r="J232" t="s">
        <v>1156</v>
      </c>
      <c r="K232" t="s">
        <v>1349</v>
      </c>
      <c r="L232" t="s">
        <v>1149</v>
      </c>
      <c r="M232" t="s">
        <v>1350</v>
      </c>
    </row>
    <row r="233" spans="1:17" x14ac:dyDescent="0.25">
      <c r="A233" t="s">
        <v>56</v>
      </c>
      <c r="B233" t="s">
        <v>1300</v>
      </c>
      <c r="C233">
        <v>49910</v>
      </c>
      <c r="D233">
        <v>59781</v>
      </c>
      <c r="E233">
        <v>49910</v>
      </c>
      <c r="F233" s="67">
        <v>1</v>
      </c>
      <c r="G233" t="s">
        <v>1351</v>
      </c>
      <c r="H233" t="s">
        <v>1345</v>
      </c>
      <c r="I233" t="s">
        <v>1155</v>
      </c>
      <c r="J233" t="s">
        <v>1352</v>
      </c>
    </row>
    <row r="234" spans="1:17" x14ac:dyDescent="0.25">
      <c r="A234" t="s">
        <v>59</v>
      </c>
      <c r="B234" t="s">
        <v>1300</v>
      </c>
      <c r="C234">
        <v>5759</v>
      </c>
      <c r="D234">
        <v>2116</v>
      </c>
      <c r="E234">
        <v>2313</v>
      </c>
      <c r="F234" s="67">
        <v>0.4</v>
      </c>
      <c r="G234" t="s">
        <v>1353</v>
      </c>
      <c r="H234" t="s">
        <v>1345</v>
      </c>
      <c r="I234" t="s">
        <v>1155</v>
      </c>
      <c r="J234" t="s">
        <v>1354</v>
      </c>
    </row>
    <row r="235" spans="1:17" x14ac:dyDescent="0.25">
      <c r="A235" t="s">
        <v>67</v>
      </c>
      <c r="B235" t="s">
        <v>1300</v>
      </c>
      <c r="C235">
        <v>211</v>
      </c>
      <c r="D235">
        <v>9841</v>
      </c>
      <c r="E235">
        <v>211</v>
      </c>
      <c r="F235" s="67">
        <v>1</v>
      </c>
      <c r="G235" t="s">
        <v>1355</v>
      </c>
      <c r="H235" t="s">
        <v>1356</v>
      </c>
      <c r="I235" t="s">
        <v>1357</v>
      </c>
      <c r="J235" t="s">
        <v>1154</v>
      </c>
      <c r="K235" t="s">
        <v>1358</v>
      </c>
    </row>
    <row r="236" spans="1:17" x14ac:dyDescent="0.25">
      <c r="A236" t="s">
        <v>70</v>
      </c>
      <c r="B236" t="s">
        <v>1300</v>
      </c>
      <c r="C236">
        <v>754</v>
      </c>
      <c r="D236">
        <v>153</v>
      </c>
      <c r="E236">
        <v>153</v>
      </c>
      <c r="F236" s="67">
        <v>0.2</v>
      </c>
      <c r="G236" t="s">
        <v>1359</v>
      </c>
      <c r="H236" t="s">
        <v>1345</v>
      </c>
      <c r="I236" t="s">
        <v>1149</v>
      </c>
      <c r="J236" t="s">
        <v>1157</v>
      </c>
      <c r="K236" t="s">
        <v>1158</v>
      </c>
      <c r="L236" t="s">
        <v>1154</v>
      </c>
      <c r="M236" t="s">
        <v>1360</v>
      </c>
    </row>
    <row r="237" spans="1:17" x14ac:dyDescent="0.25">
      <c r="A237" t="s">
        <v>76</v>
      </c>
      <c r="B237" t="s">
        <v>1300</v>
      </c>
      <c r="C237">
        <v>6580</v>
      </c>
      <c r="D237">
        <v>255</v>
      </c>
      <c r="E237">
        <v>255</v>
      </c>
      <c r="F237" s="67">
        <v>0.04</v>
      </c>
      <c r="G237" t="s">
        <v>1361</v>
      </c>
      <c r="H237" t="s">
        <v>1345</v>
      </c>
      <c r="I237" t="s">
        <v>1155</v>
      </c>
      <c r="J237" t="s">
        <v>1159</v>
      </c>
      <c r="K237" t="s">
        <v>1362</v>
      </c>
    </row>
    <row r="238" spans="1:17" x14ac:dyDescent="0.25">
      <c r="A238" t="s">
        <v>80</v>
      </c>
      <c r="B238" t="s">
        <v>1300</v>
      </c>
      <c r="C238">
        <v>145334</v>
      </c>
      <c r="D238">
        <v>209455</v>
      </c>
      <c r="E238">
        <v>145334</v>
      </c>
      <c r="F238" s="67">
        <v>1</v>
      </c>
      <c r="G238" t="s">
        <v>1363</v>
      </c>
      <c r="H238" t="s">
        <v>1160</v>
      </c>
      <c r="I238" t="s">
        <v>1161</v>
      </c>
      <c r="J238" t="s">
        <v>1162</v>
      </c>
      <c r="K238" t="s">
        <v>1161</v>
      </c>
      <c r="L238" t="s">
        <v>1364</v>
      </c>
    </row>
    <row r="239" spans="1:17" x14ac:dyDescent="0.25">
      <c r="A239" t="s">
        <v>82</v>
      </c>
      <c r="B239" t="s">
        <v>1300</v>
      </c>
      <c r="C239">
        <v>6315</v>
      </c>
      <c r="D239">
        <v>935</v>
      </c>
      <c r="E239">
        <v>935</v>
      </c>
      <c r="F239" s="67">
        <v>0.15</v>
      </c>
      <c r="G239" t="s">
        <v>1365</v>
      </c>
      <c r="H239" t="s">
        <v>1124</v>
      </c>
    </row>
    <row r="240" spans="1:17" x14ac:dyDescent="0.25">
      <c r="A240" t="s">
        <v>85</v>
      </c>
      <c r="B240" t="s">
        <v>1300</v>
      </c>
      <c r="C240">
        <v>12631</v>
      </c>
      <c r="D240">
        <v>3089</v>
      </c>
      <c r="E240">
        <v>3089</v>
      </c>
      <c r="F240" s="67">
        <v>0.24</v>
      </c>
      <c r="G240" t="s">
        <v>1366</v>
      </c>
      <c r="H240" t="s">
        <v>1163</v>
      </c>
      <c r="I240" t="s">
        <v>1347</v>
      </c>
      <c r="J240" t="s">
        <v>1164</v>
      </c>
      <c r="K240" t="s">
        <v>1367</v>
      </c>
    </row>
    <row r="241" spans="1:17" x14ac:dyDescent="0.25">
      <c r="A241" t="s">
        <v>88</v>
      </c>
      <c r="B241" t="s">
        <v>1300</v>
      </c>
      <c r="C241">
        <v>3016</v>
      </c>
      <c r="D241">
        <v>43</v>
      </c>
      <c r="E241">
        <v>43</v>
      </c>
      <c r="F241" s="67">
        <v>0.01</v>
      </c>
      <c r="G241" t="s">
        <v>1368</v>
      </c>
      <c r="H241" t="s">
        <v>1126</v>
      </c>
    </row>
    <row r="242" spans="1:17" x14ac:dyDescent="0.25">
      <c r="A242" t="s">
        <v>92</v>
      </c>
      <c r="B242" t="s">
        <v>1300</v>
      </c>
      <c r="C242">
        <v>7976</v>
      </c>
      <c r="D242">
        <v>1</v>
      </c>
      <c r="E242">
        <v>1</v>
      </c>
      <c r="F242" s="67">
        <v>0</v>
      </c>
      <c r="G242" t="s">
        <v>1369</v>
      </c>
      <c r="H242" t="s">
        <v>1165</v>
      </c>
      <c r="I242" t="s">
        <v>1370</v>
      </c>
    </row>
    <row r="243" spans="1:17" x14ac:dyDescent="0.25">
      <c r="A243" t="s">
        <v>95</v>
      </c>
      <c r="B243" t="s">
        <v>1300</v>
      </c>
      <c r="C243">
        <v>11312</v>
      </c>
      <c r="D243">
        <v>7680</v>
      </c>
      <c r="E243">
        <v>7680</v>
      </c>
      <c r="F243" s="67">
        <v>0.68</v>
      </c>
      <c r="G243" t="s">
        <v>1371</v>
      </c>
      <c r="H243" t="s">
        <v>1166</v>
      </c>
      <c r="I243" t="s">
        <v>1167</v>
      </c>
      <c r="J243" t="s">
        <v>1149</v>
      </c>
      <c r="K243" t="s">
        <v>1167</v>
      </c>
      <c r="L243" t="s">
        <v>1153</v>
      </c>
      <c r="M243" t="s">
        <v>1372</v>
      </c>
      <c r="N243" t="s">
        <v>1168</v>
      </c>
      <c r="O243" t="s">
        <v>1373</v>
      </c>
      <c r="P243" t="s">
        <v>1149</v>
      </c>
    </row>
    <row r="244" spans="1:17" x14ac:dyDescent="0.25">
      <c r="A244" t="s">
        <v>99</v>
      </c>
      <c r="B244" t="s">
        <v>1300</v>
      </c>
      <c r="C244">
        <v>4525</v>
      </c>
      <c r="D244">
        <v>53</v>
      </c>
      <c r="E244">
        <v>55</v>
      </c>
      <c r="F244" s="67">
        <v>0.01</v>
      </c>
      <c r="G244" t="s">
        <v>1375</v>
      </c>
      <c r="H244" t="s">
        <v>1169</v>
      </c>
      <c r="I244" t="s">
        <v>1170</v>
      </c>
      <c r="J244" t="s">
        <v>1171</v>
      </c>
      <c r="K244" t="s">
        <v>1376</v>
      </c>
      <c r="L244" t="s">
        <v>1377</v>
      </c>
      <c r="M244" t="s">
        <v>1378</v>
      </c>
      <c r="N244" t="s">
        <v>1379</v>
      </c>
      <c r="O244" t="s">
        <v>1149</v>
      </c>
      <c r="P244" t="s">
        <v>1380</v>
      </c>
    </row>
    <row r="245" spans="1:17" x14ac:dyDescent="0.25">
      <c r="A245" t="s">
        <v>104</v>
      </c>
      <c r="B245" t="s">
        <v>1300</v>
      </c>
      <c r="C245">
        <v>2262</v>
      </c>
      <c r="D245">
        <v>1</v>
      </c>
      <c r="E245">
        <v>1</v>
      </c>
      <c r="F245" s="67">
        <v>0</v>
      </c>
      <c r="G245" t="s">
        <v>1381</v>
      </c>
      <c r="H245" t="s">
        <v>1169</v>
      </c>
      <c r="I245" t="s">
        <v>1172</v>
      </c>
      <c r="J245" t="s">
        <v>1173</v>
      </c>
      <c r="K245" t="s">
        <v>1382</v>
      </c>
      <c r="Q245" t="s">
        <v>1374</v>
      </c>
    </row>
    <row r="246" spans="1:17" x14ac:dyDescent="0.25">
      <c r="A246" t="s">
        <v>115</v>
      </c>
      <c r="B246" t="s">
        <v>1300</v>
      </c>
      <c r="C246">
        <v>2639</v>
      </c>
      <c r="D246">
        <v>5</v>
      </c>
      <c r="E246">
        <v>5</v>
      </c>
      <c r="F246" s="67">
        <v>0</v>
      </c>
      <c r="G246" t="s">
        <v>1383</v>
      </c>
      <c r="H246" t="s">
        <v>1169</v>
      </c>
      <c r="I246" t="s">
        <v>1172</v>
      </c>
      <c r="J246" t="s">
        <v>1173</v>
      </c>
      <c r="K246" t="s">
        <v>1384</v>
      </c>
      <c r="L246" t="s">
        <v>1385</v>
      </c>
      <c r="M246" t="s">
        <v>1174</v>
      </c>
      <c r="N246" t="s">
        <v>1149</v>
      </c>
      <c r="O246" t="s">
        <v>1175</v>
      </c>
      <c r="P246" t="s">
        <v>1386</v>
      </c>
    </row>
    <row r="247" spans="1:17" x14ac:dyDescent="0.25">
      <c r="A247" t="s">
        <v>119</v>
      </c>
      <c r="B247" t="s">
        <v>1300</v>
      </c>
      <c r="C247">
        <v>3016</v>
      </c>
      <c r="D247">
        <v>783</v>
      </c>
      <c r="E247">
        <v>783</v>
      </c>
      <c r="F247" s="67">
        <v>0.26</v>
      </c>
      <c r="G247" t="s">
        <v>1387</v>
      </c>
      <c r="H247" t="s">
        <v>1169</v>
      </c>
      <c r="I247" t="s">
        <v>1172</v>
      </c>
      <c r="J247" t="s">
        <v>1176</v>
      </c>
      <c r="K247" t="s">
        <v>1388</v>
      </c>
    </row>
    <row r="248" spans="1:17" x14ac:dyDescent="0.25">
      <c r="A248" t="s">
        <v>123</v>
      </c>
      <c r="B248" t="s">
        <v>1300</v>
      </c>
      <c r="C248">
        <v>1508</v>
      </c>
      <c r="D248">
        <v>9</v>
      </c>
      <c r="E248">
        <v>9</v>
      </c>
      <c r="F248" s="67">
        <v>0.01</v>
      </c>
      <c r="G248" t="s">
        <v>1389</v>
      </c>
      <c r="H248" t="s">
        <v>1169</v>
      </c>
      <c r="I248" t="s">
        <v>1172</v>
      </c>
      <c r="J248" t="s">
        <v>1173</v>
      </c>
      <c r="K248" t="s">
        <v>1390</v>
      </c>
    </row>
    <row r="249" spans="1:17" x14ac:dyDescent="0.25">
      <c r="A249" t="s">
        <v>124</v>
      </c>
      <c r="B249" t="s">
        <v>1300</v>
      </c>
      <c r="C249">
        <v>1131</v>
      </c>
      <c r="D249">
        <v>3</v>
      </c>
      <c r="E249">
        <v>3</v>
      </c>
      <c r="F249" s="67">
        <v>0</v>
      </c>
      <c r="G249" t="s">
        <v>1391</v>
      </c>
      <c r="H249" t="s">
        <v>1169</v>
      </c>
      <c r="I249" t="s">
        <v>1392</v>
      </c>
    </row>
    <row r="250" spans="1:17" x14ac:dyDescent="0.25">
      <c r="A250" t="s">
        <v>127</v>
      </c>
      <c r="B250" t="s">
        <v>1300</v>
      </c>
      <c r="C250">
        <v>2262</v>
      </c>
      <c r="D250">
        <v>1533</v>
      </c>
      <c r="E250">
        <v>1533</v>
      </c>
      <c r="F250" s="67">
        <v>0.68</v>
      </c>
      <c r="G250" t="s">
        <v>1393</v>
      </c>
      <c r="H250" t="s">
        <v>1177</v>
      </c>
      <c r="I250" t="s">
        <v>1167</v>
      </c>
    </row>
    <row r="251" spans="1:17" x14ac:dyDescent="0.25">
      <c r="A251" t="s">
        <v>130</v>
      </c>
      <c r="B251" t="s">
        <v>1300</v>
      </c>
      <c r="C251">
        <v>30164</v>
      </c>
      <c r="D251">
        <v>83</v>
      </c>
      <c r="E251">
        <v>83</v>
      </c>
      <c r="F251" s="67">
        <v>0</v>
      </c>
      <c r="G251" t="s">
        <v>1394</v>
      </c>
      <c r="H251" t="s">
        <v>1395</v>
      </c>
    </row>
    <row r="252" spans="1:17" x14ac:dyDescent="0.25">
      <c r="A252" t="s">
        <v>132</v>
      </c>
      <c r="B252" t="s">
        <v>1300</v>
      </c>
      <c r="C252">
        <v>22623</v>
      </c>
      <c r="D252">
        <v>9259</v>
      </c>
      <c r="E252">
        <v>22611</v>
      </c>
      <c r="F252" s="67">
        <v>1</v>
      </c>
      <c r="G252" t="s">
        <v>1396</v>
      </c>
      <c r="H252" t="s">
        <v>1345</v>
      </c>
      <c r="I252" t="s">
        <v>1155</v>
      </c>
      <c r="J252" t="s">
        <v>1397</v>
      </c>
    </row>
    <row r="253" spans="1:17" x14ac:dyDescent="0.25">
      <c r="A253" t="s">
        <v>135</v>
      </c>
      <c r="B253" t="s">
        <v>1300</v>
      </c>
      <c r="C253">
        <v>8295</v>
      </c>
      <c r="D253">
        <v>271</v>
      </c>
      <c r="E253">
        <v>8296</v>
      </c>
      <c r="F253" s="67">
        <v>1</v>
      </c>
      <c r="G253" t="s">
        <v>1398</v>
      </c>
      <c r="H253" t="s">
        <v>1345</v>
      </c>
      <c r="I253" t="s">
        <v>1155</v>
      </c>
      <c r="J253" t="s">
        <v>1399</v>
      </c>
      <c r="K253" t="s">
        <v>1400</v>
      </c>
    </row>
    <row r="254" spans="1:17" x14ac:dyDescent="0.25">
      <c r="A254" t="s">
        <v>144</v>
      </c>
      <c r="B254" t="s">
        <v>1300</v>
      </c>
      <c r="C254">
        <v>3669</v>
      </c>
      <c r="D254">
        <v>3</v>
      </c>
      <c r="E254">
        <v>628</v>
      </c>
      <c r="F254" s="67">
        <v>0.17</v>
      </c>
      <c r="G254" t="s">
        <v>1401</v>
      </c>
      <c r="H254" t="s">
        <v>1126</v>
      </c>
    </row>
    <row r="255" spans="1:17" x14ac:dyDescent="0.25">
      <c r="A255" t="s">
        <v>146</v>
      </c>
      <c r="B255" t="s">
        <v>1300</v>
      </c>
      <c r="C255">
        <v>92627</v>
      </c>
      <c r="D255">
        <v>21</v>
      </c>
      <c r="E255">
        <v>21</v>
      </c>
      <c r="F255" s="67">
        <v>0</v>
      </c>
      <c r="G255" t="s">
        <v>1402</v>
      </c>
      <c r="H255" t="s">
        <v>1152</v>
      </c>
      <c r="I255" t="s">
        <v>1153</v>
      </c>
      <c r="J255" t="s">
        <v>1343</v>
      </c>
    </row>
    <row r="256" spans="1:17" x14ac:dyDescent="0.25">
      <c r="A256" t="s">
        <v>151</v>
      </c>
      <c r="B256" t="s">
        <v>1300</v>
      </c>
      <c r="C256">
        <v>3771</v>
      </c>
      <c r="D256">
        <v>100</v>
      </c>
      <c r="E256">
        <v>149</v>
      </c>
      <c r="F256" s="67">
        <v>0.04</v>
      </c>
      <c r="G256" t="s">
        <v>1403</v>
      </c>
      <c r="H256" t="s">
        <v>1345</v>
      </c>
      <c r="I256" t="s">
        <v>1155</v>
      </c>
      <c r="J256" t="s">
        <v>1404</v>
      </c>
    </row>
    <row r="257" spans="1:21" x14ac:dyDescent="0.25">
      <c r="A257" t="s">
        <v>154</v>
      </c>
      <c r="B257" t="s">
        <v>1300</v>
      </c>
      <c r="C257">
        <v>259148</v>
      </c>
      <c r="D257">
        <v>1039</v>
      </c>
      <c r="E257">
        <v>1039</v>
      </c>
      <c r="F257" s="67">
        <v>0</v>
      </c>
      <c r="G257" t="s">
        <v>1405</v>
      </c>
      <c r="H257" t="s">
        <v>1160</v>
      </c>
      <c r="I257" t="s">
        <v>1161</v>
      </c>
      <c r="J257" t="s">
        <v>1162</v>
      </c>
      <c r="K257" t="s">
        <v>1161</v>
      </c>
      <c r="L257" t="s">
        <v>1364</v>
      </c>
    </row>
    <row r="258" spans="1:21" x14ac:dyDescent="0.25">
      <c r="A258" t="s">
        <v>157</v>
      </c>
      <c r="B258" t="s">
        <v>1300</v>
      </c>
      <c r="C258">
        <v>31674</v>
      </c>
      <c r="D258">
        <v>10738</v>
      </c>
      <c r="E258">
        <v>12722</v>
      </c>
      <c r="F258" s="67">
        <v>0.4</v>
      </c>
      <c r="G258" t="s">
        <v>1406</v>
      </c>
      <c r="H258" t="s">
        <v>1163</v>
      </c>
      <c r="I258" t="s">
        <v>1347</v>
      </c>
      <c r="J258" t="s">
        <v>1164</v>
      </c>
      <c r="K258" t="s">
        <v>1367</v>
      </c>
    </row>
    <row r="259" spans="1:21" x14ac:dyDescent="0.25">
      <c r="A259" t="s">
        <v>158</v>
      </c>
      <c r="B259" t="s">
        <v>1300</v>
      </c>
      <c r="C259">
        <v>3394</v>
      </c>
      <c r="D259">
        <v>413</v>
      </c>
      <c r="E259">
        <v>413</v>
      </c>
      <c r="F259" s="67">
        <v>0.12</v>
      </c>
      <c r="G259" t="s">
        <v>1407</v>
      </c>
      <c r="H259" t="s">
        <v>1163</v>
      </c>
      <c r="I259" t="s">
        <v>1154</v>
      </c>
      <c r="J259" t="s">
        <v>1408</v>
      </c>
    </row>
    <row r="260" spans="1:21" x14ac:dyDescent="0.25">
      <c r="A260" t="s">
        <v>160</v>
      </c>
      <c r="B260" t="s">
        <v>1300</v>
      </c>
      <c r="C260">
        <v>3205</v>
      </c>
      <c r="D260">
        <v>599</v>
      </c>
      <c r="E260">
        <v>1570</v>
      </c>
      <c r="F260" s="67">
        <v>0.49</v>
      </c>
      <c r="G260" t="s">
        <v>1409</v>
      </c>
      <c r="H260" t="s">
        <v>1163</v>
      </c>
      <c r="I260" t="s">
        <v>1154</v>
      </c>
      <c r="J260" t="s">
        <v>1410</v>
      </c>
    </row>
    <row r="261" spans="1:21" x14ac:dyDescent="0.25">
      <c r="A261" t="s">
        <v>162</v>
      </c>
      <c r="B261" t="s">
        <v>1300</v>
      </c>
      <c r="C261">
        <v>1885</v>
      </c>
      <c r="D261">
        <v>1705</v>
      </c>
      <c r="E261">
        <v>1705</v>
      </c>
      <c r="F261" s="67">
        <v>0.9</v>
      </c>
      <c r="G261" t="s">
        <v>1411</v>
      </c>
      <c r="H261" t="s">
        <v>1163</v>
      </c>
      <c r="I261" t="s">
        <v>1154</v>
      </c>
      <c r="J261" t="s">
        <v>1412</v>
      </c>
      <c r="K261" t="s">
        <v>1179</v>
      </c>
      <c r="L261" t="s">
        <v>1149</v>
      </c>
      <c r="M261" t="s">
        <v>1180</v>
      </c>
      <c r="N261" t="s">
        <v>1181</v>
      </c>
      <c r="O261" t="s">
        <v>1413</v>
      </c>
    </row>
    <row r="262" spans="1:21" x14ac:dyDescent="0.25">
      <c r="A262" t="s">
        <v>164</v>
      </c>
      <c r="B262" t="s">
        <v>1300</v>
      </c>
      <c r="C262">
        <v>3771</v>
      </c>
      <c r="D262">
        <v>1921</v>
      </c>
      <c r="E262">
        <v>1921</v>
      </c>
      <c r="F262" s="67">
        <v>0.51</v>
      </c>
      <c r="G262" t="s">
        <v>1414</v>
      </c>
      <c r="H262" t="s">
        <v>1182</v>
      </c>
      <c r="I262" t="s">
        <v>1149</v>
      </c>
      <c r="J262" t="s">
        <v>1415</v>
      </c>
      <c r="Q262" t="s">
        <v>1437</v>
      </c>
      <c r="R262" t="s">
        <v>1438</v>
      </c>
      <c r="S262" t="s">
        <v>1439</v>
      </c>
      <c r="T262">
        <v>80</v>
      </c>
    </row>
    <row r="263" spans="1:21" x14ac:dyDescent="0.25">
      <c r="A263" t="s">
        <v>167</v>
      </c>
      <c r="B263" t="s">
        <v>1300</v>
      </c>
      <c r="C263">
        <v>15082</v>
      </c>
      <c r="D263">
        <v>122</v>
      </c>
      <c r="E263">
        <v>122</v>
      </c>
      <c r="F263" s="67">
        <v>0.01</v>
      </c>
      <c r="G263" t="s">
        <v>1416</v>
      </c>
      <c r="H263" t="s">
        <v>1166</v>
      </c>
      <c r="I263" t="s">
        <v>1167</v>
      </c>
      <c r="J263" t="s">
        <v>1149</v>
      </c>
      <c r="K263" t="s">
        <v>1167</v>
      </c>
      <c r="L263" t="s">
        <v>1153</v>
      </c>
      <c r="M263" t="s">
        <v>1372</v>
      </c>
      <c r="N263" t="s">
        <v>1168</v>
      </c>
      <c r="O263" t="s">
        <v>1373</v>
      </c>
      <c r="P263" t="s">
        <v>1149</v>
      </c>
    </row>
    <row r="264" spans="1:21" x14ac:dyDescent="0.25">
      <c r="A264" t="s">
        <v>169</v>
      </c>
      <c r="B264" t="s">
        <v>1300</v>
      </c>
      <c r="C264">
        <v>2639</v>
      </c>
      <c r="D264">
        <v>172</v>
      </c>
      <c r="E264">
        <v>172</v>
      </c>
      <c r="F264" s="67">
        <v>7.0000000000000007E-2</v>
      </c>
      <c r="G264" t="s">
        <v>1417</v>
      </c>
      <c r="H264" t="s">
        <v>1169</v>
      </c>
      <c r="I264" t="s">
        <v>1172</v>
      </c>
      <c r="J264" t="s">
        <v>1176</v>
      </c>
      <c r="K264" t="s">
        <v>1183</v>
      </c>
      <c r="L264" t="s">
        <v>1184</v>
      </c>
      <c r="M264" t="s">
        <v>1149</v>
      </c>
      <c r="N264" t="s">
        <v>1418</v>
      </c>
    </row>
    <row r="265" spans="1:21" x14ac:dyDescent="0.25">
      <c r="A265" t="s">
        <v>171</v>
      </c>
      <c r="B265" t="s">
        <v>1300</v>
      </c>
      <c r="C265">
        <v>4902</v>
      </c>
      <c r="D265">
        <v>83</v>
      </c>
      <c r="E265">
        <v>83</v>
      </c>
      <c r="F265" s="67">
        <v>0.02</v>
      </c>
      <c r="G265" t="s">
        <v>1419</v>
      </c>
      <c r="H265" t="s">
        <v>1169</v>
      </c>
      <c r="I265" t="s">
        <v>1170</v>
      </c>
      <c r="J265" t="s">
        <v>1171</v>
      </c>
      <c r="K265" t="s">
        <v>1376</v>
      </c>
      <c r="L265" t="s">
        <v>1377</v>
      </c>
      <c r="M265" t="s">
        <v>1378</v>
      </c>
      <c r="N265" t="s">
        <v>1379</v>
      </c>
      <c r="O265" t="s">
        <v>1149</v>
      </c>
      <c r="P265" t="s">
        <v>1380</v>
      </c>
    </row>
    <row r="266" spans="1:21" x14ac:dyDescent="0.25">
      <c r="A266" t="s">
        <v>173</v>
      </c>
      <c r="B266" t="s">
        <v>1300</v>
      </c>
      <c r="C266">
        <v>2639</v>
      </c>
      <c r="D266">
        <v>83</v>
      </c>
      <c r="E266">
        <v>83</v>
      </c>
      <c r="F266" s="67">
        <v>0.03</v>
      </c>
      <c r="G266" t="s">
        <v>1420</v>
      </c>
      <c r="H266" t="s">
        <v>1169</v>
      </c>
      <c r="I266" t="s">
        <v>1172</v>
      </c>
      <c r="J266" t="s">
        <v>1173</v>
      </c>
      <c r="K266" t="s">
        <v>1382</v>
      </c>
      <c r="Q266" t="s">
        <v>1447</v>
      </c>
      <c r="R266" t="s">
        <v>1437</v>
      </c>
      <c r="S266" t="s">
        <v>1438</v>
      </c>
      <c r="T266" t="s">
        <v>1439</v>
      </c>
      <c r="U266">
        <v>27</v>
      </c>
    </row>
    <row r="267" spans="1:21" x14ac:dyDescent="0.25">
      <c r="A267" t="s">
        <v>175</v>
      </c>
      <c r="B267" t="s">
        <v>1300</v>
      </c>
      <c r="C267">
        <v>3016</v>
      </c>
      <c r="D267">
        <v>746</v>
      </c>
      <c r="E267">
        <v>746</v>
      </c>
      <c r="F267" s="67">
        <v>0.25</v>
      </c>
      <c r="G267" t="s">
        <v>1421</v>
      </c>
      <c r="H267" t="s">
        <v>1169</v>
      </c>
      <c r="I267" t="s">
        <v>1172</v>
      </c>
      <c r="J267" t="s">
        <v>1173</v>
      </c>
      <c r="K267" t="s">
        <v>1384</v>
      </c>
      <c r="L267" t="s">
        <v>1385</v>
      </c>
      <c r="M267" t="s">
        <v>1174</v>
      </c>
      <c r="N267" t="s">
        <v>1149</v>
      </c>
      <c r="O267" t="s">
        <v>1175</v>
      </c>
      <c r="P267" t="s">
        <v>1386</v>
      </c>
    </row>
    <row r="268" spans="1:21" x14ac:dyDescent="0.25">
      <c r="A268" t="s">
        <v>177</v>
      </c>
      <c r="B268" t="s">
        <v>1300</v>
      </c>
      <c r="C268">
        <v>4148</v>
      </c>
      <c r="D268">
        <v>1652</v>
      </c>
      <c r="E268">
        <v>1652</v>
      </c>
      <c r="F268" s="67">
        <v>0.4</v>
      </c>
      <c r="G268" t="s">
        <v>1422</v>
      </c>
      <c r="H268" t="s">
        <v>1169</v>
      </c>
      <c r="I268" t="s">
        <v>1172</v>
      </c>
      <c r="J268" t="s">
        <v>1176</v>
      </c>
      <c r="K268" t="s">
        <v>1388</v>
      </c>
    </row>
    <row r="269" spans="1:21" x14ac:dyDescent="0.25">
      <c r="A269" t="s">
        <v>178</v>
      </c>
      <c r="B269" t="s">
        <v>1300</v>
      </c>
      <c r="C269">
        <v>2262</v>
      </c>
      <c r="D269">
        <v>299</v>
      </c>
      <c r="E269">
        <v>299</v>
      </c>
      <c r="F269" s="67">
        <v>0.13</v>
      </c>
      <c r="G269" t="s">
        <v>1423</v>
      </c>
      <c r="H269" t="s">
        <v>1169</v>
      </c>
      <c r="I269" t="s">
        <v>1172</v>
      </c>
      <c r="J269" t="s">
        <v>1173</v>
      </c>
      <c r="K269" t="s">
        <v>1390</v>
      </c>
    </row>
    <row r="270" spans="1:21" x14ac:dyDescent="0.25">
      <c r="A270" t="s">
        <v>180</v>
      </c>
      <c r="B270" t="s">
        <v>1300</v>
      </c>
      <c r="C270">
        <v>1131</v>
      </c>
      <c r="D270">
        <v>8</v>
      </c>
      <c r="E270">
        <v>8</v>
      </c>
      <c r="F270" s="67">
        <v>0.01</v>
      </c>
      <c r="G270" t="s">
        <v>1424</v>
      </c>
      <c r="H270" t="s">
        <v>1169</v>
      </c>
      <c r="I270" t="s">
        <v>1153</v>
      </c>
      <c r="J270" t="s">
        <v>1425</v>
      </c>
    </row>
    <row r="271" spans="1:21" x14ac:dyDescent="0.25">
      <c r="A271" t="s">
        <v>184</v>
      </c>
      <c r="B271" t="s">
        <v>1300</v>
      </c>
      <c r="C271">
        <v>7918</v>
      </c>
      <c r="D271">
        <v>777</v>
      </c>
      <c r="E271">
        <v>777</v>
      </c>
      <c r="F271" s="67">
        <v>0.1</v>
      </c>
      <c r="G271" t="s">
        <v>1426</v>
      </c>
      <c r="H271" t="s">
        <v>1169</v>
      </c>
      <c r="I271" t="s">
        <v>1427</v>
      </c>
    </row>
    <row r="272" spans="1:21" x14ac:dyDescent="0.25">
      <c r="A272" t="s">
        <v>187</v>
      </c>
      <c r="B272" t="s">
        <v>1300</v>
      </c>
      <c r="C272">
        <v>1131</v>
      </c>
      <c r="D272">
        <v>127</v>
      </c>
      <c r="E272">
        <v>127</v>
      </c>
      <c r="F272" s="67">
        <v>0.11</v>
      </c>
      <c r="G272" t="s">
        <v>1428</v>
      </c>
      <c r="H272" t="s">
        <v>1169</v>
      </c>
      <c r="I272" t="s">
        <v>1392</v>
      </c>
    </row>
    <row r="273" spans="1:16" x14ac:dyDescent="0.25">
      <c r="A273" t="s">
        <v>191</v>
      </c>
      <c r="B273" t="s">
        <v>1300</v>
      </c>
      <c r="C273">
        <v>754</v>
      </c>
      <c r="D273">
        <v>36</v>
      </c>
      <c r="E273">
        <v>36</v>
      </c>
      <c r="F273" s="67">
        <v>0.05</v>
      </c>
      <c r="G273" t="s">
        <v>1429</v>
      </c>
      <c r="H273" t="s">
        <v>1169</v>
      </c>
      <c r="I273" t="s">
        <v>1430</v>
      </c>
    </row>
    <row r="274" spans="1:16" x14ac:dyDescent="0.25">
      <c r="A274" t="s">
        <v>195</v>
      </c>
      <c r="B274" t="s">
        <v>1300</v>
      </c>
      <c r="C274">
        <v>2262</v>
      </c>
      <c r="D274">
        <v>1721</v>
      </c>
      <c r="E274">
        <v>1721</v>
      </c>
      <c r="F274" s="67">
        <v>0.76</v>
      </c>
      <c r="G274" t="s">
        <v>1431</v>
      </c>
      <c r="H274" t="s">
        <v>1177</v>
      </c>
      <c r="I274" t="s">
        <v>1167</v>
      </c>
    </row>
    <row r="275" spans="1:16" x14ac:dyDescent="0.25">
      <c r="A275" t="s">
        <v>198</v>
      </c>
      <c r="B275" t="s">
        <v>1300</v>
      </c>
      <c r="C275">
        <v>52418</v>
      </c>
      <c r="D275">
        <v>1</v>
      </c>
      <c r="E275">
        <v>52419</v>
      </c>
      <c r="F275" s="67">
        <v>1</v>
      </c>
      <c r="G275" t="s">
        <v>1432</v>
      </c>
      <c r="H275" t="s">
        <v>1152</v>
      </c>
      <c r="I275" t="s">
        <v>1153</v>
      </c>
      <c r="J275" t="s">
        <v>1343</v>
      </c>
    </row>
    <row r="276" spans="1:16" x14ac:dyDescent="0.25">
      <c r="A276" t="s">
        <v>202</v>
      </c>
      <c r="B276" t="s">
        <v>1300</v>
      </c>
      <c r="C276">
        <v>8295</v>
      </c>
      <c r="D276">
        <v>24</v>
      </c>
      <c r="E276">
        <v>4097</v>
      </c>
      <c r="F276" s="67">
        <v>0.49</v>
      </c>
      <c r="G276" t="s">
        <v>1433</v>
      </c>
      <c r="H276" t="s">
        <v>1345</v>
      </c>
      <c r="I276" t="s">
        <v>1155</v>
      </c>
      <c r="J276" t="s">
        <v>1404</v>
      </c>
    </row>
    <row r="277" spans="1:16" x14ac:dyDescent="0.25">
      <c r="A277" t="s">
        <v>205</v>
      </c>
      <c r="B277" t="s">
        <v>1300</v>
      </c>
      <c r="C277">
        <v>34553</v>
      </c>
      <c r="D277">
        <v>182</v>
      </c>
      <c r="E277">
        <v>182</v>
      </c>
      <c r="F277" s="67">
        <v>0.01</v>
      </c>
      <c r="G277" t="s">
        <v>1434</v>
      </c>
      <c r="H277" t="s">
        <v>1163</v>
      </c>
      <c r="I277" t="s">
        <v>1347</v>
      </c>
      <c r="J277" t="s">
        <v>1164</v>
      </c>
      <c r="K277" t="s">
        <v>1367</v>
      </c>
    </row>
    <row r="278" spans="1:16" x14ac:dyDescent="0.25">
      <c r="A278" t="s">
        <v>208</v>
      </c>
      <c r="B278" t="s">
        <v>1300</v>
      </c>
      <c r="C278">
        <v>7164</v>
      </c>
      <c r="D278">
        <v>2</v>
      </c>
      <c r="E278">
        <v>18</v>
      </c>
      <c r="F278" s="67">
        <v>0</v>
      </c>
      <c r="G278" t="s">
        <v>1435</v>
      </c>
      <c r="H278" t="s">
        <v>1169</v>
      </c>
      <c r="I278" t="s">
        <v>1170</v>
      </c>
      <c r="J278" t="s">
        <v>1171</v>
      </c>
      <c r="K278" t="s">
        <v>1376</v>
      </c>
      <c r="L278" t="s">
        <v>1377</v>
      </c>
      <c r="M278" t="s">
        <v>1378</v>
      </c>
      <c r="N278" t="s">
        <v>1379</v>
      </c>
      <c r="O278" t="s">
        <v>1149</v>
      </c>
      <c r="P278" t="s">
        <v>1380</v>
      </c>
    </row>
    <row r="279" spans="1:16" x14ac:dyDescent="0.25">
      <c r="A279" t="s">
        <v>209</v>
      </c>
      <c r="B279" t="s">
        <v>1300</v>
      </c>
      <c r="C279">
        <v>3620</v>
      </c>
      <c r="D279">
        <v>129</v>
      </c>
      <c r="E279">
        <v>3620</v>
      </c>
      <c r="F279" s="67">
        <v>1</v>
      </c>
      <c r="G279" t="s">
        <v>1436</v>
      </c>
      <c r="H279" t="s">
        <v>1169</v>
      </c>
      <c r="I279" t="s">
        <v>1172</v>
      </c>
      <c r="J279" t="s">
        <v>1173</v>
      </c>
      <c r="K279" t="s">
        <v>1382</v>
      </c>
      <c r="L279" t="s">
        <v>1437</v>
      </c>
      <c r="M279" t="s">
        <v>1438</v>
      </c>
      <c r="N279" t="s">
        <v>1439</v>
      </c>
      <c r="O279">
        <v>1</v>
      </c>
    </row>
    <row r="280" spans="1:16" x14ac:dyDescent="0.25">
      <c r="A280" t="s">
        <v>211</v>
      </c>
      <c r="B280" t="s">
        <v>1300</v>
      </c>
      <c r="C280">
        <v>5279</v>
      </c>
      <c r="D280">
        <v>80</v>
      </c>
      <c r="E280">
        <v>80</v>
      </c>
      <c r="F280" s="67">
        <v>0.02</v>
      </c>
      <c r="G280" t="s">
        <v>1440</v>
      </c>
      <c r="H280" t="s">
        <v>1169</v>
      </c>
      <c r="I280" t="s">
        <v>1172</v>
      </c>
      <c r="J280" t="s">
        <v>1173</v>
      </c>
      <c r="K280" t="s">
        <v>1384</v>
      </c>
      <c r="L280" t="s">
        <v>1385</v>
      </c>
      <c r="M280" t="s">
        <v>1174</v>
      </c>
      <c r="N280" t="s">
        <v>1149</v>
      </c>
      <c r="O280" t="s">
        <v>1175</v>
      </c>
      <c r="P280" t="s">
        <v>1386</v>
      </c>
    </row>
    <row r="281" spans="1:16" x14ac:dyDescent="0.25">
      <c r="A281" t="s">
        <v>215</v>
      </c>
      <c r="B281" t="s">
        <v>1300</v>
      </c>
      <c r="C281">
        <v>6787</v>
      </c>
      <c r="D281">
        <v>159</v>
      </c>
      <c r="E281">
        <v>187</v>
      </c>
      <c r="F281" s="67">
        <v>0.03</v>
      </c>
      <c r="G281" t="s">
        <v>1441</v>
      </c>
      <c r="H281" t="s">
        <v>1169</v>
      </c>
      <c r="I281" t="s">
        <v>1172</v>
      </c>
      <c r="J281" t="s">
        <v>1176</v>
      </c>
      <c r="K281" t="s">
        <v>1388</v>
      </c>
    </row>
    <row r="282" spans="1:16" x14ac:dyDescent="0.25">
      <c r="A282" t="s">
        <v>217</v>
      </c>
      <c r="B282" t="s">
        <v>1300</v>
      </c>
      <c r="C282">
        <v>1508</v>
      </c>
      <c r="D282">
        <v>11</v>
      </c>
      <c r="E282">
        <v>11</v>
      </c>
      <c r="F282" s="67">
        <v>0.01</v>
      </c>
      <c r="G282" t="s">
        <v>1442</v>
      </c>
      <c r="H282" t="s">
        <v>1169</v>
      </c>
      <c r="I282" t="s">
        <v>1392</v>
      </c>
    </row>
    <row r="283" spans="1:16" x14ac:dyDescent="0.25">
      <c r="A283" t="s">
        <v>219</v>
      </c>
      <c r="B283" t="s">
        <v>1300</v>
      </c>
      <c r="C283">
        <v>3394</v>
      </c>
      <c r="D283">
        <v>90</v>
      </c>
      <c r="E283">
        <v>90</v>
      </c>
      <c r="F283" s="67">
        <v>0.03</v>
      </c>
      <c r="G283" t="s">
        <v>1443</v>
      </c>
      <c r="H283" t="s">
        <v>1177</v>
      </c>
      <c r="I283" t="s">
        <v>1167</v>
      </c>
      <c r="J283" t="s">
        <v>1437</v>
      </c>
      <c r="K283" t="s">
        <v>1438</v>
      </c>
      <c r="L283" t="s">
        <v>1439</v>
      </c>
      <c r="M283">
        <v>5</v>
      </c>
    </row>
    <row r="284" spans="1:16" x14ac:dyDescent="0.25">
      <c r="A284" t="s">
        <v>220</v>
      </c>
      <c r="B284" t="s">
        <v>1300</v>
      </c>
      <c r="C284">
        <v>31</v>
      </c>
      <c r="D284">
        <v>27</v>
      </c>
      <c r="E284">
        <v>31</v>
      </c>
      <c r="F284" s="67">
        <v>1</v>
      </c>
      <c r="G284" t="s">
        <v>1444</v>
      </c>
      <c r="H284" t="s">
        <v>1445</v>
      </c>
      <c r="I284" t="s">
        <v>1185</v>
      </c>
      <c r="J284" t="s">
        <v>1295</v>
      </c>
      <c r="K284" t="s">
        <v>1446</v>
      </c>
      <c r="L284" t="s">
        <v>1153</v>
      </c>
      <c r="M284" t="s">
        <v>1385</v>
      </c>
      <c r="N284" t="s">
        <v>1149</v>
      </c>
      <c r="O284" t="s">
        <v>1186</v>
      </c>
      <c r="P284" t="s">
        <v>1187</v>
      </c>
    </row>
    <row r="285" spans="1:16" x14ac:dyDescent="0.25">
      <c r="A285" t="s">
        <v>1321</v>
      </c>
    </row>
    <row r="286" spans="1:16" x14ac:dyDescent="0.25">
      <c r="A286" t="s">
        <v>1321</v>
      </c>
    </row>
    <row r="287" spans="1:16" x14ac:dyDescent="0.25">
      <c r="A287" t="s">
        <v>1448</v>
      </c>
      <c r="C287" t="s">
        <v>1449</v>
      </c>
      <c r="D287" t="s">
        <v>1450</v>
      </c>
      <c r="E287" t="s">
        <v>1451</v>
      </c>
      <c r="F287" t="s">
        <v>1286</v>
      </c>
      <c r="G287" t="s">
        <v>1302</v>
      </c>
      <c r="H287" t="s">
        <v>1341</v>
      </c>
    </row>
    <row r="288" spans="1:16" x14ac:dyDescent="0.25">
      <c r="A288" t="s">
        <v>1321</v>
      </c>
    </row>
    <row r="289" spans="1:10" x14ac:dyDescent="0.25">
      <c r="A289" t="s">
        <v>45</v>
      </c>
      <c r="B289" t="s">
        <v>1300</v>
      </c>
      <c r="C289">
        <v>3</v>
      </c>
      <c r="D289" t="s">
        <v>1452</v>
      </c>
      <c r="E289" t="s">
        <v>1453</v>
      </c>
      <c r="F289" t="s">
        <v>1454</v>
      </c>
      <c r="G289" t="s">
        <v>1455</v>
      </c>
      <c r="H289" t="s">
        <v>1149</v>
      </c>
      <c r="I289" t="s">
        <v>1456</v>
      </c>
    </row>
    <row r="290" spans="1:10" x14ac:dyDescent="0.25">
      <c r="A290" t="s">
        <v>41</v>
      </c>
      <c r="B290" t="s">
        <v>1300</v>
      </c>
      <c r="C290">
        <v>50</v>
      </c>
      <c r="D290" t="s">
        <v>1457</v>
      </c>
      <c r="E290" t="s">
        <v>1458</v>
      </c>
      <c r="F290" t="s">
        <v>1454</v>
      </c>
      <c r="G290" t="s">
        <v>1151</v>
      </c>
    </row>
    <row r="291" spans="1:10" x14ac:dyDescent="0.25">
      <c r="A291" t="s">
        <v>55</v>
      </c>
      <c r="B291" t="s">
        <v>1300</v>
      </c>
      <c r="C291">
        <v>246</v>
      </c>
      <c r="D291" t="s">
        <v>1459</v>
      </c>
      <c r="E291" t="s">
        <v>1460</v>
      </c>
      <c r="F291" t="s">
        <v>1454</v>
      </c>
      <c r="G291" t="s">
        <v>1178</v>
      </c>
    </row>
    <row r="292" spans="1:10" x14ac:dyDescent="0.25">
      <c r="A292" t="s">
        <v>58</v>
      </c>
      <c r="B292" t="s">
        <v>1300</v>
      </c>
      <c r="C292">
        <v>1</v>
      </c>
      <c r="D292" t="s">
        <v>1461</v>
      </c>
      <c r="E292" t="s">
        <v>1461</v>
      </c>
      <c r="F292" t="s">
        <v>1309</v>
      </c>
      <c r="G292" t="s">
        <v>1153</v>
      </c>
      <c r="H292" t="s">
        <v>1462</v>
      </c>
    </row>
    <row r="293" spans="1:10" x14ac:dyDescent="0.25">
      <c r="A293" t="s">
        <v>62</v>
      </c>
      <c r="B293" t="s">
        <v>1300</v>
      </c>
      <c r="C293">
        <v>11</v>
      </c>
      <c r="D293" t="s">
        <v>1463</v>
      </c>
      <c r="E293" t="s">
        <v>1464</v>
      </c>
      <c r="F293" t="s">
        <v>1309</v>
      </c>
      <c r="G293" t="s">
        <v>1153</v>
      </c>
      <c r="H293" t="s">
        <v>1345</v>
      </c>
      <c r="I293" t="s">
        <v>1155</v>
      </c>
      <c r="J293" t="s">
        <v>1465</v>
      </c>
    </row>
    <row r="294" spans="1:10" x14ac:dyDescent="0.25">
      <c r="A294" t="s">
        <v>61</v>
      </c>
      <c r="B294" t="s">
        <v>1300</v>
      </c>
      <c r="C294">
        <v>1</v>
      </c>
      <c r="D294" t="s">
        <v>1466</v>
      </c>
      <c r="E294" t="s">
        <v>1466</v>
      </c>
      <c r="F294" t="s">
        <v>1309</v>
      </c>
      <c r="G294" t="s">
        <v>1153</v>
      </c>
      <c r="H294" t="s">
        <v>1467</v>
      </c>
    </row>
    <row r="295" spans="1:10" x14ac:dyDescent="0.25">
      <c r="A295" t="s">
        <v>43</v>
      </c>
      <c r="B295" t="s">
        <v>1300</v>
      </c>
      <c r="C295">
        <v>9</v>
      </c>
      <c r="D295" t="s">
        <v>1468</v>
      </c>
      <c r="E295" t="s">
        <v>1469</v>
      </c>
      <c r="F295" t="s">
        <v>1309</v>
      </c>
      <c r="G295" t="s">
        <v>1153</v>
      </c>
      <c r="H295" t="s">
        <v>1470</v>
      </c>
    </row>
    <row r="296" spans="1:10" x14ac:dyDescent="0.25">
      <c r="A296" t="s">
        <v>74</v>
      </c>
      <c r="B296" t="s">
        <v>1300</v>
      </c>
      <c r="C296">
        <v>59</v>
      </c>
      <c r="D296" t="s">
        <v>1457</v>
      </c>
      <c r="E296" t="s">
        <v>1471</v>
      </c>
      <c r="F296" t="s">
        <v>1309</v>
      </c>
      <c r="G296" t="s">
        <v>1187</v>
      </c>
      <c r="H296" t="s">
        <v>1472</v>
      </c>
      <c r="I296" t="s">
        <v>1473</v>
      </c>
      <c r="J296" t="s">
        <v>1474</v>
      </c>
    </row>
    <row r="297" spans="1:10" x14ac:dyDescent="0.25">
      <c r="A297" t="s">
        <v>78</v>
      </c>
      <c r="B297" t="s">
        <v>1300</v>
      </c>
      <c r="C297">
        <v>16</v>
      </c>
      <c r="D297" t="s">
        <v>1475</v>
      </c>
      <c r="E297" t="s">
        <v>1476</v>
      </c>
      <c r="F297" t="s">
        <v>1309</v>
      </c>
      <c r="G297" t="s">
        <v>1155</v>
      </c>
      <c r="H297" t="s">
        <v>1356</v>
      </c>
      <c r="I297" t="s">
        <v>1477</v>
      </c>
    </row>
    <row r="298" spans="1:10" x14ac:dyDescent="0.25">
      <c r="A298" t="s">
        <v>72</v>
      </c>
      <c r="B298" t="s">
        <v>1300</v>
      </c>
      <c r="C298">
        <v>2</v>
      </c>
      <c r="D298" t="s">
        <v>1475</v>
      </c>
      <c r="E298" t="s">
        <v>1457</v>
      </c>
      <c r="F298" t="s">
        <v>1309</v>
      </c>
      <c r="G298" t="s">
        <v>1155</v>
      </c>
      <c r="H298" t="s">
        <v>1356</v>
      </c>
      <c r="I298" t="s">
        <v>1478</v>
      </c>
    </row>
    <row r="299" spans="1:10" x14ac:dyDescent="0.25">
      <c r="A299" t="s">
        <v>73</v>
      </c>
      <c r="B299" t="s">
        <v>1300</v>
      </c>
      <c r="C299">
        <v>101</v>
      </c>
      <c r="D299" t="s">
        <v>1479</v>
      </c>
      <c r="E299" t="s">
        <v>1480</v>
      </c>
      <c r="F299" t="s">
        <v>1481</v>
      </c>
      <c r="G299" t="s">
        <v>1309</v>
      </c>
    </row>
    <row r="300" spans="1:10" x14ac:dyDescent="0.25">
      <c r="A300" t="s">
        <v>53</v>
      </c>
      <c r="B300" t="s">
        <v>1300</v>
      </c>
      <c r="C300">
        <v>87</v>
      </c>
      <c r="D300" t="s">
        <v>1479</v>
      </c>
      <c r="E300" t="s">
        <v>1482</v>
      </c>
      <c r="F300" t="s">
        <v>1483</v>
      </c>
      <c r="G300" t="s">
        <v>1153</v>
      </c>
      <c r="H300" t="s">
        <v>1169</v>
      </c>
      <c r="I300" t="s">
        <v>1484</v>
      </c>
    </row>
    <row r="301" spans="1:10" x14ac:dyDescent="0.25">
      <c r="A301" t="s">
        <v>91</v>
      </c>
      <c r="B301" t="s">
        <v>1300</v>
      </c>
      <c r="C301">
        <v>3</v>
      </c>
      <c r="D301" t="s">
        <v>1485</v>
      </c>
      <c r="E301" t="s">
        <v>1486</v>
      </c>
      <c r="F301" t="s">
        <v>1483</v>
      </c>
      <c r="G301" t="s">
        <v>1487</v>
      </c>
      <c r="H301" t="s">
        <v>1153</v>
      </c>
      <c r="I301" t="s">
        <v>1488</v>
      </c>
    </row>
    <row r="302" spans="1:10" x14ac:dyDescent="0.25">
      <c r="A302" t="s">
        <v>94</v>
      </c>
      <c r="B302" t="s">
        <v>1300</v>
      </c>
      <c r="C302">
        <v>56</v>
      </c>
      <c r="D302" t="s">
        <v>1489</v>
      </c>
      <c r="E302" t="s">
        <v>1490</v>
      </c>
      <c r="F302" t="s">
        <v>1483</v>
      </c>
      <c r="G302" t="s">
        <v>1487</v>
      </c>
      <c r="H302" t="s">
        <v>1153</v>
      </c>
      <c r="I302" t="s">
        <v>1491</v>
      </c>
    </row>
    <row r="303" spans="1:10" x14ac:dyDescent="0.25">
      <c r="A303" t="s">
        <v>97</v>
      </c>
      <c r="B303" t="s">
        <v>1300</v>
      </c>
      <c r="C303">
        <v>315</v>
      </c>
      <c r="D303" t="s">
        <v>1492</v>
      </c>
      <c r="E303" t="s">
        <v>1493</v>
      </c>
      <c r="F303" t="s">
        <v>1483</v>
      </c>
      <c r="G303" t="s">
        <v>1153</v>
      </c>
      <c r="H303" t="s">
        <v>1494</v>
      </c>
      <c r="I303" t="s">
        <v>1484</v>
      </c>
    </row>
    <row r="304" spans="1:10" x14ac:dyDescent="0.25">
      <c r="A304" t="s">
        <v>103</v>
      </c>
      <c r="B304" t="s">
        <v>1300</v>
      </c>
      <c r="C304">
        <v>19</v>
      </c>
      <c r="D304" t="s">
        <v>1495</v>
      </c>
      <c r="E304" t="s">
        <v>1496</v>
      </c>
      <c r="F304" t="s">
        <v>1483</v>
      </c>
      <c r="G304" t="s">
        <v>1497</v>
      </c>
      <c r="H304" t="s">
        <v>1153</v>
      </c>
      <c r="I304" t="s">
        <v>1498</v>
      </c>
    </row>
    <row r="305" spans="1:12" x14ac:dyDescent="0.25">
      <c r="A305" t="s">
        <v>114</v>
      </c>
      <c r="B305" t="s">
        <v>1300</v>
      </c>
      <c r="C305">
        <v>23</v>
      </c>
      <c r="D305" t="s">
        <v>1499</v>
      </c>
      <c r="E305" t="s">
        <v>1500</v>
      </c>
      <c r="F305" t="s">
        <v>1483</v>
      </c>
      <c r="G305" t="s">
        <v>1153</v>
      </c>
      <c r="H305" t="s">
        <v>1501</v>
      </c>
      <c r="I305" t="s">
        <v>1502</v>
      </c>
    </row>
    <row r="306" spans="1:12" x14ac:dyDescent="0.25">
      <c r="A306" t="s">
        <v>118</v>
      </c>
      <c r="B306" t="s">
        <v>1300</v>
      </c>
      <c r="C306">
        <v>8</v>
      </c>
      <c r="D306" t="s">
        <v>1485</v>
      </c>
      <c r="E306" t="s">
        <v>1503</v>
      </c>
      <c r="F306" t="s">
        <v>1483</v>
      </c>
      <c r="G306" t="s">
        <v>1153</v>
      </c>
      <c r="H306" t="s">
        <v>1501</v>
      </c>
      <c r="I306" t="s">
        <v>1494</v>
      </c>
    </row>
    <row r="307" spans="1:12" x14ac:dyDescent="0.25">
      <c r="A307" t="s">
        <v>122</v>
      </c>
      <c r="B307" t="s">
        <v>1300</v>
      </c>
      <c r="C307">
        <v>1</v>
      </c>
      <c r="D307" t="s">
        <v>1489</v>
      </c>
      <c r="E307" t="s">
        <v>1489</v>
      </c>
      <c r="F307" t="s">
        <v>1483</v>
      </c>
      <c r="G307" t="s">
        <v>1153</v>
      </c>
      <c r="H307" t="s">
        <v>1504</v>
      </c>
      <c r="I307" t="s">
        <v>1502</v>
      </c>
    </row>
    <row r="308" spans="1:12" x14ac:dyDescent="0.25">
      <c r="A308" t="s">
        <v>101</v>
      </c>
      <c r="B308" t="s">
        <v>1300</v>
      </c>
      <c r="C308">
        <v>19</v>
      </c>
      <c r="D308" t="s">
        <v>1505</v>
      </c>
      <c r="E308" t="s">
        <v>1506</v>
      </c>
      <c r="F308" t="s">
        <v>1483</v>
      </c>
      <c r="G308" t="s">
        <v>1153</v>
      </c>
      <c r="H308" t="s">
        <v>1507</v>
      </c>
      <c r="I308" t="s">
        <v>1508</v>
      </c>
      <c r="J308" t="s">
        <v>1509</v>
      </c>
      <c r="K308" t="s">
        <v>1510</v>
      </c>
      <c r="L308" t="s">
        <v>1511</v>
      </c>
    </row>
    <row r="309" spans="1:12" x14ac:dyDescent="0.25">
      <c r="A309" t="s">
        <v>117</v>
      </c>
      <c r="B309" t="s">
        <v>1300</v>
      </c>
      <c r="C309">
        <v>19</v>
      </c>
      <c r="D309" t="s">
        <v>1512</v>
      </c>
      <c r="E309" t="s">
        <v>1513</v>
      </c>
      <c r="F309" t="s">
        <v>1483</v>
      </c>
      <c r="G309" t="s">
        <v>1153</v>
      </c>
      <c r="H309" t="s">
        <v>1507</v>
      </c>
      <c r="I309" t="s">
        <v>1508</v>
      </c>
      <c r="J309" t="s">
        <v>1509</v>
      </c>
      <c r="K309" t="s">
        <v>1510</v>
      </c>
      <c r="L309" t="s">
        <v>1514</v>
      </c>
    </row>
    <row r="310" spans="1:12" x14ac:dyDescent="0.25">
      <c r="A310" t="s">
        <v>129</v>
      </c>
      <c r="B310" t="s">
        <v>1300</v>
      </c>
      <c r="C310">
        <v>57</v>
      </c>
      <c r="D310" t="s">
        <v>1515</v>
      </c>
      <c r="E310" t="s">
        <v>1516</v>
      </c>
      <c r="F310" t="s">
        <v>1483</v>
      </c>
      <c r="G310" t="s">
        <v>1153</v>
      </c>
      <c r="H310" t="s">
        <v>1517</v>
      </c>
      <c r="I310" t="s">
        <v>1518</v>
      </c>
      <c r="J310" t="s">
        <v>1519</v>
      </c>
      <c r="K310" t="s">
        <v>1520</v>
      </c>
    </row>
    <row r="311" spans="1:12" x14ac:dyDescent="0.25">
      <c r="A311" t="s">
        <v>126</v>
      </c>
      <c r="B311" t="s">
        <v>1300</v>
      </c>
      <c r="C311">
        <v>19</v>
      </c>
      <c r="D311" t="s">
        <v>1459</v>
      </c>
      <c r="E311" t="s">
        <v>1521</v>
      </c>
      <c r="F311" t="s">
        <v>1483</v>
      </c>
      <c r="G311" t="s">
        <v>1153</v>
      </c>
      <c r="H311" t="s">
        <v>1517</v>
      </c>
      <c r="I311" t="s">
        <v>1510</v>
      </c>
      <c r="J311" t="s">
        <v>1519</v>
      </c>
      <c r="K311" t="s">
        <v>1520</v>
      </c>
    </row>
    <row r="312" spans="1:12" x14ac:dyDescent="0.25">
      <c r="A312" t="s">
        <v>106</v>
      </c>
      <c r="B312" t="s">
        <v>1300</v>
      </c>
      <c r="C312">
        <v>147</v>
      </c>
      <c r="D312" t="s">
        <v>529</v>
      </c>
      <c r="E312" t="s">
        <v>1522</v>
      </c>
      <c r="F312" t="s">
        <v>1523</v>
      </c>
      <c r="G312" t="s">
        <v>1524</v>
      </c>
    </row>
    <row r="313" spans="1:12" x14ac:dyDescent="0.25">
      <c r="A313" t="s">
        <v>143</v>
      </c>
      <c r="B313" t="s">
        <v>1300</v>
      </c>
      <c r="C313">
        <v>1</v>
      </c>
      <c r="D313" t="s">
        <v>538</v>
      </c>
      <c r="E313" t="s">
        <v>538</v>
      </c>
      <c r="F313" t="s">
        <v>1525</v>
      </c>
      <c r="G313" t="s">
        <v>1481</v>
      </c>
      <c r="H313" t="s">
        <v>1279</v>
      </c>
      <c r="I313" t="s">
        <v>1526</v>
      </c>
      <c r="J313" t="s">
        <v>1527</v>
      </c>
      <c r="K313" t="s">
        <v>1528</v>
      </c>
    </row>
    <row r="314" spans="1:12" x14ac:dyDescent="0.25">
      <c r="A314" t="s">
        <v>134</v>
      </c>
      <c r="B314" t="s">
        <v>1300</v>
      </c>
      <c r="C314">
        <v>1</v>
      </c>
      <c r="D314" t="s">
        <v>530</v>
      </c>
      <c r="E314" t="s">
        <v>530</v>
      </c>
      <c r="F314" t="s">
        <v>1226</v>
      </c>
    </row>
    <row r="315" spans="1:12" x14ac:dyDescent="0.25">
      <c r="A315" t="s">
        <v>150</v>
      </c>
      <c r="B315" t="s">
        <v>1300</v>
      </c>
      <c r="C315">
        <v>56</v>
      </c>
      <c r="D315" t="s">
        <v>531</v>
      </c>
      <c r="E315" t="s">
        <v>1529</v>
      </c>
      <c r="F315" t="s">
        <v>1204</v>
      </c>
    </row>
    <row r="316" spans="1:12" x14ac:dyDescent="0.25">
      <c r="A316" t="s">
        <v>54</v>
      </c>
      <c r="B316" t="s">
        <v>1300</v>
      </c>
      <c r="C316">
        <v>71</v>
      </c>
      <c r="D316" t="s">
        <v>1530</v>
      </c>
      <c r="E316" t="s">
        <v>1531</v>
      </c>
      <c r="F316" t="s">
        <v>1205</v>
      </c>
    </row>
    <row r="317" spans="1:12" x14ac:dyDescent="0.25">
      <c r="A317" t="s">
        <v>121</v>
      </c>
      <c r="B317" t="s">
        <v>1300</v>
      </c>
      <c r="C317">
        <v>9</v>
      </c>
      <c r="D317" t="s">
        <v>529</v>
      </c>
      <c r="E317" t="s">
        <v>1532</v>
      </c>
      <c r="F317" t="s">
        <v>1228</v>
      </c>
    </row>
    <row r="318" spans="1:12" x14ac:dyDescent="0.25">
      <c r="A318" t="s">
        <v>98</v>
      </c>
      <c r="B318" t="s">
        <v>1300</v>
      </c>
      <c r="C318">
        <v>16</v>
      </c>
      <c r="D318" t="s">
        <v>539</v>
      </c>
      <c r="E318" t="s">
        <v>1533</v>
      </c>
      <c r="F318" t="s">
        <v>1206</v>
      </c>
    </row>
    <row r="319" spans="1:12" x14ac:dyDescent="0.25">
      <c r="A319" t="s">
        <v>90</v>
      </c>
      <c r="B319" t="s">
        <v>1300</v>
      </c>
      <c r="C319">
        <v>16</v>
      </c>
      <c r="D319" t="s">
        <v>540</v>
      </c>
      <c r="E319" t="s">
        <v>1534</v>
      </c>
      <c r="F319" t="s">
        <v>1207</v>
      </c>
    </row>
    <row r="320" spans="1:12" x14ac:dyDescent="0.25">
      <c r="A320" t="s">
        <v>148</v>
      </c>
      <c r="B320" t="s">
        <v>1300</v>
      </c>
      <c r="C320">
        <v>16</v>
      </c>
      <c r="D320" t="s">
        <v>529</v>
      </c>
      <c r="E320" t="s">
        <v>1535</v>
      </c>
      <c r="F320" t="s">
        <v>1536</v>
      </c>
    </row>
    <row r="321" spans="1:11" x14ac:dyDescent="0.25">
      <c r="A321" t="s">
        <v>102</v>
      </c>
      <c r="B321" t="s">
        <v>1300</v>
      </c>
      <c r="C321">
        <v>143</v>
      </c>
      <c r="D321" t="s">
        <v>1537</v>
      </c>
      <c r="E321" t="s">
        <v>1538</v>
      </c>
      <c r="F321" t="s">
        <v>1539</v>
      </c>
      <c r="G321" t="s">
        <v>1153</v>
      </c>
      <c r="H321" t="s">
        <v>1540</v>
      </c>
    </row>
    <row r="322" spans="1:11" x14ac:dyDescent="0.25">
      <c r="A322" t="s">
        <v>166</v>
      </c>
      <c r="B322" t="s">
        <v>1300</v>
      </c>
      <c r="C322">
        <v>9</v>
      </c>
      <c r="D322" t="s">
        <v>533</v>
      </c>
      <c r="E322" t="s">
        <v>1541</v>
      </c>
      <c r="F322" t="s">
        <v>1539</v>
      </c>
      <c r="G322" t="s">
        <v>1481</v>
      </c>
    </row>
    <row r="323" spans="1:11" x14ac:dyDescent="0.25">
      <c r="A323" t="s">
        <v>137</v>
      </c>
      <c r="B323" t="s">
        <v>1300</v>
      </c>
      <c r="C323">
        <v>18</v>
      </c>
      <c r="D323" t="s">
        <v>533</v>
      </c>
      <c r="E323" t="s">
        <v>1542</v>
      </c>
      <c r="F323" t="s">
        <v>1539</v>
      </c>
      <c r="G323" t="s">
        <v>1543</v>
      </c>
    </row>
    <row r="324" spans="1:11" x14ac:dyDescent="0.25">
      <c r="A324" t="s">
        <v>138</v>
      </c>
      <c r="B324" t="s">
        <v>1300</v>
      </c>
      <c r="C324">
        <v>147</v>
      </c>
      <c r="D324" t="s">
        <v>529</v>
      </c>
      <c r="E324" t="s">
        <v>1522</v>
      </c>
      <c r="F324" t="s">
        <v>1544</v>
      </c>
      <c r="G324" t="s">
        <v>1545</v>
      </c>
    </row>
    <row r="325" spans="1:11" x14ac:dyDescent="0.25">
      <c r="A325" t="s">
        <v>139</v>
      </c>
      <c r="B325" t="s">
        <v>1300</v>
      </c>
      <c r="C325">
        <v>220</v>
      </c>
      <c r="D325" t="s">
        <v>534</v>
      </c>
      <c r="E325" t="s">
        <v>1546</v>
      </c>
      <c r="F325" t="s">
        <v>1547</v>
      </c>
      <c r="G325" t="s">
        <v>1548</v>
      </c>
    </row>
    <row r="326" spans="1:11" x14ac:dyDescent="0.25">
      <c r="A326" t="s">
        <v>140</v>
      </c>
      <c r="B326" t="s">
        <v>1300</v>
      </c>
      <c r="C326">
        <v>42</v>
      </c>
      <c r="D326" t="s">
        <v>534</v>
      </c>
      <c r="E326" t="s">
        <v>1549</v>
      </c>
      <c r="F326" t="s">
        <v>1547</v>
      </c>
      <c r="G326" t="s">
        <v>1550</v>
      </c>
    </row>
    <row r="327" spans="1:11" x14ac:dyDescent="0.25">
      <c r="A327" t="s">
        <v>141</v>
      </c>
      <c r="B327" t="s">
        <v>1300</v>
      </c>
      <c r="C327">
        <v>3</v>
      </c>
      <c r="D327" t="s">
        <v>534</v>
      </c>
      <c r="E327" t="s">
        <v>1551</v>
      </c>
      <c r="F327" t="s">
        <v>1547</v>
      </c>
      <c r="G327" t="s">
        <v>1552</v>
      </c>
      <c r="H327" t="s">
        <v>1553</v>
      </c>
    </row>
    <row r="328" spans="1:11" x14ac:dyDescent="0.25">
      <c r="A328" t="s">
        <v>142</v>
      </c>
      <c r="B328" t="s">
        <v>1300</v>
      </c>
      <c r="C328">
        <v>4</v>
      </c>
      <c r="D328" t="s">
        <v>534</v>
      </c>
      <c r="E328" t="s">
        <v>1554</v>
      </c>
      <c r="F328" t="s">
        <v>1547</v>
      </c>
      <c r="G328" t="s">
        <v>1552</v>
      </c>
      <c r="H328" t="s">
        <v>1484</v>
      </c>
    </row>
    <row r="329" spans="1:11" x14ac:dyDescent="0.25">
      <c r="A329" t="s">
        <v>153</v>
      </c>
      <c r="B329" t="s">
        <v>1300</v>
      </c>
      <c r="C329">
        <v>1</v>
      </c>
      <c r="D329" t="s">
        <v>534</v>
      </c>
      <c r="E329" t="s">
        <v>534</v>
      </c>
      <c r="F329" t="s">
        <v>1547</v>
      </c>
      <c r="G329" t="s">
        <v>1552</v>
      </c>
      <c r="H329" t="s">
        <v>1555</v>
      </c>
    </row>
    <row r="330" spans="1:11" x14ac:dyDescent="0.25">
      <c r="A330" t="s">
        <v>182</v>
      </c>
      <c r="B330" t="s">
        <v>1300</v>
      </c>
      <c r="C330">
        <v>1</v>
      </c>
      <c r="D330" t="s">
        <v>534</v>
      </c>
      <c r="E330" t="s">
        <v>534</v>
      </c>
      <c r="F330" t="s">
        <v>1547</v>
      </c>
      <c r="G330" t="s">
        <v>1552</v>
      </c>
      <c r="H330" t="s">
        <v>1556</v>
      </c>
    </row>
    <row r="331" spans="1:11" x14ac:dyDescent="0.25">
      <c r="A331" t="s">
        <v>186</v>
      </c>
      <c r="B331" t="s">
        <v>1300</v>
      </c>
      <c r="C331">
        <v>30</v>
      </c>
      <c r="D331" t="s">
        <v>537</v>
      </c>
      <c r="E331" t="s">
        <v>1557</v>
      </c>
      <c r="F331" t="s">
        <v>1547</v>
      </c>
      <c r="G331" t="s">
        <v>1558</v>
      </c>
    </row>
    <row r="332" spans="1:11" x14ac:dyDescent="0.25">
      <c r="A332" t="s">
        <v>189</v>
      </c>
      <c r="B332" t="s">
        <v>1300</v>
      </c>
      <c r="C332">
        <v>41</v>
      </c>
      <c r="D332" t="s">
        <v>534</v>
      </c>
      <c r="E332" t="s">
        <v>1559</v>
      </c>
      <c r="F332" t="s">
        <v>1547</v>
      </c>
      <c r="G332" t="s">
        <v>1172</v>
      </c>
      <c r="H332" t="s">
        <v>1560</v>
      </c>
    </row>
    <row r="333" spans="1:11" x14ac:dyDescent="0.25">
      <c r="A333" t="s">
        <v>193</v>
      </c>
      <c r="B333" t="s">
        <v>1300</v>
      </c>
      <c r="C333">
        <v>2</v>
      </c>
      <c r="D333" t="s">
        <v>534</v>
      </c>
      <c r="E333" t="s">
        <v>1561</v>
      </c>
      <c r="F333" t="s">
        <v>1547</v>
      </c>
      <c r="G333" t="s">
        <v>1154</v>
      </c>
      <c r="H333" t="s">
        <v>1169</v>
      </c>
      <c r="I333" t="s">
        <v>1562</v>
      </c>
    </row>
    <row r="334" spans="1:11" x14ac:dyDescent="0.25">
      <c r="A334" t="s">
        <v>197</v>
      </c>
      <c r="B334" t="s">
        <v>1300</v>
      </c>
      <c r="C334">
        <v>2</v>
      </c>
      <c r="D334" t="s">
        <v>534</v>
      </c>
      <c r="E334" t="s">
        <v>1561</v>
      </c>
      <c r="F334" t="s">
        <v>1547</v>
      </c>
      <c r="G334" t="s">
        <v>1154</v>
      </c>
      <c r="H334" t="s">
        <v>1563</v>
      </c>
    </row>
    <row r="335" spans="1:11" x14ac:dyDescent="0.25">
      <c r="A335" t="s">
        <v>200</v>
      </c>
      <c r="B335" t="s">
        <v>1300</v>
      </c>
      <c r="C335">
        <v>45</v>
      </c>
      <c r="D335" t="s">
        <v>537</v>
      </c>
      <c r="E335" t="s">
        <v>1564</v>
      </c>
      <c r="F335" t="s">
        <v>1547</v>
      </c>
      <c r="G335" t="s">
        <v>1154</v>
      </c>
      <c r="H335" t="s">
        <v>1565</v>
      </c>
      <c r="I335" t="s">
        <v>1566</v>
      </c>
    </row>
    <row r="336" spans="1:11" x14ac:dyDescent="0.25">
      <c r="A336" t="s">
        <v>204</v>
      </c>
      <c r="B336" t="s">
        <v>1300</v>
      </c>
      <c r="C336">
        <v>1</v>
      </c>
      <c r="D336" t="s">
        <v>534</v>
      </c>
      <c r="E336" t="s">
        <v>534</v>
      </c>
      <c r="F336" t="s">
        <v>1547</v>
      </c>
      <c r="G336" t="s">
        <v>1154</v>
      </c>
      <c r="H336" t="s">
        <v>1565</v>
      </c>
      <c r="I336" t="s">
        <v>1567</v>
      </c>
      <c r="J336" t="s">
        <v>1149</v>
      </c>
      <c r="K336" t="s">
        <v>1524</v>
      </c>
    </row>
    <row r="337" spans="1:12" x14ac:dyDescent="0.25">
      <c r="A337" t="s">
        <v>207</v>
      </c>
      <c r="B337" t="s">
        <v>1300</v>
      </c>
      <c r="C337">
        <v>23</v>
      </c>
      <c r="D337" t="s">
        <v>534</v>
      </c>
      <c r="E337" t="s">
        <v>1568</v>
      </c>
      <c r="F337" t="s">
        <v>1547</v>
      </c>
      <c r="G337" t="s">
        <v>1154</v>
      </c>
      <c r="H337" t="s">
        <v>1569</v>
      </c>
      <c r="I337" t="s">
        <v>1149</v>
      </c>
      <c r="J337" t="s">
        <v>1345</v>
      </c>
      <c r="K337" t="s">
        <v>1155</v>
      </c>
      <c r="L337" t="s">
        <v>1465</v>
      </c>
    </row>
    <row r="338" spans="1:12" x14ac:dyDescent="0.25">
      <c r="A338" t="s">
        <v>49</v>
      </c>
      <c r="B338" t="s">
        <v>1300</v>
      </c>
      <c r="C338">
        <v>1</v>
      </c>
      <c r="D338" t="s">
        <v>534</v>
      </c>
      <c r="E338" t="s">
        <v>534</v>
      </c>
      <c r="F338" t="s">
        <v>1547</v>
      </c>
      <c r="G338" t="s">
        <v>1570</v>
      </c>
      <c r="H338" t="s">
        <v>1149</v>
      </c>
      <c r="I338" t="s">
        <v>1571</v>
      </c>
    </row>
    <row r="339" spans="1:12" x14ac:dyDescent="0.25">
      <c r="A339" t="s">
        <v>156</v>
      </c>
      <c r="B339" t="s">
        <v>1300</v>
      </c>
      <c r="C339">
        <v>41</v>
      </c>
      <c r="D339" t="s">
        <v>534</v>
      </c>
      <c r="E339" t="s">
        <v>1559</v>
      </c>
      <c r="F339" t="s">
        <v>1547</v>
      </c>
      <c r="G339" t="s">
        <v>1572</v>
      </c>
      <c r="H339" t="s">
        <v>1149</v>
      </c>
      <c r="I339" t="s">
        <v>1573</v>
      </c>
    </row>
    <row r="340" spans="1:12" x14ac:dyDescent="0.25">
      <c r="A340" t="s">
        <v>213</v>
      </c>
      <c r="B340" t="s">
        <v>1300</v>
      </c>
      <c r="C340">
        <v>1</v>
      </c>
      <c r="D340" t="s">
        <v>534</v>
      </c>
      <c r="E340" t="s">
        <v>534</v>
      </c>
      <c r="F340" t="s">
        <v>1547</v>
      </c>
      <c r="G340" t="s">
        <v>1574</v>
      </c>
    </row>
    <row r="341" spans="1:12" x14ac:dyDescent="0.25">
      <c r="A341" t="s">
        <v>107</v>
      </c>
      <c r="B341" t="s">
        <v>1300</v>
      </c>
      <c r="C341">
        <v>1</v>
      </c>
      <c r="D341" t="s">
        <v>534</v>
      </c>
      <c r="E341" t="s">
        <v>534</v>
      </c>
      <c r="F341" t="s">
        <v>1547</v>
      </c>
      <c r="G341" t="s">
        <v>1575</v>
      </c>
    </row>
    <row r="342" spans="1:12" x14ac:dyDescent="0.25">
      <c r="A342" t="s">
        <v>108</v>
      </c>
      <c r="B342" t="s">
        <v>1300</v>
      </c>
      <c r="C342">
        <v>2</v>
      </c>
      <c r="D342" t="s">
        <v>535</v>
      </c>
      <c r="E342" t="s">
        <v>1576</v>
      </c>
      <c r="F342" t="s">
        <v>1547</v>
      </c>
      <c r="G342" t="s">
        <v>1577</v>
      </c>
    </row>
    <row r="343" spans="1:12" x14ac:dyDescent="0.25">
      <c r="A343" t="s">
        <v>109</v>
      </c>
      <c r="B343" t="s">
        <v>1300</v>
      </c>
      <c r="C343">
        <v>1</v>
      </c>
      <c r="D343" t="s">
        <v>534</v>
      </c>
      <c r="E343" t="s">
        <v>534</v>
      </c>
      <c r="F343" t="s">
        <v>1547</v>
      </c>
      <c r="G343" t="s">
        <v>1578</v>
      </c>
    </row>
    <row r="344" spans="1:12" x14ac:dyDescent="0.25">
      <c r="A344" t="s">
        <v>110</v>
      </c>
      <c r="B344" t="s">
        <v>1300</v>
      </c>
      <c r="C344">
        <v>5</v>
      </c>
      <c r="D344" t="s">
        <v>534</v>
      </c>
      <c r="E344" t="s">
        <v>1579</v>
      </c>
      <c r="F344" t="s">
        <v>1547</v>
      </c>
      <c r="G344" t="s">
        <v>1580</v>
      </c>
    </row>
    <row r="345" spans="1:12" x14ac:dyDescent="0.25">
      <c r="A345" t="s">
        <v>111</v>
      </c>
      <c r="B345" t="s">
        <v>1300</v>
      </c>
      <c r="C345">
        <v>1</v>
      </c>
      <c r="D345" t="s">
        <v>534</v>
      </c>
      <c r="E345" t="s">
        <v>534</v>
      </c>
      <c r="F345" t="s">
        <v>1547</v>
      </c>
      <c r="G345" t="s">
        <v>1581</v>
      </c>
    </row>
    <row r="346" spans="1:12" x14ac:dyDescent="0.25">
      <c r="A346" t="s">
        <v>112</v>
      </c>
      <c r="B346" t="s">
        <v>1300</v>
      </c>
      <c r="C346">
        <v>1</v>
      </c>
      <c r="D346" t="s">
        <v>534</v>
      </c>
      <c r="E346" t="s">
        <v>534</v>
      </c>
      <c r="F346" t="s">
        <v>1547</v>
      </c>
      <c r="G346" t="s">
        <v>1582</v>
      </c>
    </row>
    <row r="347" spans="1:12" x14ac:dyDescent="0.25">
      <c r="A347" t="s">
        <v>113</v>
      </c>
      <c r="B347" t="s">
        <v>1300</v>
      </c>
      <c r="C347">
        <v>41</v>
      </c>
      <c r="D347" t="s">
        <v>534</v>
      </c>
      <c r="E347" t="s">
        <v>1559</v>
      </c>
      <c r="F347" t="s">
        <v>1547</v>
      </c>
      <c r="G347" t="s">
        <v>1583</v>
      </c>
      <c r="H347" t="s">
        <v>1149</v>
      </c>
      <c r="I347" t="s">
        <v>1584</v>
      </c>
    </row>
    <row r="348" spans="1:12" x14ac:dyDescent="0.25">
      <c r="A348" t="s">
        <v>42</v>
      </c>
      <c r="B348" t="s">
        <v>1300</v>
      </c>
      <c r="C348">
        <v>1</v>
      </c>
      <c r="D348" t="s">
        <v>534</v>
      </c>
      <c r="E348" t="s">
        <v>534</v>
      </c>
      <c r="F348" t="s">
        <v>1547</v>
      </c>
      <c r="G348" t="s">
        <v>1585</v>
      </c>
    </row>
    <row r="349" spans="1:12" x14ac:dyDescent="0.25">
      <c r="A349" t="s">
        <v>222</v>
      </c>
      <c r="B349" t="s">
        <v>1300</v>
      </c>
      <c r="C349">
        <v>1</v>
      </c>
      <c r="D349" t="s">
        <v>534</v>
      </c>
      <c r="E349" t="s">
        <v>534</v>
      </c>
      <c r="F349" t="s">
        <v>1547</v>
      </c>
      <c r="G349" t="s">
        <v>1585</v>
      </c>
      <c r="H349" t="s">
        <v>1149</v>
      </c>
      <c r="I349" t="s">
        <v>1558</v>
      </c>
      <c r="J349" t="s">
        <v>1565</v>
      </c>
      <c r="K349" t="s">
        <v>1586</v>
      </c>
    </row>
    <row r="350" spans="1:12" x14ac:dyDescent="0.25">
      <c r="A350" t="s">
        <v>223</v>
      </c>
      <c r="B350" t="s">
        <v>1300</v>
      </c>
      <c r="C350">
        <v>44</v>
      </c>
      <c r="D350" t="s">
        <v>534</v>
      </c>
      <c r="E350" t="s">
        <v>1587</v>
      </c>
      <c r="F350" t="s">
        <v>1547</v>
      </c>
      <c r="G350" t="s">
        <v>1588</v>
      </c>
    </row>
    <row r="351" spans="1:12" x14ac:dyDescent="0.25">
      <c r="A351" t="s">
        <v>224</v>
      </c>
      <c r="B351" t="s">
        <v>1300</v>
      </c>
      <c r="C351">
        <v>1</v>
      </c>
      <c r="D351" t="s">
        <v>534</v>
      </c>
      <c r="E351" t="s">
        <v>534</v>
      </c>
      <c r="F351" t="s">
        <v>1547</v>
      </c>
      <c r="G351" t="s">
        <v>1589</v>
      </c>
    </row>
    <row r="352" spans="1:12" x14ac:dyDescent="0.25">
      <c r="A352" t="s">
        <v>225</v>
      </c>
      <c r="B352" t="s">
        <v>1300</v>
      </c>
      <c r="C352">
        <v>1</v>
      </c>
      <c r="D352" t="s">
        <v>534</v>
      </c>
      <c r="E352" t="s">
        <v>534</v>
      </c>
      <c r="F352" t="s">
        <v>1547</v>
      </c>
      <c r="G352" t="s">
        <v>1590</v>
      </c>
    </row>
    <row r="353" spans="1:8" x14ac:dyDescent="0.25">
      <c r="A353" t="s">
        <v>227</v>
      </c>
      <c r="B353" t="s">
        <v>1300</v>
      </c>
      <c r="C353">
        <v>14</v>
      </c>
      <c r="D353" t="s">
        <v>534</v>
      </c>
      <c r="E353" t="s">
        <v>1591</v>
      </c>
      <c r="F353" t="s">
        <v>1547</v>
      </c>
      <c r="G353" t="s">
        <v>1592</v>
      </c>
      <c r="H353" t="s">
        <v>1593</v>
      </c>
    </row>
    <row r="354" spans="1:8" x14ac:dyDescent="0.25">
      <c r="A354" t="s">
        <v>149</v>
      </c>
      <c r="B354" t="s">
        <v>1300</v>
      </c>
      <c r="C354">
        <v>14</v>
      </c>
      <c r="D354" t="s">
        <v>534</v>
      </c>
      <c r="E354" t="s">
        <v>1591</v>
      </c>
      <c r="F354" t="s">
        <v>1547</v>
      </c>
      <c r="G354" t="s">
        <v>1594</v>
      </c>
    </row>
    <row r="355" spans="1:8" x14ac:dyDescent="0.25">
      <c r="A355" t="s">
        <v>226</v>
      </c>
      <c r="B355" t="s">
        <v>1300</v>
      </c>
      <c r="C355">
        <v>142</v>
      </c>
      <c r="D355" t="s">
        <v>536</v>
      </c>
      <c r="E355" t="s">
        <v>1595</v>
      </c>
      <c r="F355" t="s">
        <v>1547</v>
      </c>
      <c r="G355" t="s">
        <v>1596</v>
      </c>
    </row>
    <row r="356" spans="1:8" x14ac:dyDescent="0.25">
      <c r="A356" t="s">
        <v>1597</v>
      </c>
    </row>
    <row r="357" spans="1:8" x14ac:dyDescent="0.25">
      <c r="A357" t="s">
        <v>1317</v>
      </c>
      <c r="B357" t="s">
        <v>1283</v>
      </c>
      <c r="C357" t="s">
        <v>1598</v>
      </c>
    </row>
    <row r="358" spans="1:8" x14ac:dyDescent="0.25">
      <c r="A358" t="s">
        <v>1321</v>
      </c>
    </row>
  </sheetData>
  <phoneticPr fontId="11" type="noConversion"/>
  <hyperlinks>
    <hyperlink ref="V2" r:id="rId1" xr:uid="{B6206449-B99D-4705-BF8E-A0B457D2470B}"/>
    <hyperlink ref="V3" r:id="rId2" xr:uid="{48BB85ED-7855-4905-920C-087AC8D09BCB}"/>
    <hyperlink ref="V11" r:id="rId3" xr:uid="{E24336AA-D763-41C0-A143-4C7CBE972FB7}"/>
    <hyperlink ref="V12" r:id="rId4" xr:uid="{465E9E90-9555-4B8B-8604-1944EE3A7D1C}"/>
    <hyperlink ref="X14" r:id="rId5" xr:uid="{8E0488B7-384F-4D9A-89F8-12E67E15C1D1}"/>
    <hyperlink ref="X15" r:id="rId6" xr:uid="{8D9A6F9D-9055-479F-BEF4-17738E5822BC}"/>
    <hyperlink ref="X16:X60" r:id="rId7" display="\\" xr:uid="{53BD6642-1251-4FF0-9981-F83F9C4814F8}"/>
    <hyperlink ref="X60" r:id="rId8" xr:uid="{D31E8308-67EC-47DD-9ABC-C07D07673179}"/>
    <hyperlink ref="X61" r:id="rId9" xr:uid="{D122023C-BC57-4FAA-9794-7F08BA910897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4829C-BE45-424F-8085-F274BFAC28EE}">
  <dimension ref="A1:AQ204"/>
  <sheetViews>
    <sheetView topLeftCell="U52" workbookViewId="0">
      <selection activeCell="AJ15" sqref="AJ15"/>
    </sheetView>
  </sheetViews>
  <sheetFormatPr defaultRowHeight="15" x14ac:dyDescent="0.25"/>
  <cols>
    <col min="2" max="7" width="0" hidden="1" customWidth="1"/>
    <col min="9" max="10" width="0" hidden="1" customWidth="1"/>
    <col min="11" max="11" width="9.5703125" bestFit="1" customWidth="1"/>
    <col min="17" max="17" width="12.85546875" bestFit="1" customWidth="1"/>
    <col min="26" max="26" width="2.42578125" bestFit="1" customWidth="1"/>
    <col min="27" max="27" width="12" bestFit="1" customWidth="1"/>
    <col min="28" max="28" width="2.42578125" bestFit="1" customWidth="1"/>
    <col min="29" max="29" width="12" customWidth="1"/>
    <col min="30" max="30" width="12" bestFit="1" customWidth="1"/>
    <col min="31" max="31" width="12.5703125" bestFit="1" customWidth="1"/>
    <col min="35" max="35" width="2.42578125" bestFit="1" customWidth="1"/>
    <col min="37" max="37" width="2.42578125" bestFit="1" customWidth="1"/>
    <col min="39" max="39" width="2.42578125" bestFit="1" customWidth="1"/>
    <col min="41" max="41" width="2.42578125" bestFit="1" customWidth="1"/>
  </cols>
  <sheetData>
    <row r="1" spans="1:43" x14ac:dyDescent="0.25">
      <c r="A1" t="s">
        <v>1322</v>
      </c>
      <c r="B1" t="s">
        <v>1323</v>
      </c>
      <c r="D1" t="s">
        <v>1324</v>
      </c>
      <c r="E1" t="s">
        <v>1325</v>
      </c>
      <c r="F1" t="s">
        <v>1326</v>
      </c>
      <c r="G1" t="s">
        <v>12</v>
      </c>
      <c r="H1" t="s">
        <v>1327</v>
      </c>
      <c r="I1" t="s">
        <v>1328</v>
      </c>
      <c r="J1" t="s">
        <v>1329</v>
      </c>
      <c r="M1" t="s">
        <v>1611</v>
      </c>
      <c r="N1" t="s">
        <v>1109</v>
      </c>
      <c r="O1" t="s">
        <v>1150</v>
      </c>
      <c r="P1" t="s">
        <v>1109</v>
      </c>
      <c r="Q1" t="s">
        <v>1610</v>
      </c>
      <c r="R1" t="s">
        <v>1109</v>
      </c>
      <c r="S1" t="s">
        <v>1615</v>
      </c>
      <c r="T1" s="63" t="s">
        <v>1137</v>
      </c>
      <c r="V1" t="s">
        <v>1617</v>
      </c>
    </row>
    <row r="2" spans="1:43" x14ac:dyDescent="0.25">
      <c r="M2" t="s">
        <v>80</v>
      </c>
      <c r="N2" t="s">
        <v>1109</v>
      </c>
      <c r="O2" t="s">
        <v>1123</v>
      </c>
      <c r="P2" t="s">
        <v>1109</v>
      </c>
      <c r="Q2">
        <v>145335</v>
      </c>
      <c r="R2" t="s">
        <v>1109</v>
      </c>
      <c r="S2" t="s">
        <v>1612</v>
      </c>
      <c r="T2" s="63" t="s">
        <v>1110</v>
      </c>
      <c r="U2">
        <v>1</v>
      </c>
      <c r="V2">
        <v>1</v>
      </c>
      <c r="Y2" t="s">
        <v>1628</v>
      </c>
      <c r="Z2" t="s">
        <v>1109</v>
      </c>
      <c r="AA2" t="s">
        <v>1629</v>
      </c>
      <c r="AB2" t="s">
        <v>1109</v>
      </c>
      <c r="AC2" t="s">
        <v>1630</v>
      </c>
      <c r="AD2" s="63" t="s">
        <v>1137</v>
      </c>
    </row>
    <row r="3" spans="1:43" x14ac:dyDescent="0.25">
      <c r="M3" t="s">
        <v>47</v>
      </c>
      <c r="N3" t="s">
        <v>1109</v>
      </c>
      <c r="O3" t="s">
        <v>1115</v>
      </c>
      <c r="P3" t="s">
        <v>1109</v>
      </c>
      <c r="Q3">
        <v>96046</v>
      </c>
      <c r="R3" t="s">
        <v>1109</v>
      </c>
      <c r="S3" t="s">
        <v>1612</v>
      </c>
      <c r="T3" s="63" t="s">
        <v>1110</v>
      </c>
      <c r="U3">
        <v>2</v>
      </c>
      <c r="V3">
        <v>2</v>
      </c>
      <c r="Y3" t="s">
        <v>1619</v>
      </c>
      <c r="Z3" t="s">
        <v>1109</v>
      </c>
      <c r="AA3">
        <v>63032460.640000001</v>
      </c>
      <c r="AB3" t="s">
        <v>1109</v>
      </c>
      <c r="AC3">
        <v>20.62</v>
      </c>
      <c r="AD3" s="63" t="s">
        <v>1110</v>
      </c>
      <c r="AH3" t="s">
        <v>1611</v>
      </c>
      <c r="AI3" t="s">
        <v>1109</v>
      </c>
      <c r="AJ3" t="s">
        <v>1632</v>
      </c>
      <c r="AK3" t="s">
        <v>1109</v>
      </c>
      <c r="AL3" t="s">
        <v>1633</v>
      </c>
      <c r="AM3" t="s">
        <v>1109</v>
      </c>
      <c r="AN3" t="s">
        <v>1635</v>
      </c>
      <c r="AO3" t="s">
        <v>1109</v>
      </c>
      <c r="AP3" t="s">
        <v>1634</v>
      </c>
      <c r="AQ3" t="s">
        <v>1137</v>
      </c>
    </row>
    <row r="4" spans="1:43" x14ac:dyDescent="0.25">
      <c r="M4" t="s">
        <v>39</v>
      </c>
      <c r="N4" t="s">
        <v>1109</v>
      </c>
      <c r="O4" t="s">
        <v>1114</v>
      </c>
      <c r="P4" t="s">
        <v>1109</v>
      </c>
      <c r="Q4">
        <v>87345</v>
      </c>
      <c r="R4" t="s">
        <v>1109</v>
      </c>
      <c r="S4" t="s">
        <v>1612</v>
      </c>
      <c r="T4" s="63" t="s">
        <v>1110</v>
      </c>
      <c r="U4">
        <v>4</v>
      </c>
      <c r="V4" s="68">
        <v>3</v>
      </c>
      <c r="Y4" t="s">
        <v>1620</v>
      </c>
      <c r="Z4" t="s">
        <v>1109</v>
      </c>
      <c r="AA4">
        <v>242558435.75</v>
      </c>
      <c r="AB4" t="s">
        <v>1109</v>
      </c>
      <c r="AC4">
        <v>79.38</v>
      </c>
      <c r="AD4" s="63" t="s">
        <v>1110</v>
      </c>
      <c r="AH4" t="s">
        <v>45</v>
      </c>
      <c r="AI4" t="s">
        <v>1109</v>
      </c>
      <c r="AJ4" t="s">
        <v>1209</v>
      </c>
      <c r="AK4" t="s">
        <v>1109</v>
      </c>
      <c r="AL4">
        <v>20</v>
      </c>
      <c r="AM4" t="s">
        <v>1109</v>
      </c>
      <c r="AN4">
        <v>3</v>
      </c>
      <c r="AO4" t="s">
        <v>1109</v>
      </c>
      <c r="AP4">
        <v>7813</v>
      </c>
      <c r="AQ4" t="s">
        <v>1137</v>
      </c>
    </row>
    <row r="5" spans="1:43" x14ac:dyDescent="0.25">
      <c r="M5" t="s">
        <v>198</v>
      </c>
      <c r="N5" t="s">
        <v>1109</v>
      </c>
      <c r="O5" t="s">
        <v>1114</v>
      </c>
      <c r="P5" t="s">
        <v>1109</v>
      </c>
      <c r="Q5">
        <v>52419</v>
      </c>
      <c r="R5" t="s">
        <v>1109</v>
      </c>
      <c r="S5" t="s">
        <v>1613</v>
      </c>
      <c r="T5" s="63" t="s">
        <v>1110</v>
      </c>
      <c r="U5">
        <v>5</v>
      </c>
      <c r="V5">
        <v>4</v>
      </c>
      <c r="Y5" t="s">
        <v>1625</v>
      </c>
      <c r="Z5" t="s">
        <v>1109</v>
      </c>
      <c r="AA5">
        <v>305590896.40999997</v>
      </c>
      <c r="AB5" t="s">
        <v>1109</v>
      </c>
      <c r="AC5" t="s">
        <v>1631</v>
      </c>
      <c r="AD5" s="63" t="s">
        <v>1137</v>
      </c>
      <c r="AH5" t="s">
        <v>41</v>
      </c>
      <c r="AI5" t="s">
        <v>1109</v>
      </c>
      <c r="AJ5" t="s">
        <v>1196</v>
      </c>
      <c r="AK5" t="s">
        <v>1109</v>
      </c>
      <c r="AL5">
        <v>10</v>
      </c>
      <c r="AM5" t="s">
        <v>1109</v>
      </c>
      <c r="AN5">
        <v>50</v>
      </c>
      <c r="AO5" t="s">
        <v>1109</v>
      </c>
      <c r="AP5">
        <v>4688</v>
      </c>
      <c r="AQ5" t="s">
        <v>1137</v>
      </c>
    </row>
    <row r="6" spans="1:43" x14ac:dyDescent="0.25">
      <c r="A6" t="s">
        <v>1322</v>
      </c>
      <c r="B6" t="s">
        <v>1323</v>
      </c>
      <c r="D6" t="s">
        <v>1324</v>
      </c>
      <c r="E6" t="s">
        <v>1325</v>
      </c>
      <c r="F6" t="s">
        <v>1326</v>
      </c>
      <c r="G6" t="s">
        <v>12</v>
      </c>
      <c r="H6" t="s">
        <v>1327</v>
      </c>
      <c r="M6" t="s">
        <v>56</v>
      </c>
      <c r="N6" t="s">
        <v>1109</v>
      </c>
      <c r="O6" t="s">
        <v>1117</v>
      </c>
      <c r="P6" t="s">
        <v>1109</v>
      </c>
      <c r="Q6">
        <v>49910</v>
      </c>
      <c r="R6" t="s">
        <v>1109</v>
      </c>
      <c r="S6" t="s">
        <v>1612</v>
      </c>
      <c r="T6" s="63" t="s">
        <v>1110</v>
      </c>
      <c r="U6">
        <v>7</v>
      </c>
      <c r="V6">
        <v>5</v>
      </c>
      <c r="Y6" t="s">
        <v>1621</v>
      </c>
      <c r="Z6" t="s">
        <v>1109</v>
      </c>
      <c r="AA6">
        <v>102131071.11</v>
      </c>
      <c r="AB6" t="s">
        <v>1109</v>
      </c>
      <c r="AC6">
        <v>90.9</v>
      </c>
      <c r="AD6" s="63" t="s">
        <v>1110</v>
      </c>
      <c r="AH6" t="s">
        <v>55</v>
      </c>
      <c r="AI6" t="s">
        <v>1109</v>
      </c>
      <c r="AJ6" t="s">
        <v>1210</v>
      </c>
      <c r="AK6" t="s">
        <v>1109</v>
      </c>
      <c r="AL6">
        <v>51</v>
      </c>
      <c r="AM6" t="s">
        <v>1109</v>
      </c>
      <c r="AN6">
        <v>246</v>
      </c>
      <c r="AO6" t="s">
        <v>1109</v>
      </c>
      <c r="AP6">
        <v>6250</v>
      </c>
      <c r="AQ6" t="s">
        <v>1137</v>
      </c>
    </row>
    <row r="7" spans="1:43" x14ac:dyDescent="0.25">
      <c r="A7">
        <v>1</v>
      </c>
      <c r="B7">
        <v>3106202</v>
      </c>
      <c r="C7" t="s">
        <v>1300</v>
      </c>
      <c r="D7">
        <v>409088</v>
      </c>
      <c r="E7">
        <v>61363</v>
      </c>
      <c r="F7">
        <v>87345</v>
      </c>
      <c r="G7" s="67">
        <v>1</v>
      </c>
      <c r="H7">
        <v>87345</v>
      </c>
      <c r="I7">
        <v>87345</v>
      </c>
      <c r="J7">
        <v>87345</v>
      </c>
      <c r="M7" t="s">
        <v>132</v>
      </c>
      <c r="N7" t="s">
        <v>1109</v>
      </c>
      <c r="O7" t="s">
        <v>1138</v>
      </c>
      <c r="P7" t="s">
        <v>1109</v>
      </c>
      <c r="Q7">
        <v>22612</v>
      </c>
      <c r="R7" t="s">
        <v>1109</v>
      </c>
      <c r="S7" t="s">
        <v>1614</v>
      </c>
      <c r="T7" s="63" t="s">
        <v>1110</v>
      </c>
      <c r="U7">
        <v>8</v>
      </c>
      <c r="V7" s="68">
        <v>6</v>
      </c>
      <c r="Y7" t="s">
        <v>1622</v>
      </c>
      <c r="Z7" t="s">
        <v>1109</v>
      </c>
      <c r="AA7">
        <v>10169202.460000001</v>
      </c>
      <c r="AB7" t="s">
        <v>1109</v>
      </c>
      <c r="AC7">
        <v>9.1</v>
      </c>
      <c r="AD7" s="63" t="s">
        <v>1110</v>
      </c>
      <c r="AH7" t="s">
        <v>58</v>
      </c>
      <c r="AI7" t="s">
        <v>1109</v>
      </c>
      <c r="AJ7" t="s">
        <v>1197</v>
      </c>
      <c r="AK7" t="s">
        <v>1109</v>
      </c>
      <c r="AL7">
        <v>1</v>
      </c>
      <c r="AM7" t="s">
        <v>1109</v>
      </c>
      <c r="AN7">
        <v>1</v>
      </c>
      <c r="AO7" t="s">
        <v>1109</v>
      </c>
      <c r="AP7">
        <v>781</v>
      </c>
      <c r="AQ7" t="s">
        <v>1137</v>
      </c>
    </row>
    <row r="8" spans="1:43" x14ac:dyDescent="0.25">
      <c r="A8">
        <v>2</v>
      </c>
      <c r="B8">
        <v>3106202</v>
      </c>
      <c r="C8" t="s">
        <v>1300</v>
      </c>
      <c r="D8">
        <v>409088</v>
      </c>
      <c r="E8">
        <v>61363</v>
      </c>
      <c r="F8">
        <v>61835</v>
      </c>
      <c r="G8" s="67">
        <v>1</v>
      </c>
      <c r="H8">
        <v>61835</v>
      </c>
      <c r="I8" s="67">
        <v>1</v>
      </c>
      <c r="J8" t="s">
        <v>1330</v>
      </c>
      <c r="M8" t="s">
        <v>157</v>
      </c>
      <c r="N8" t="s">
        <v>1109</v>
      </c>
      <c r="O8" t="s">
        <v>1125</v>
      </c>
      <c r="P8" t="s">
        <v>1109</v>
      </c>
      <c r="Q8">
        <v>12721</v>
      </c>
      <c r="R8" t="s">
        <v>1109</v>
      </c>
      <c r="S8" t="s">
        <v>1614</v>
      </c>
      <c r="T8" s="63" t="s">
        <v>1110</v>
      </c>
      <c r="U8">
        <v>10</v>
      </c>
      <c r="V8">
        <v>7</v>
      </c>
      <c r="Y8" t="s">
        <v>1626</v>
      </c>
      <c r="Z8" t="s">
        <v>1109</v>
      </c>
      <c r="AA8">
        <v>112300273.56999999</v>
      </c>
      <c r="AB8" t="s">
        <v>1109</v>
      </c>
      <c r="AC8" t="s">
        <v>1631</v>
      </c>
      <c r="AD8" s="63" t="s">
        <v>1137</v>
      </c>
      <c r="AH8" t="s">
        <v>62</v>
      </c>
      <c r="AI8" t="s">
        <v>1109</v>
      </c>
      <c r="AJ8" t="s">
        <v>1211</v>
      </c>
      <c r="AK8" t="s">
        <v>1109</v>
      </c>
      <c r="AL8">
        <v>16</v>
      </c>
      <c r="AM8" t="s">
        <v>1109</v>
      </c>
      <c r="AN8">
        <v>11</v>
      </c>
      <c r="AO8" t="s">
        <v>1109</v>
      </c>
      <c r="AP8">
        <v>15625</v>
      </c>
      <c r="AQ8" t="s">
        <v>1137</v>
      </c>
    </row>
    <row r="9" spans="1:43" x14ac:dyDescent="0.25">
      <c r="A9">
        <v>2</v>
      </c>
      <c r="B9">
        <v>3106203</v>
      </c>
      <c r="C9" t="s">
        <v>1300</v>
      </c>
      <c r="D9">
        <v>715730</v>
      </c>
      <c r="E9">
        <v>107360</v>
      </c>
      <c r="F9">
        <v>34211</v>
      </c>
      <c r="G9" s="67">
        <v>1</v>
      </c>
      <c r="H9">
        <v>34211</v>
      </c>
      <c r="I9" s="67">
        <v>1</v>
      </c>
      <c r="J9" t="s">
        <v>1331</v>
      </c>
      <c r="M9" t="s">
        <v>135</v>
      </c>
      <c r="N9" t="s">
        <v>1109</v>
      </c>
      <c r="O9" t="s">
        <v>1139</v>
      </c>
      <c r="P9" t="s">
        <v>1109</v>
      </c>
      <c r="Q9">
        <v>8294</v>
      </c>
      <c r="R9" t="s">
        <v>1109</v>
      </c>
      <c r="S9" t="s">
        <v>1614</v>
      </c>
      <c r="T9" s="63" t="s">
        <v>1110</v>
      </c>
      <c r="U9">
        <v>12</v>
      </c>
      <c r="V9">
        <v>8</v>
      </c>
      <c r="Y9" t="s">
        <v>1623</v>
      </c>
      <c r="Z9" t="s">
        <v>1109</v>
      </c>
      <c r="AA9">
        <v>2521298.4300000002</v>
      </c>
      <c r="AB9" t="s">
        <v>1109</v>
      </c>
      <c r="AC9">
        <v>1.3</v>
      </c>
      <c r="AD9" s="63" t="s">
        <v>1110</v>
      </c>
      <c r="AH9" t="s">
        <v>61</v>
      </c>
      <c r="AI9" t="s">
        <v>1109</v>
      </c>
      <c r="AJ9" t="s">
        <v>1198</v>
      </c>
      <c r="AK9" t="s">
        <v>1109</v>
      </c>
      <c r="AL9">
        <v>2</v>
      </c>
      <c r="AM9" t="s">
        <v>1109</v>
      </c>
      <c r="AN9">
        <v>1</v>
      </c>
      <c r="AO9" t="s">
        <v>1109</v>
      </c>
      <c r="AP9">
        <v>3646</v>
      </c>
      <c r="AQ9" t="s">
        <v>1137</v>
      </c>
    </row>
    <row r="10" spans="1:43" x14ac:dyDescent="0.25">
      <c r="A10">
        <v>4</v>
      </c>
      <c r="B10">
        <v>3106202</v>
      </c>
      <c r="C10" t="s">
        <v>1300</v>
      </c>
      <c r="D10">
        <v>102272</v>
      </c>
      <c r="E10">
        <v>49091</v>
      </c>
      <c r="F10">
        <v>21172</v>
      </c>
      <c r="G10" s="67">
        <v>1</v>
      </c>
      <c r="H10">
        <v>21172</v>
      </c>
      <c r="I10" s="67">
        <v>1</v>
      </c>
      <c r="J10" t="s">
        <v>1330</v>
      </c>
      <c r="M10" t="s">
        <v>95</v>
      </c>
      <c r="N10" t="s">
        <v>1109</v>
      </c>
      <c r="O10" t="s">
        <v>95</v>
      </c>
      <c r="P10" t="s">
        <v>1109</v>
      </c>
      <c r="Q10">
        <v>7440</v>
      </c>
      <c r="R10" t="s">
        <v>1109</v>
      </c>
      <c r="T10" s="63" t="s">
        <v>1110</v>
      </c>
      <c r="U10">
        <v>13</v>
      </c>
      <c r="V10" s="68">
        <v>9</v>
      </c>
      <c r="Y10" t="s">
        <v>1624</v>
      </c>
      <c r="Z10" t="s">
        <v>1109</v>
      </c>
      <c r="AA10">
        <v>190769324.40000001</v>
      </c>
      <c r="AB10" t="s">
        <v>1109</v>
      </c>
      <c r="AC10">
        <v>98.7</v>
      </c>
      <c r="AD10" s="63" t="s">
        <v>1110</v>
      </c>
      <c r="AH10" t="s">
        <v>43</v>
      </c>
      <c r="AI10" t="s">
        <v>1109</v>
      </c>
      <c r="AJ10" t="s">
        <v>1199</v>
      </c>
      <c r="AK10" t="s">
        <v>1109</v>
      </c>
      <c r="AL10">
        <v>6</v>
      </c>
      <c r="AM10" t="s">
        <v>1109</v>
      </c>
      <c r="AN10">
        <v>9</v>
      </c>
      <c r="AO10" t="s">
        <v>1109</v>
      </c>
      <c r="AP10">
        <v>1563</v>
      </c>
      <c r="AQ10" t="s">
        <v>1137</v>
      </c>
    </row>
    <row r="11" spans="1:43" x14ac:dyDescent="0.25">
      <c r="A11">
        <v>4</v>
      </c>
      <c r="B11">
        <v>3106203</v>
      </c>
      <c r="C11" t="s">
        <v>1300</v>
      </c>
      <c r="D11">
        <v>178933</v>
      </c>
      <c r="E11">
        <v>85888</v>
      </c>
      <c r="F11">
        <v>20046</v>
      </c>
      <c r="G11" s="67">
        <v>1</v>
      </c>
      <c r="H11">
        <v>20046</v>
      </c>
      <c r="I11" s="67">
        <v>1</v>
      </c>
      <c r="J11" t="s">
        <v>1331</v>
      </c>
      <c r="M11" t="s">
        <v>202</v>
      </c>
      <c r="N11" t="s">
        <v>1109</v>
      </c>
      <c r="O11" t="s">
        <v>202</v>
      </c>
      <c r="P11" t="s">
        <v>1109</v>
      </c>
      <c r="Q11">
        <v>4096</v>
      </c>
      <c r="R11" t="s">
        <v>1109</v>
      </c>
      <c r="T11" s="63" t="s">
        <v>1110</v>
      </c>
      <c r="U11">
        <v>15</v>
      </c>
      <c r="V11">
        <v>10</v>
      </c>
      <c r="Y11" t="s">
        <v>1627</v>
      </c>
      <c r="Z11" t="s">
        <v>1109</v>
      </c>
      <c r="AA11">
        <v>193290622.83000001</v>
      </c>
      <c r="AB11" t="s">
        <v>1109</v>
      </c>
      <c r="AC11" t="s">
        <v>1631</v>
      </c>
      <c r="AD11" s="63" t="s">
        <v>1137</v>
      </c>
      <c r="AH11" t="s">
        <v>74</v>
      </c>
      <c r="AI11" t="s">
        <v>1109</v>
      </c>
      <c r="AJ11" t="s">
        <v>1212</v>
      </c>
      <c r="AK11" t="s">
        <v>1109</v>
      </c>
      <c r="AL11">
        <v>786</v>
      </c>
      <c r="AM11" t="s">
        <v>1109</v>
      </c>
      <c r="AN11">
        <v>59</v>
      </c>
      <c r="AO11" t="s">
        <v>1109</v>
      </c>
      <c r="AP11">
        <v>4688</v>
      </c>
      <c r="AQ11" t="s">
        <v>1137</v>
      </c>
    </row>
    <row r="12" spans="1:43" x14ac:dyDescent="0.25">
      <c r="A12">
        <v>4</v>
      </c>
      <c r="B12">
        <v>3106201</v>
      </c>
      <c r="C12" t="s">
        <v>1300</v>
      </c>
      <c r="D12">
        <v>114152</v>
      </c>
      <c r="E12">
        <v>54793</v>
      </c>
      <c r="F12">
        <v>17384</v>
      </c>
      <c r="G12" s="67">
        <v>0.5</v>
      </c>
      <c r="H12">
        <v>8692</v>
      </c>
      <c r="I12" s="67">
        <v>1</v>
      </c>
      <c r="J12" t="s">
        <v>1332</v>
      </c>
      <c r="M12" t="s">
        <v>209</v>
      </c>
      <c r="N12" t="s">
        <v>1109</v>
      </c>
      <c r="O12" t="s">
        <v>209</v>
      </c>
      <c r="P12" t="s">
        <v>1109</v>
      </c>
      <c r="Q12">
        <v>3620</v>
      </c>
      <c r="R12" t="s">
        <v>1109</v>
      </c>
      <c r="T12" s="63" t="s">
        <v>1110</v>
      </c>
      <c r="U12">
        <v>16</v>
      </c>
      <c r="V12" s="68">
        <v>11</v>
      </c>
      <c r="AH12" t="s">
        <v>78</v>
      </c>
      <c r="AI12" t="s">
        <v>1109</v>
      </c>
      <c r="AJ12" t="s">
        <v>1213</v>
      </c>
      <c r="AK12" t="s">
        <v>1109</v>
      </c>
      <c r="AL12">
        <v>14</v>
      </c>
      <c r="AM12" t="s">
        <v>1109</v>
      </c>
      <c r="AN12">
        <v>16</v>
      </c>
      <c r="AO12" t="s">
        <v>1109</v>
      </c>
      <c r="AP12">
        <v>2344</v>
      </c>
      <c r="AQ12" t="s">
        <v>1137</v>
      </c>
    </row>
    <row r="13" spans="1:43" x14ac:dyDescent="0.25">
      <c r="A13">
        <v>5</v>
      </c>
      <c r="B13">
        <v>3106203</v>
      </c>
      <c r="C13" t="s">
        <v>1300</v>
      </c>
      <c r="D13">
        <v>53680</v>
      </c>
      <c r="E13">
        <v>42944</v>
      </c>
      <c r="F13">
        <v>2313</v>
      </c>
      <c r="G13" s="67">
        <v>1</v>
      </c>
      <c r="H13">
        <v>2313</v>
      </c>
      <c r="I13" s="67">
        <v>1</v>
      </c>
      <c r="J13" t="s">
        <v>1331</v>
      </c>
      <c r="M13" t="s">
        <v>59</v>
      </c>
      <c r="N13" t="s">
        <v>1109</v>
      </c>
      <c r="O13" t="s">
        <v>59</v>
      </c>
      <c r="P13" t="s">
        <v>1109</v>
      </c>
      <c r="Q13">
        <v>2313</v>
      </c>
      <c r="R13" t="s">
        <v>1109</v>
      </c>
      <c r="T13" s="63" t="s">
        <v>1110</v>
      </c>
      <c r="U13">
        <v>18</v>
      </c>
      <c r="V13">
        <v>12</v>
      </c>
      <c r="AH13" t="s">
        <v>72</v>
      </c>
      <c r="AI13" t="s">
        <v>1109</v>
      </c>
      <c r="AJ13" t="s">
        <v>1214</v>
      </c>
      <c r="AK13" t="s">
        <v>1109</v>
      </c>
      <c r="AL13">
        <v>23</v>
      </c>
      <c r="AM13" t="s">
        <v>1109</v>
      </c>
      <c r="AN13">
        <v>2</v>
      </c>
      <c r="AO13" t="s">
        <v>1109</v>
      </c>
      <c r="AP13">
        <v>2344</v>
      </c>
      <c r="AQ13" t="s">
        <v>1137</v>
      </c>
    </row>
    <row r="14" spans="1:43" x14ac:dyDescent="0.25">
      <c r="A14">
        <v>7</v>
      </c>
      <c r="B14">
        <v>3106202</v>
      </c>
      <c r="C14" t="s">
        <v>1300</v>
      </c>
      <c r="D14">
        <v>10227</v>
      </c>
      <c r="E14">
        <v>9818</v>
      </c>
      <c r="F14">
        <v>103</v>
      </c>
      <c r="G14" s="67">
        <v>1</v>
      </c>
      <c r="H14">
        <v>103</v>
      </c>
      <c r="I14" s="67">
        <v>1</v>
      </c>
      <c r="J14" t="s">
        <v>1330</v>
      </c>
      <c r="M14" t="s">
        <v>85</v>
      </c>
      <c r="N14" t="s">
        <v>1109</v>
      </c>
      <c r="O14" t="s">
        <v>85</v>
      </c>
      <c r="P14" t="s">
        <v>1109</v>
      </c>
      <c r="Q14">
        <v>2171</v>
      </c>
      <c r="R14" t="s">
        <v>1109</v>
      </c>
      <c r="T14" s="63" t="s">
        <v>1110</v>
      </c>
      <c r="U14">
        <v>19</v>
      </c>
      <c r="V14">
        <v>13</v>
      </c>
      <c r="AH14" t="s">
        <v>73</v>
      </c>
      <c r="AI14" t="s">
        <v>1109</v>
      </c>
      <c r="AJ14" t="s">
        <v>1200</v>
      </c>
      <c r="AK14" t="s">
        <v>1109</v>
      </c>
      <c r="AL14">
        <v>7</v>
      </c>
      <c r="AM14" t="s">
        <v>1109</v>
      </c>
      <c r="AN14">
        <v>101</v>
      </c>
      <c r="AO14" t="s">
        <v>1109</v>
      </c>
      <c r="AP14">
        <v>1823</v>
      </c>
      <c r="AQ14" t="s">
        <v>1137</v>
      </c>
    </row>
    <row r="15" spans="1:43" x14ac:dyDescent="0.25">
      <c r="A15">
        <v>7</v>
      </c>
      <c r="B15">
        <v>3106203</v>
      </c>
      <c r="C15" t="s">
        <v>1300</v>
      </c>
      <c r="D15">
        <v>17893</v>
      </c>
      <c r="E15">
        <v>17178</v>
      </c>
      <c r="F15">
        <v>72</v>
      </c>
      <c r="G15" s="67">
        <v>1</v>
      </c>
      <c r="H15">
        <v>72</v>
      </c>
      <c r="I15" s="67">
        <v>1</v>
      </c>
      <c r="J15" t="s">
        <v>1331</v>
      </c>
      <c r="M15" t="s">
        <v>164</v>
      </c>
      <c r="N15" t="s">
        <v>1109</v>
      </c>
      <c r="O15" t="s">
        <v>164</v>
      </c>
      <c r="P15" t="s">
        <v>1109</v>
      </c>
      <c r="Q15">
        <v>1863</v>
      </c>
      <c r="R15" t="s">
        <v>1109</v>
      </c>
      <c r="T15" s="63" t="s">
        <v>1110</v>
      </c>
      <c r="U15">
        <v>20</v>
      </c>
      <c r="V15" s="68">
        <v>14</v>
      </c>
      <c r="AH15" t="s">
        <v>53</v>
      </c>
      <c r="AI15" t="s">
        <v>1109</v>
      </c>
      <c r="AJ15" t="s">
        <v>1215</v>
      </c>
      <c r="AK15" t="s">
        <v>1109</v>
      </c>
      <c r="AL15">
        <v>100</v>
      </c>
      <c r="AM15" t="s">
        <v>1109</v>
      </c>
      <c r="AN15">
        <v>87</v>
      </c>
      <c r="AO15" t="s">
        <v>1109</v>
      </c>
      <c r="AP15">
        <v>1823</v>
      </c>
      <c r="AQ15" t="s">
        <v>1137</v>
      </c>
    </row>
    <row r="16" spans="1:43" x14ac:dyDescent="0.25">
      <c r="A16">
        <v>7</v>
      </c>
      <c r="B16">
        <v>3106201</v>
      </c>
      <c r="C16" t="s">
        <v>1300</v>
      </c>
      <c r="D16">
        <v>11415</v>
      </c>
      <c r="E16">
        <v>10959</v>
      </c>
      <c r="F16">
        <v>72</v>
      </c>
      <c r="G16" s="67">
        <v>0.5</v>
      </c>
      <c r="H16">
        <v>36</v>
      </c>
      <c r="I16" s="67">
        <v>1</v>
      </c>
      <c r="J16" t="s">
        <v>1332</v>
      </c>
      <c r="M16" t="s">
        <v>177</v>
      </c>
      <c r="N16" t="s">
        <v>1109</v>
      </c>
      <c r="O16" t="s">
        <v>177</v>
      </c>
      <c r="P16" t="s">
        <v>1109</v>
      </c>
      <c r="Q16">
        <v>1641</v>
      </c>
      <c r="R16" t="s">
        <v>1109</v>
      </c>
      <c r="T16" s="63" t="s">
        <v>1110</v>
      </c>
      <c r="U16">
        <v>21</v>
      </c>
      <c r="V16">
        <v>15</v>
      </c>
      <c r="AH16" t="s">
        <v>91</v>
      </c>
      <c r="AI16" t="s">
        <v>1109</v>
      </c>
      <c r="AJ16" t="s">
        <v>1216</v>
      </c>
      <c r="AK16" t="s">
        <v>1109</v>
      </c>
      <c r="AL16">
        <v>4</v>
      </c>
      <c r="AM16" t="s">
        <v>1109</v>
      </c>
      <c r="AN16">
        <v>3</v>
      </c>
      <c r="AO16" t="s">
        <v>1109</v>
      </c>
      <c r="AP16">
        <v>1927</v>
      </c>
      <c r="AQ16" t="s">
        <v>1137</v>
      </c>
    </row>
    <row r="17" spans="1:43" x14ac:dyDescent="0.25">
      <c r="A17">
        <v>8</v>
      </c>
      <c r="B17">
        <v>3106201</v>
      </c>
      <c r="C17" t="s">
        <v>1300</v>
      </c>
      <c r="D17">
        <v>2283</v>
      </c>
      <c r="E17">
        <v>1826</v>
      </c>
      <c r="F17">
        <v>247</v>
      </c>
      <c r="G17" s="67">
        <v>0.5</v>
      </c>
      <c r="H17">
        <v>124</v>
      </c>
      <c r="I17" s="67">
        <v>1</v>
      </c>
      <c r="J17" t="s">
        <v>1332</v>
      </c>
      <c r="M17" t="s">
        <v>162</v>
      </c>
      <c r="N17" t="s">
        <v>1109</v>
      </c>
      <c r="O17" t="s">
        <v>162</v>
      </c>
      <c r="P17" t="s">
        <v>1109</v>
      </c>
      <c r="Q17">
        <v>1576</v>
      </c>
      <c r="R17" t="s">
        <v>1109</v>
      </c>
      <c r="T17" s="63" t="s">
        <v>1110</v>
      </c>
      <c r="U17">
        <v>22</v>
      </c>
      <c r="V17">
        <v>16</v>
      </c>
      <c r="AH17" t="s">
        <v>94</v>
      </c>
      <c r="AI17" t="s">
        <v>1109</v>
      </c>
      <c r="AJ17" t="s">
        <v>1217</v>
      </c>
      <c r="AK17" t="s">
        <v>1109</v>
      </c>
      <c r="AL17">
        <v>22</v>
      </c>
      <c r="AM17" t="s">
        <v>1109</v>
      </c>
      <c r="AN17">
        <v>56</v>
      </c>
      <c r="AO17" t="s">
        <v>1109</v>
      </c>
      <c r="AP17">
        <v>2240</v>
      </c>
      <c r="AQ17" t="s">
        <v>1137</v>
      </c>
    </row>
    <row r="18" spans="1:43" x14ac:dyDescent="0.25">
      <c r="A18">
        <v>8</v>
      </c>
      <c r="B18">
        <v>317120</v>
      </c>
      <c r="C18" t="s">
        <v>1300</v>
      </c>
      <c r="D18">
        <v>1294</v>
      </c>
      <c r="E18">
        <v>1035</v>
      </c>
      <c r="F18">
        <v>19</v>
      </c>
      <c r="G18" s="67">
        <v>0.5</v>
      </c>
      <c r="H18">
        <v>10</v>
      </c>
      <c r="I18" s="67">
        <v>1</v>
      </c>
      <c r="J18" t="s">
        <v>1335</v>
      </c>
      <c r="M18" t="s">
        <v>160</v>
      </c>
      <c r="N18" t="s">
        <v>1109</v>
      </c>
      <c r="O18" t="s">
        <v>160</v>
      </c>
      <c r="P18" t="s">
        <v>1109</v>
      </c>
      <c r="Q18">
        <v>1518</v>
      </c>
      <c r="R18" t="s">
        <v>1109</v>
      </c>
      <c r="T18" s="63" t="s">
        <v>1110</v>
      </c>
      <c r="U18">
        <v>23</v>
      </c>
      <c r="V18" s="68">
        <v>17</v>
      </c>
      <c r="AH18" t="s">
        <v>97</v>
      </c>
      <c r="AI18" t="s">
        <v>1109</v>
      </c>
      <c r="AJ18" t="s">
        <v>1218</v>
      </c>
      <c r="AK18" t="s">
        <v>1109</v>
      </c>
      <c r="AL18">
        <v>208</v>
      </c>
      <c r="AM18" t="s">
        <v>1109</v>
      </c>
      <c r="AN18">
        <v>315</v>
      </c>
      <c r="AO18" t="s">
        <v>1109</v>
      </c>
      <c r="AP18">
        <v>1302</v>
      </c>
      <c r="AQ18" t="s">
        <v>1137</v>
      </c>
    </row>
    <row r="19" spans="1:43" x14ac:dyDescent="0.25">
      <c r="A19">
        <v>8</v>
      </c>
      <c r="B19">
        <v>316295</v>
      </c>
      <c r="C19" t="s">
        <v>1300</v>
      </c>
      <c r="D19">
        <v>261</v>
      </c>
      <c r="E19">
        <v>209</v>
      </c>
      <c r="F19">
        <v>4</v>
      </c>
      <c r="G19" s="67">
        <v>1</v>
      </c>
      <c r="H19">
        <v>4</v>
      </c>
      <c r="I19" s="67">
        <v>1</v>
      </c>
      <c r="J19" t="s">
        <v>1334</v>
      </c>
      <c r="M19" t="s">
        <v>127</v>
      </c>
      <c r="N19" t="s">
        <v>1109</v>
      </c>
      <c r="O19" t="s">
        <v>127</v>
      </c>
      <c r="P19" t="s">
        <v>1109</v>
      </c>
      <c r="Q19">
        <v>1488</v>
      </c>
      <c r="R19" t="s">
        <v>1109</v>
      </c>
      <c r="T19" s="63" t="s">
        <v>1110</v>
      </c>
      <c r="U19">
        <v>24</v>
      </c>
      <c r="V19">
        <v>18</v>
      </c>
      <c r="AH19" t="s">
        <v>103</v>
      </c>
      <c r="AI19" t="s">
        <v>1109</v>
      </c>
      <c r="AJ19" t="s">
        <v>1219</v>
      </c>
      <c r="AK19" t="s">
        <v>1109</v>
      </c>
      <c r="AL19">
        <v>4</v>
      </c>
      <c r="AM19" t="s">
        <v>1109</v>
      </c>
      <c r="AN19">
        <v>19</v>
      </c>
      <c r="AO19" t="s">
        <v>1109</v>
      </c>
      <c r="AP19">
        <v>2604</v>
      </c>
      <c r="AQ19" t="s">
        <v>1137</v>
      </c>
    </row>
    <row r="20" spans="1:43" x14ac:dyDescent="0.25">
      <c r="A20">
        <v>8</v>
      </c>
      <c r="B20">
        <v>314930</v>
      </c>
      <c r="C20" t="s">
        <v>1300</v>
      </c>
      <c r="D20">
        <v>626</v>
      </c>
      <c r="E20">
        <v>501</v>
      </c>
      <c r="F20">
        <v>1</v>
      </c>
      <c r="G20" s="67">
        <v>0.33</v>
      </c>
      <c r="H20">
        <v>0</v>
      </c>
      <c r="I20" s="67">
        <v>1</v>
      </c>
      <c r="J20" t="s">
        <v>1333</v>
      </c>
      <c r="M20" t="s">
        <v>195</v>
      </c>
      <c r="N20" t="s">
        <v>1109</v>
      </c>
      <c r="O20" t="s">
        <v>195</v>
      </c>
      <c r="P20" t="s">
        <v>1109</v>
      </c>
      <c r="Q20">
        <v>1488</v>
      </c>
      <c r="R20" t="s">
        <v>1109</v>
      </c>
      <c r="T20" s="63" t="s">
        <v>1110</v>
      </c>
      <c r="U20">
        <v>25</v>
      </c>
      <c r="V20">
        <v>19</v>
      </c>
      <c r="AH20" t="s">
        <v>114</v>
      </c>
      <c r="AI20" t="s">
        <v>1109</v>
      </c>
      <c r="AJ20" t="s">
        <v>1220</v>
      </c>
      <c r="AK20" t="s">
        <v>1109</v>
      </c>
      <c r="AL20">
        <v>25</v>
      </c>
      <c r="AM20" t="s">
        <v>1109</v>
      </c>
      <c r="AN20">
        <v>23</v>
      </c>
      <c r="AO20" t="s">
        <v>1109</v>
      </c>
      <c r="AP20">
        <v>2500</v>
      </c>
      <c r="AQ20" t="s">
        <v>1137</v>
      </c>
    </row>
    <row r="21" spans="1:43" x14ac:dyDescent="0.25">
      <c r="A21">
        <v>10</v>
      </c>
      <c r="B21">
        <v>3106202</v>
      </c>
      <c r="C21" t="s">
        <v>1300</v>
      </c>
      <c r="D21">
        <v>511360</v>
      </c>
      <c r="E21">
        <v>73636</v>
      </c>
      <c r="F21">
        <v>77840</v>
      </c>
      <c r="G21" s="67">
        <v>1</v>
      </c>
      <c r="H21">
        <v>77840</v>
      </c>
      <c r="I21" s="67">
        <v>1</v>
      </c>
      <c r="J21" t="s">
        <v>1330</v>
      </c>
      <c r="M21" t="s">
        <v>119</v>
      </c>
      <c r="N21" t="s">
        <v>1109</v>
      </c>
      <c r="O21" t="s">
        <v>119</v>
      </c>
      <c r="P21" t="s">
        <v>1109</v>
      </c>
      <c r="Q21">
        <v>656</v>
      </c>
      <c r="R21" t="s">
        <v>1109</v>
      </c>
      <c r="T21" s="63" t="s">
        <v>1110</v>
      </c>
      <c r="U21">
        <v>26</v>
      </c>
      <c r="V21">
        <v>20</v>
      </c>
      <c r="AH21" t="s">
        <v>118</v>
      </c>
      <c r="AI21" t="s">
        <v>1109</v>
      </c>
      <c r="AJ21" t="s">
        <v>1221</v>
      </c>
      <c r="AK21" t="s">
        <v>1109</v>
      </c>
      <c r="AL21">
        <v>4</v>
      </c>
      <c r="AM21" t="s">
        <v>1109</v>
      </c>
      <c r="AN21">
        <v>8</v>
      </c>
      <c r="AO21" t="s">
        <v>1109</v>
      </c>
      <c r="AP21">
        <v>1927</v>
      </c>
      <c r="AQ21" t="s">
        <v>1137</v>
      </c>
    </row>
    <row r="22" spans="1:43" x14ac:dyDescent="0.25">
      <c r="A22">
        <v>10</v>
      </c>
      <c r="B22">
        <v>3106203</v>
      </c>
      <c r="C22" t="s">
        <v>1300</v>
      </c>
      <c r="D22">
        <v>894663</v>
      </c>
      <c r="E22">
        <v>128831</v>
      </c>
      <c r="F22">
        <v>43066</v>
      </c>
      <c r="G22" s="67">
        <v>1</v>
      </c>
      <c r="H22">
        <v>43066</v>
      </c>
      <c r="I22" s="67">
        <v>1</v>
      </c>
      <c r="J22" t="s">
        <v>1331</v>
      </c>
      <c r="M22" t="s">
        <v>175</v>
      </c>
      <c r="N22" t="s">
        <v>1109</v>
      </c>
      <c r="O22" t="s">
        <v>175</v>
      </c>
      <c r="P22" t="s">
        <v>1109</v>
      </c>
      <c r="Q22">
        <v>656</v>
      </c>
      <c r="R22" t="s">
        <v>1109</v>
      </c>
      <c r="T22" s="63" t="s">
        <v>1110</v>
      </c>
      <c r="U22">
        <v>28</v>
      </c>
      <c r="V22">
        <v>21</v>
      </c>
      <c r="AH22" t="s">
        <v>122</v>
      </c>
      <c r="AI22" t="s">
        <v>1109</v>
      </c>
      <c r="AJ22" t="s">
        <v>1222</v>
      </c>
      <c r="AK22" t="s">
        <v>1109</v>
      </c>
      <c r="AL22">
        <v>8</v>
      </c>
      <c r="AM22" t="s">
        <v>1109</v>
      </c>
      <c r="AN22">
        <v>1</v>
      </c>
      <c r="AO22" t="s">
        <v>1109</v>
      </c>
      <c r="AP22">
        <v>2240</v>
      </c>
      <c r="AQ22" t="s">
        <v>1137</v>
      </c>
    </row>
    <row r="23" spans="1:43" x14ac:dyDescent="0.25">
      <c r="A23">
        <v>10</v>
      </c>
      <c r="B23">
        <v>3106201</v>
      </c>
      <c r="C23" t="s">
        <v>1300</v>
      </c>
      <c r="D23">
        <v>570760</v>
      </c>
      <c r="E23">
        <v>82189</v>
      </c>
      <c r="F23">
        <v>48857</v>
      </c>
      <c r="G23" s="67">
        <v>0.5</v>
      </c>
      <c r="H23">
        <v>24429</v>
      </c>
      <c r="I23" s="67">
        <v>1</v>
      </c>
      <c r="J23" t="s">
        <v>1332</v>
      </c>
      <c r="M23" t="s">
        <v>144</v>
      </c>
      <c r="N23" t="s">
        <v>1109</v>
      </c>
      <c r="O23" t="s">
        <v>144</v>
      </c>
      <c r="P23" t="s">
        <v>1109</v>
      </c>
      <c r="Q23">
        <v>628</v>
      </c>
      <c r="R23" t="s">
        <v>1109</v>
      </c>
      <c r="T23" s="63" t="s">
        <v>1110</v>
      </c>
      <c r="U23">
        <v>30</v>
      </c>
      <c r="V23">
        <v>22</v>
      </c>
      <c r="AH23" t="s">
        <v>101</v>
      </c>
      <c r="AI23" t="s">
        <v>1109</v>
      </c>
      <c r="AJ23" t="s">
        <v>1223</v>
      </c>
      <c r="AK23" t="s">
        <v>1109</v>
      </c>
      <c r="AL23">
        <v>4</v>
      </c>
      <c r="AM23" t="s">
        <v>1109</v>
      </c>
      <c r="AN23">
        <v>19</v>
      </c>
      <c r="AO23" t="s">
        <v>1109</v>
      </c>
      <c r="AP23">
        <v>4167</v>
      </c>
      <c r="AQ23" t="s">
        <v>1137</v>
      </c>
    </row>
    <row r="24" spans="1:43" x14ac:dyDescent="0.25">
      <c r="A24">
        <v>12</v>
      </c>
      <c r="B24">
        <v>3106201</v>
      </c>
      <c r="C24" t="s">
        <v>1300</v>
      </c>
      <c r="D24">
        <v>45661</v>
      </c>
      <c r="E24">
        <v>18264</v>
      </c>
      <c r="F24">
        <v>4342</v>
      </c>
      <c r="G24" s="67">
        <v>0.5</v>
      </c>
      <c r="H24">
        <v>2171</v>
      </c>
      <c r="I24" s="67">
        <v>1</v>
      </c>
      <c r="J24" t="s">
        <v>1332</v>
      </c>
      <c r="M24" t="s">
        <v>184</v>
      </c>
      <c r="N24" t="s">
        <v>1109</v>
      </c>
      <c r="O24" t="s">
        <v>184</v>
      </c>
      <c r="P24" t="s">
        <v>1109</v>
      </c>
      <c r="Q24">
        <v>423</v>
      </c>
      <c r="R24" t="s">
        <v>1109</v>
      </c>
      <c r="T24" s="63" t="s">
        <v>1110</v>
      </c>
      <c r="U24">
        <v>31</v>
      </c>
      <c r="V24">
        <v>23</v>
      </c>
      <c r="AH24" t="s">
        <v>117</v>
      </c>
      <c r="AI24" t="s">
        <v>1109</v>
      </c>
      <c r="AJ24" t="s">
        <v>1224</v>
      </c>
      <c r="AK24" t="s">
        <v>1109</v>
      </c>
      <c r="AL24">
        <v>6</v>
      </c>
      <c r="AM24" t="s">
        <v>1109</v>
      </c>
      <c r="AN24">
        <v>19</v>
      </c>
      <c r="AO24" t="s">
        <v>1109</v>
      </c>
      <c r="AP24">
        <v>5469</v>
      </c>
      <c r="AQ24" t="s">
        <v>1137</v>
      </c>
    </row>
    <row r="25" spans="1:43" x14ac:dyDescent="0.25">
      <c r="A25">
        <v>13</v>
      </c>
      <c r="B25">
        <v>317120</v>
      </c>
      <c r="C25" t="s">
        <v>1300</v>
      </c>
      <c r="D25">
        <v>1294</v>
      </c>
      <c r="E25">
        <v>259</v>
      </c>
      <c r="F25">
        <v>76</v>
      </c>
      <c r="G25" s="67">
        <v>0.5</v>
      </c>
      <c r="H25">
        <v>38</v>
      </c>
      <c r="I25" s="67">
        <v>1</v>
      </c>
      <c r="J25" t="s">
        <v>1335</v>
      </c>
      <c r="M25" t="s">
        <v>67</v>
      </c>
      <c r="N25" t="s">
        <v>1109</v>
      </c>
      <c r="O25" t="s">
        <v>67</v>
      </c>
      <c r="P25" t="s">
        <v>1109</v>
      </c>
      <c r="Q25">
        <v>211</v>
      </c>
      <c r="R25" t="s">
        <v>1109</v>
      </c>
      <c r="T25" s="63" t="s">
        <v>1110</v>
      </c>
      <c r="U25">
        <v>32</v>
      </c>
      <c r="V25">
        <v>24</v>
      </c>
      <c r="AH25" t="s">
        <v>129</v>
      </c>
      <c r="AI25" t="s">
        <v>1109</v>
      </c>
      <c r="AJ25" t="s">
        <v>1201</v>
      </c>
      <c r="AK25" t="s">
        <v>1109</v>
      </c>
      <c r="AL25">
        <v>35</v>
      </c>
      <c r="AM25" t="s">
        <v>1109</v>
      </c>
      <c r="AN25">
        <v>57</v>
      </c>
      <c r="AO25" t="s">
        <v>1109</v>
      </c>
      <c r="AP25">
        <v>5208</v>
      </c>
      <c r="AQ25" t="s">
        <v>1137</v>
      </c>
    </row>
    <row r="26" spans="1:43" x14ac:dyDescent="0.25">
      <c r="A26">
        <v>13</v>
      </c>
      <c r="B26">
        <v>314930</v>
      </c>
      <c r="C26" t="s">
        <v>1300</v>
      </c>
      <c r="D26">
        <v>626</v>
      </c>
      <c r="E26">
        <v>125</v>
      </c>
      <c r="F26">
        <v>5</v>
      </c>
      <c r="G26" s="67">
        <v>0.33</v>
      </c>
      <c r="H26">
        <v>2</v>
      </c>
      <c r="I26" s="67">
        <v>1</v>
      </c>
      <c r="J26" t="s">
        <v>1333</v>
      </c>
      <c r="M26" t="s">
        <v>215</v>
      </c>
      <c r="N26" t="s">
        <v>1109</v>
      </c>
      <c r="O26" t="s">
        <v>215</v>
      </c>
      <c r="P26" t="s">
        <v>1109</v>
      </c>
      <c r="Q26">
        <v>184</v>
      </c>
      <c r="R26" t="s">
        <v>1109</v>
      </c>
      <c r="T26" s="63" t="s">
        <v>1110</v>
      </c>
      <c r="U26">
        <v>33</v>
      </c>
      <c r="V26">
        <v>25</v>
      </c>
      <c r="AH26" t="s">
        <v>126</v>
      </c>
      <c r="AI26" t="s">
        <v>1109</v>
      </c>
      <c r="AJ26" t="s">
        <v>1202</v>
      </c>
      <c r="AK26" t="s">
        <v>1109</v>
      </c>
      <c r="AL26">
        <v>10</v>
      </c>
      <c r="AM26" t="s">
        <v>1109</v>
      </c>
      <c r="AN26">
        <v>19</v>
      </c>
      <c r="AO26" t="s">
        <v>1109</v>
      </c>
      <c r="AP26">
        <v>6250</v>
      </c>
      <c r="AQ26" t="s">
        <v>1137</v>
      </c>
    </row>
    <row r="27" spans="1:43" x14ac:dyDescent="0.25">
      <c r="A27">
        <v>15</v>
      </c>
      <c r="B27">
        <v>3106203</v>
      </c>
      <c r="C27" t="s">
        <v>1300</v>
      </c>
      <c r="D27">
        <v>17893</v>
      </c>
      <c r="E27">
        <v>7157</v>
      </c>
      <c r="F27">
        <v>4983</v>
      </c>
      <c r="G27" s="67">
        <v>1</v>
      </c>
      <c r="H27">
        <v>4983</v>
      </c>
      <c r="I27" s="67">
        <v>1</v>
      </c>
      <c r="J27" t="s">
        <v>1331</v>
      </c>
      <c r="M27" t="s">
        <v>158</v>
      </c>
      <c r="N27" t="s">
        <v>1109</v>
      </c>
      <c r="O27" t="s">
        <v>158</v>
      </c>
      <c r="P27" t="s">
        <v>1109</v>
      </c>
      <c r="Q27">
        <v>181</v>
      </c>
      <c r="R27" t="s">
        <v>1109</v>
      </c>
      <c r="T27" s="63" t="s">
        <v>1110</v>
      </c>
      <c r="U27">
        <v>34</v>
      </c>
      <c r="V27">
        <v>26</v>
      </c>
      <c r="AH27" t="s">
        <v>106</v>
      </c>
      <c r="AI27" t="s">
        <v>1109</v>
      </c>
      <c r="AJ27" t="s">
        <v>1203</v>
      </c>
      <c r="AK27" t="s">
        <v>1109</v>
      </c>
      <c r="AL27">
        <v>17</v>
      </c>
      <c r="AM27" t="s">
        <v>1109</v>
      </c>
      <c r="AN27">
        <v>147</v>
      </c>
      <c r="AO27" t="s">
        <v>1109</v>
      </c>
      <c r="AP27">
        <v>3128.04</v>
      </c>
      <c r="AQ27" t="s">
        <v>1137</v>
      </c>
    </row>
    <row r="28" spans="1:43" x14ac:dyDescent="0.25">
      <c r="A28">
        <v>15</v>
      </c>
      <c r="B28">
        <v>3106201</v>
      </c>
      <c r="C28" t="s">
        <v>1300</v>
      </c>
      <c r="D28">
        <v>11415</v>
      </c>
      <c r="E28">
        <v>4566</v>
      </c>
      <c r="F28">
        <v>3707</v>
      </c>
      <c r="G28" s="67">
        <v>0.5</v>
      </c>
      <c r="H28">
        <v>1853</v>
      </c>
      <c r="I28" s="67">
        <v>1</v>
      </c>
      <c r="J28" t="s">
        <v>1332</v>
      </c>
      <c r="M28" t="s">
        <v>151</v>
      </c>
      <c r="N28" t="s">
        <v>1109</v>
      </c>
      <c r="O28" t="s">
        <v>151</v>
      </c>
      <c r="P28" t="s">
        <v>1109</v>
      </c>
      <c r="Q28">
        <v>149</v>
      </c>
      <c r="R28" t="s">
        <v>1109</v>
      </c>
      <c r="T28" s="63" t="s">
        <v>1110</v>
      </c>
      <c r="U28">
        <v>35</v>
      </c>
      <c r="V28" s="68">
        <v>27</v>
      </c>
      <c r="AH28" t="s">
        <v>143</v>
      </c>
      <c r="AI28" t="s">
        <v>1109</v>
      </c>
      <c r="AJ28" t="s">
        <v>1225</v>
      </c>
      <c r="AK28" t="s">
        <v>1109</v>
      </c>
      <c r="AL28">
        <v>134</v>
      </c>
      <c r="AM28" t="s">
        <v>1109</v>
      </c>
      <c r="AN28">
        <v>1</v>
      </c>
      <c r="AO28" t="s">
        <v>1109</v>
      </c>
      <c r="AP28">
        <v>1578.83</v>
      </c>
      <c r="AQ28" t="s">
        <v>1137</v>
      </c>
    </row>
    <row r="29" spans="1:43" x14ac:dyDescent="0.25">
      <c r="A29">
        <v>15</v>
      </c>
      <c r="B29">
        <v>315460</v>
      </c>
      <c r="C29" t="s">
        <v>1300</v>
      </c>
      <c r="D29">
        <v>16490</v>
      </c>
      <c r="E29">
        <v>6596</v>
      </c>
      <c r="F29">
        <v>459</v>
      </c>
      <c r="G29" s="67">
        <v>0.5</v>
      </c>
      <c r="H29">
        <v>230</v>
      </c>
      <c r="I29" s="67">
        <v>1</v>
      </c>
      <c r="J29" t="s">
        <v>1337</v>
      </c>
      <c r="M29" t="s">
        <v>169</v>
      </c>
      <c r="N29" t="s">
        <v>1109</v>
      </c>
      <c r="O29" t="s">
        <v>169</v>
      </c>
      <c r="P29" t="s">
        <v>1109</v>
      </c>
      <c r="Q29">
        <v>141</v>
      </c>
      <c r="R29" t="s">
        <v>1109</v>
      </c>
      <c r="T29" s="63" t="s">
        <v>1110</v>
      </c>
      <c r="U29">
        <v>36</v>
      </c>
      <c r="V29">
        <v>28</v>
      </c>
      <c r="AH29" t="s">
        <v>134</v>
      </c>
      <c r="AI29" t="s">
        <v>1109</v>
      </c>
      <c r="AJ29" t="s">
        <v>1226</v>
      </c>
      <c r="AK29" t="s">
        <v>1109</v>
      </c>
      <c r="AL29">
        <v>1</v>
      </c>
      <c r="AM29" t="s">
        <v>1109</v>
      </c>
      <c r="AN29">
        <v>1</v>
      </c>
      <c r="AO29" t="s">
        <v>1109</v>
      </c>
      <c r="AP29">
        <v>3781.43</v>
      </c>
      <c r="AQ29" t="s">
        <v>1137</v>
      </c>
    </row>
    <row r="30" spans="1:43" x14ac:dyDescent="0.25">
      <c r="A30">
        <v>15</v>
      </c>
      <c r="B30">
        <v>317120</v>
      </c>
      <c r="C30" t="s">
        <v>1300</v>
      </c>
      <c r="D30">
        <v>6471</v>
      </c>
      <c r="E30">
        <v>2589</v>
      </c>
      <c r="F30">
        <v>286</v>
      </c>
      <c r="G30" s="67">
        <v>0.5</v>
      </c>
      <c r="H30">
        <v>143</v>
      </c>
      <c r="I30" s="67">
        <v>1</v>
      </c>
      <c r="J30" t="s">
        <v>1335</v>
      </c>
      <c r="M30" t="s">
        <v>70</v>
      </c>
      <c r="N30" t="s">
        <v>1109</v>
      </c>
      <c r="O30" t="s">
        <v>70</v>
      </c>
      <c r="P30" t="s">
        <v>1109</v>
      </c>
      <c r="Q30">
        <v>138</v>
      </c>
      <c r="R30" t="s">
        <v>1109</v>
      </c>
      <c r="T30" s="63" t="s">
        <v>1110</v>
      </c>
      <c r="U30">
        <v>37</v>
      </c>
      <c r="V30" s="68">
        <v>29</v>
      </c>
      <c r="AH30" t="s">
        <v>150</v>
      </c>
      <c r="AI30" t="s">
        <v>1109</v>
      </c>
      <c r="AJ30" t="s">
        <v>1204</v>
      </c>
      <c r="AK30" t="s">
        <v>1109</v>
      </c>
      <c r="AL30">
        <v>262</v>
      </c>
      <c r="AM30" t="s">
        <v>1109</v>
      </c>
      <c r="AN30">
        <v>56</v>
      </c>
      <c r="AO30" t="s">
        <v>1109</v>
      </c>
      <c r="AP30">
        <v>3400.03</v>
      </c>
      <c r="AQ30" t="s">
        <v>1137</v>
      </c>
    </row>
    <row r="31" spans="1:43" x14ac:dyDescent="0.25">
      <c r="A31">
        <v>15</v>
      </c>
      <c r="B31">
        <v>315780</v>
      </c>
      <c r="C31" t="s">
        <v>1300</v>
      </c>
      <c r="D31">
        <v>10957</v>
      </c>
      <c r="E31">
        <v>4383</v>
      </c>
      <c r="F31">
        <v>415</v>
      </c>
      <c r="G31" s="67">
        <v>0.33</v>
      </c>
      <c r="H31">
        <v>137</v>
      </c>
      <c r="I31" s="67">
        <v>1</v>
      </c>
      <c r="J31" t="s">
        <v>1338</v>
      </c>
      <c r="M31" t="s">
        <v>178</v>
      </c>
      <c r="N31" t="s">
        <v>1109</v>
      </c>
      <c r="O31" t="s">
        <v>178</v>
      </c>
      <c r="P31" t="s">
        <v>1109</v>
      </c>
      <c r="Q31">
        <v>120</v>
      </c>
      <c r="R31" t="s">
        <v>1109</v>
      </c>
      <c r="T31" s="63" t="s">
        <v>1110</v>
      </c>
      <c r="U31">
        <v>38</v>
      </c>
      <c r="V31">
        <v>30</v>
      </c>
      <c r="AH31" t="s">
        <v>54</v>
      </c>
      <c r="AI31" t="s">
        <v>1109</v>
      </c>
      <c r="AJ31" t="s">
        <v>1227</v>
      </c>
      <c r="AK31" t="s">
        <v>1109</v>
      </c>
      <c r="AL31">
        <v>23</v>
      </c>
      <c r="AM31" t="s">
        <v>1109</v>
      </c>
      <c r="AN31">
        <v>71</v>
      </c>
      <c r="AO31" t="s">
        <v>1109</v>
      </c>
      <c r="AP31">
        <v>4724.5</v>
      </c>
      <c r="AQ31" t="s">
        <v>1137</v>
      </c>
    </row>
    <row r="32" spans="1:43" x14ac:dyDescent="0.25">
      <c r="A32">
        <v>15</v>
      </c>
      <c r="B32">
        <v>316295</v>
      </c>
      <c r="C32" t="s">
        <v>1300</v>
      </c>
      <c r="D32">
        <v>1305</v>
      </c>
      <c r="E32">
        <v>522</v>
      </c>
      <c r="F32">
        <v>67</v>
      </c>
      <c r="G32" s="67">
        <v>1</v>
      </c>
      <c r="H32">
        <v>67</v>
      </c>
      <c r="I32" s="67">
        <v>1</v>
      </c>
      <c r="J32" t="s">
        <v>1334</v>
      </c>
      <c r="M32" t="s">
        <v>173</v>
      </c>
      <c r="N32" t="s">
        <v>1109</v>
      </c>
      <c r="O32" t="s">
        <v>173</v>
      </c>
      <c r="P32" t="s">
        <v>1109</v>
      </c>
      <c r="Q32">
        <v>76</v>
      </c>
      <c r="R32" t="s">
        <v>1109</v>
      </c>
      <c r="T32" s="63" t="s">
        <v>1110</v>
      </c>
      <c r="U32">
        <v>39</v>
      </c>
      <c r="V32">
        <v>31</v>
      </c>
      <c r="AH32" t="s">
        <v>121</v>
      </c>
      <c r="AI32" t="s">
        <v>1109</v>
      </c>
      <c r="AJ32" t="s">
        <v>1228</v>
      </c>
      <c r="AK32" t="s">
        <v>1109</v>
      </c>
      <c r="AL32">
        <v>74</v>
      </c>
      <c r="AM32" t="s">
        <v>1109</v>
      </c>
      <c r="AN32">
        <v>9</v>
      </c>
      <c r="AO32" t="s">
        <v>1109</v>
      </c>
      <c r="AP32">
        <v>3128.04</v>
      </c>
      <c r="AQ32" t="s">
        <v>1137</v>
      </c>
    </row>
    <row r="33" spans="1:43" x14ac:dyDescent="0.25">
      <c r="A33">
        <v>15</v>
      </c>
      <c r="B33">
        <v>313760</v>
      </c>
      <c r="C33" t="s">
        <v>1300</v>
      </c>
      <c r="D33">
        <v>3757</v>
      </c>
      <c r="E33">
        <v>1503</v>
      </c>
      <c r="F33">
        <v>42</v>
      </c>
      <c r="G33" s="67">
        <v>0.5</v>
      </c>
      <c r="H33">
        <v>21</v>
      </c>
      <c r="I33" s="67">
        <v>1</v>
      </c>
      <c r="J33" t="s">
        <v>1336</v>
      </c>
      <c r="M33" t="s">
        <v>171</v>
      </c>
      <c r="N33" t="s">
        <v>1109</v>
      </c>
      <c r="O33" t="s">
        <v>171</v>
      </c>
      <c r="P33" t="s">
        <v>1109</v>
      </c>
      <c r="Q33">
        <v>74</v>
      </c>
      <c r="R33" t="s">
        <v>1109</v>
      </c>
      <c r="T33" s="63" t="s">
        <v>1110</v>
      </c>
      <c r="U33">
        <v>40</v>
      </c>
      <c r="V33">
        <v>32</v>
      </c>
      <c r="AH33" t="s">
        <v>98</v>
      </c>
      <c r="AI33" t="s">
        <v>1109</v>
      </c>
      <c r="AJ33" t="s">
        <v>1229</v>
      </c>
      <c r="AK33" t="s">
        <v>1109</v>
      </c>
      <c r="AL33">
        <v>25</v>
      </c>
      <c r="AM33" t="s">
        <v>1109</v>
      </c>
      <c r="AN33">
        <v>16</v>
      </c>
      <c r="AO33" t="s">
        <v>1109</v>
      </c>
      <c r="AP33">
        <v>3754.03</v>
      </c>
      <c r="AQ33" t="s">
        <v>1137</v>
      </c>
    </row>
    <row r="34" spans="1:43" x14ac:dyDescent="0.25">
      <c r="A34">
        <v>15</v>
      </c>
      <c r="B34">
        <v>314930</v>
      </c>
      <c r="C34" t="s">
        <v>1300</v>
      </c>
      <c r="D34">
        <v>3129</v>
      </c>
      <c r="E34">
        <v>1252</v>
      </c>
      <c r="F34">
        <v>19</v>
      </c>
      <c r="G34" s="67">
        <v>0.33</v>
      </c>
      <c r="H34">
        <v>6</v>
      </c>
      <c r="I34" s="67">
        <v>1</v>
      </c>
      <c r="J34" t="s">
        <v>1333</v>
      </c>
      <c r="M34" t="s">
        <v>130</v>
      </c>
      <c r="N34" t="s">
        <v>1109</v>
      </c>
      <c r="O34" t="s">
        <v>130</v>
      </c>
      <c r="P34" t="s">
        <v>1109</v>
      </c>
      <c r="Q34">
        <v>73</v>
      </c>
      <c r="R34" t="s">
        <v>1109</v>
      </c>
      <c r="T34" s="63" t="s">
        <v>1110</v>
      </c>
      <c r="U34">
        <v>41</v>
      </c>
      <c r="V34">
        <v>33</v>
      </c>
      <c r="AH34" t="s">
        <v>90</v>
      </c>
      <c r="AI34" t="s">
        <v>1109</v>
      </c>
      <c r="AJ34" t="s">
        <v>1207</v>
      </c>
      <c r="AK34" t="s">
        <v>1109</v>
      </c>
      <c r="AL34">
        <v>14</v>
      </c>
      <c r="AM34" t="s">
        <v>1109</v>
      </c>
      <c r="AN34">
        <v>16</v>
      </c>
      <c r="AO34" t="s">
        <v>1109</v>
      </c>
      <c r="AP34">
        <v>4247.95</v>
      </c>
      <c r="AQ34" t="s">
        <v>1137</v>
      </c>
    </row>
    <row r="35" spans="1:43" x14ac:dyDescent="0.25">
      <c r="A35">
        <v>16</v>
      </c>
      <c r="B35">
        <v>315780</v>
      </c>
      <c r="C35" t="s">
        <v>1300</v>
      </c>
      <c r="D35">
        <v>4383</v>
      </c>
      <c r="E35">
        <v>1753</v>
      </c>
      <c r="F35">
        <v>166</v>
      </c>
      <c r="G35" s="67">
        <v>0.33</v>
      </c>
      <c r="H35">
        <v>55</v>
      </c>
      <c r="I35" s="67">
        <v>1</v>
      </c>
      <c r="J35" t="s">
        <v>1338</v>
      </c>
      <c r="M35" t="s">
        <v>187</v>
      </c>
      <c r="N35" t="s">
        <v>1109</v>
      </c>
      <c r="O35" t="s">
        <v>187</v>
      </c>
      <c r="P35" t="s">
        <v>1109</v>
      </c>
      <c r="Q35">
        <v>61</v>
      </c>
      <c r="R35" t="s">
        <v>1109</v>
      </c>
      <c r="T35" s="63" t="s">
        <v>1110</v>
      </c>
      <c r="U35">
        <v>42</v>
      </c>
      <c r="V35">
        <v>34</v>
      </c>
      <c r="AH35" t="s">
        <v>148</v>
      </c>
      <c r="AI35" t="s">
        <v>1109</v>
      </c>
      <c r="AJ35" t="s">
        <v>1230</v>
      </c>
      <c r="AK35" t="s">
        <v>1109</v>
      </c>
      <c r="AL35">
        <v>10</v>
      </c>
      <c r="AM35" t="s">
        <v>1109</v>
      </c>
      <c r="AN35">
        <v>16</v>
      </c>
      <c r="AO35" t="s">
        <v>1109</v>
      </c>
      <c r="AP35">
        <v>3128.04</v>
      </c>
      <c r="AQ35" t="s">
        <v>1137</v>
      </c>
    </row>
    <row r="36" spans="1:43" x14ac:dyDescent="0.25">
      <c r="A36">
        <v>18</v>
      </c>
      <c r="B36">
        <v>313760</v>
      </c>
      <c r="C36" t="s">
        <v>1300</v>
      </c>
      <c r="D36">
        <v>1127</v>
      </c>
      <c r="E36">
        <v>601</v>
      </c>
      <c r="F36">
        <v>10</v>
      </c>
      <c r="G36" s="67">
        <v>0.5</v>
      </c>
      <c r="H36">
        <v>5</v>
      </c>
      <c r="I36" s="67">
        <v>1</v>
      </c>
      <c r="J36" t="s">
        <v>1336</v>
      </c>
      <c r="M36" t="s">
        <v>99</v>
      </c>
      <c r="N36" t="s">
        <v>1109</v>
      </c>
      <c r="O36" t="s">
        <v>99</v>
      </c>
      <c r="P36" t="s">
        <v>1109</v>
      </c>
      <c r="Q36">
        <v>55</v>
      </c>
      <c r="R36" t="s">
        <v>1109</v>
      </c>
      <c r="T36" s="63" t="s">
        <v>1110</v>
      </c>
      <c r="U36">
        <v>43</v>
      </c>
      <c r="V36">
        <v>35</v>
      </c>
      <c r="AH36" t="s">
        <v>102</v>
      </c>
      <c r="AI36" t="s">
        <v>1109</v>
      </c>
      <c r="AJ36" t="s">
        <v>1231</v>
      </c>
      <c r="AK36" t="s">
        <v>1109</v>
      </c>
      <c r="AL36">
        <v>686</v>
      </c>
      <c r="AM36" t="s">
        <v>1109</v>
      </c>
      <c r="AN36">
        <v>143</v>
      </c>
      <c r="AO36" t="s">
        <v>1109</v>
      </c>
      <c r="AP36">
        <v>3325</v>
      </c>
      <c r="AQ36" t="s">
        <v>1137</v>
      </c>
    </row>
    <row r="37" spans="1:43" x14ac:dyDescent="0.25">
      <c r="A37">
        <v>19</v>
      </c>
      <c r="B37">
        <v>3106201</v>
      </c>
      <c r="C37" t="s">
        <v>1300</v>
      </c>
      <c r="D37">
        <v>4566</v>
      </c>
      <c r="E37">
        <v>2740</v>
      </c>
      <c r="F37">
        <v>988</v>
      </c>
      <c r="G37" s="67">
        <v>0.5</v>
      </c>
      <c r="H37">
        <v>494</v>
      </c>
      <c r="I37" s="67">
        <v>1</v>
      </c>
      <c r="J37" t="s">
        <v>1332</v>
      </c>
      <c r="M37" t="s">
        <v>211</v>
      </c>
      <c r="N37" t="s">
        <v>1109</v>
      </c>
      <c r="O37" t="s">
        <v>211</v>
      </c>
      <c r="P37" t="s">
        <v>1109</v>
      </c>
      <c r="Q37">
        <v>44</v>
      </c>
      <c r="R37" t="s">
        <v>1109</v>
      </c>
      <c r="T37" s="63" t="s">
        <v>1110</v>
      </c>
      <c r="U37">
        <v>44</v>
      </c>
      <c r="V37">
        <v>36</v>
      </c>
      <c r="AH37" t="s">
        <v>166</v>
      </c>
      <c r="AI37" t="s">
        <v>1109</v>
      </c>
      <c r="AJ37" t="s">
        <v>1232</v>
      </c>
      <c r="AK37" t="s">
        <v>1109</v>
      </c>
      <c r="AL37">
        <v>122</v>
      </c>
      <c r="AM37" t="s">
        <v>1109</v>
      </c>
      <c r="AN37">
        <v>9</v>
      </c>
      <c r="AO37" t="s">
        <v>1109</v>
      </c>
      <c r="AP37">
        <v>2256.92</v>
      </c>
      <c r="AQ37" t="s">
        <v>1137</v>
      </c>
    </row>
    <row r="38" spans="1:43" x14ac:dyDescent="0.25">
      <c r="A38">
        <v>19</v>
      </c>
      <c r="B38">
        <v>315460</v>
      </c>
      <c r="C38" t="s">
        <v>1300</v>
      </c>
      <c r="D38">
        <v>6596</v>
      </c>
      <c r="E38">
        <v>3958</v>
      </c>
      <c r="F38">
        <v>122</v>
      </c>
      <c r="G38" s="67">
        <v>0.5</v>
      </c>
      <c r="H38">
        <v>61</v>
      </c>
      <c r="I38" s="67">
        <v>1</v>
      </c>
      <c r="J38" t="s">
        <v>1337</v>
      </c>
      <c r="M38" t="s">
        <v>88</v>
      </c>
      <c r="N38" t="s">
        <v>1109</v>
      </c>
      <c r="O38" t="s">
        <v>1126</v>
      </c>
      <c r="P38" t="s">
        <v>1109</v>
      </c>
      <c r="Q38">
        <v>40</v>
      </c>
      <c r="R38" t="s">
        <v>1109</v>
      </c>
      <c r="T38" s="63" t="s">
        <v>1110</v>
      </c>
      <c r="U38">
        <v>45</v>
      </c>
      <c r="V38">
        <v>37</v>
      </c>
      <c r="AH38" t="s">
        <v>137</v>
      </c>
      <c r="AI38" t="s">
        <v>1109</v>
      </c>
      <c r="AJ38" t="s">
        <v>1233</v>
      </c>
      <c r="AK38" t="s">
        <v>1109</v>
      </c>
      <c r="AL38">
        <v>6</v>
      </c>
      <c r="AM38" t="s">
        <v>1109</v>
      </c>
      <c r="AN38">
        <v>18</v>
      </c>
      <c r="AO38" t="s">
        <v>1109</v>
      </c>
      <c r="AP38">
        <v>2256.92</v>
      </c>
      <c r="AQ38" t="s">
        <v>1137</v>
      </c>
    </row>
    <row r="39" spans="1:43" x14ac:dyDescent="0.25">
      <c r="A39">
        <v>19</v>
      </c>
      <c r="B39">
        <v>317120</v>
      </c>
      <c r="C39" t="s">
        <v>1300</v>
      </c>
      <c r="D39">
        <v>2589</v>
      </c>
      <c r="E39">
        <v>1553</v>
      </c>
      <c r="F39">
        <v>76</v>
      </c>
      <c r="G39" s="67">
        <v>0.5</v>
      </c>
      <c r="H39">
        <v>38</v>
      </c>
      <c r="I39" s="67">
        <v>1</v>
      </c>
      <c r="J39" t="s">
        <v>1335</v>
      </c>
      <c r="M39" t="s">
        <v>167</v>
      </c>
      <c r="N39" t="s">
        <v>1109</v>
      </c>
      <c r="O39" t="s">
        <v>167</v>
      </c>
      <c r="P39" t="s">
        <v>1109</v>
      </c>
      <c r="Q39">
        <v>36</v>
      </c>
      <c r="R39" t="s">
        <v>1109</v>
      </c>
      <c r="T39" s="63" t="s">
        <v>1110</v>
      </c>
      <c r="U39">
        <v>46</v>
      </c>
      <c r="V39">
        <v>38</v>
      </c>
      <c r="AH39" t="s">
        <v>138</v>
      </c>
      <c r="AI39" t="s">
        <v>1109</v>
      </c>
      <c r="AJ39" t="s">
        <v>1208</v>
      </c>
      <c r="AK39" t="s">
        <v>1109</v>
      </c>
      <c r="AL39">
        <v>16</v>
      </c>
      <c r="AM39" t="s">
        <v>1109</v>
      </c>
      <c r="AN39">
        <v>147</v>
      </c>
      <c r="AO39" t="s">
        <v>1109</v>
      </c>
      <c r="AP39">
        <v>3128.04</v>
      </c>
      <c r="AQ39" t="s">
        <v>1137</v>
      </c>
    </row>
    <row r="40" spans="1:43" x14ac:dyDescent="0.25">
      <c r="A40">
        <v>19</v>
      </c>
      <c r="B40">
        <v>315780</v>
      </c>
      <c r="C40" t="s">
        <v>1300</v>
      </c>
      <c r="D40">
        <v>4383</v>
      </c>
      <c r="E40">
        <v>2630</v>
      </c>
      <c r="F40">
        <v>111</v>
      </c>
      <c r="G40" s="67">
        <v>0.33</v>
      </c>
      <c r="H40">
        <v>37</v>
      </c>
      <c r="I40" s="67">
        <v>1</v>
      </c>
      <c r="J40" t="s">
        <v>1338</v>
      </c>
      <c r="M40" t="s">
        <v>191</v>
      </c>
      <c r="N40" t="s">
        <v>1109</v>
      </c>
      <c r="O40" t="s">
        <v>191</v>
      </c>
      <c r="P40" t="s">
        <v>1109</v>
      </c>
      <c r="Q40">
        <v>35</v>
      </c>
      <c r="R40" t="s">
        <v>1109</v>
      </c>
      <c r="T40" s="63" t="s">
        <v>1110</v>
      </c>
      <c r="U40">
        <v>47</v>
      </c>
      <c r="V40">
        <v>39</v>
      </c>
      <c r="AH40" t="s">
        <v>139</v>
      </c>
      <c r="AI40" t="s">
        <v>1109</v>
      </c>
      <c r="AJ40" t="s">
        <v>1234</v>
      </c>
      <c r="AK40" t="s">
        <v>1109</v>
      </c>
      <c r="AL40">
        <v>60</v>
      </c>
      <c r="AM40" t="s">
        <v>1109</v>
      </c>
      <c r="AN40">
        <v>220</v>
      </c>
      <c r="AO40" t="s">
        <v>1109</v>
      </c>
      <c r="AP40">
        <v>4889.13</v>
      </c>
      <c r="AQ40" t="s">
        <v>1137</v>
      </c>
    </row>
    <row r="41" spans="1:43" x14ac:dyDescent="0.25">
      <c r="A41">
        <v>19</v>
      </c>
      <c r="B41">
        <v>316295</v>
      </c>
      <c r="C41" t="s">
        <v>1300</v>
      </c>
      <c r="D41">
        <v>522</v>
      </c>
      <c r="E41">
        <v>313</v>
      </c>
      <c r="F41">
        <v>18</v>
      </c>
      <c r="G41" s="67">
        <v>1</v>
      </c>
      <c r="H41">
        <v>18</v>
      </c>
      <c r="I41" s="67">
        <v>1</v>
      </c>
      <c r="J41" t="s">
        <v>1334</v>
      </c>
      <c r="M41" t="s">
        <v>220</v>
      </c>
      <c r="N41" t="s">
        <v>1109</v>
      </c>
      <c r="O41" t="s">
        <v>220</v>
      </c>
      <c r="P41" t="s">
        <v>1109</v>
      </c>
      <c r="Q41">
        <v>32</v>
      </c>
      <c r="R41" t="s">
        <v>1109</v>
      </c>
      <c r="T41" s="63" t="s">
        <v>1110</v>
      </c>
      <c r="U41">
        <v>48</v>
      </c>
      <c r="V41">
        <v>40</v>
      </c>
      <c r="AH41" t="s">
        <v>140</v>
      </c>
      <c r="AI41" t="s">
        <v>1109</v>
      </c>
      <c r="AJ41" t="s">
        <v>1235</v>
      </c>
      <c r="AK41" t="s">
        <v>1109</v>
      </c>
      <c r="AL41">
        <v>6</v>
      </c>
      <c r="AM41" t="s">
        <v>1109</v>
      </c>
      <c r="AN41">
        <v>42</v>
      </c>
      <c r="AO41" t="s">
        <v>1109</v>
      </c>
      <c r="AP41">
        <v>4889.13</v>
      </c>
      <c r="AQ41" t="s">
        <v>1137</v>
      </c>
    </row>
    <row r="42" spans="1:43" x14ac:dyDescent="0.25">
      <c r="A42">
        <v>19</v>
      </c>
      <c r="B42">
        <v>313760</v>
      </c>
      <c r="C42" t="s">
        <v>1300</v>
      </c>
      <c r="D42">
        <v>1503</v>
      </c>
      <c r="E42">
        <v>902</v>
      </c>
      <c r="F42">
        <v>11</v>
      </c>
      <c r="G42" s="67">
        <v>0.5</v>
      </c>
      <c r="H42">
        <v>6</v>
      </c>
      <c r="I42" s="67">
        <v>1</v>
      </c>
      <c r="J42" t="s">
        <v>1336</v>
      </c>
      <c r="M42" t="s">
        <v>208</v>
      </c>
      <c r="N42" t="s">
        <v>1109</v>
      </c>
      <c r="O42" t="s">
        <v>208</v>
      </c>
      <c r="P42" t="s">
        <v>1109</v>
      </c>
      <c r="Q42">
        <v>17</v>
      </c>
      <c r="R42" t="s">
        <v>1109</v>
      </c>
      <c r="T42" s="63" t="s">
        <v>1110</v>
      </c>
      <c r="U42">
        <v>50</v>
      </c>
      <c r="V42">
        <v>41</v>
      </c>
      <c r="AH42" t="s">
        <v>141</v>
      </c>
      <c r="AI42" t="s">
        <v>1109</v>
      </c>
      <c r="AJ42" t="s">
        <v>1236</v>
      </c>
      <c r="AK42" t="s">
        <v>1109</v>
      </c>
      <c r="AL42">
        <v>8</v>
      </c>
      <c r="AM42" t="s">
        <v>1109</v>
      </c>
      <c r="AN42">
        <v>3</v>
      </c>
      <c r="AO42" t="s">
        <v>1109</v>
      </c>
      <c r="AP42">
        <v>4889.13</v>
      </c>
      <c r="AQ42" t="s">
        <v>1137</v>
      </c>
    </row>
    <row r="43" spans="1:43" x14ac:dyDescent="0.25">
      <c r="A43">
        <v>19</v>
      </c>
      <c r="B43">
        <v>314930</v>
      </c>
      <c r="C43" t="s">
        <v>1300</v>
      </c>
      <c r="D43">
        <v>1252</v>
      </c>
      <c r="E43">
        <v>751</v>
      </c>
      <c r="F43">
        <v>5</v>
      </c>
      <c r="G43" s="67">
        <v>0.33</v>
      </c>
      <c r="H43">
        <v>2</v>
      </c>
      <c r="I43" s="67">
        <v>1</v>
      </c>
      <c r="J43" t="s">
        <v>1333</v>
      </c>
      <c r="M43" t="s">
        <v>217</v>
      </c>
      <c r="N43" t="s">
        <v>1109</v>
      </c>
      <c r="O43" t="s">
        <v>1134</v>
      </c>
      <c r="P43" t="s">
        <v>1109</v>
      </c>
      <c r="Q43">
        <v>10</v>
      </c>
      <c r="R43" t="s">
        <v>1109</v>
      </c>
      <c r="S43" t="s">
        <v>1613</v>
      </c>
      <c r="T43" s="63" t="s">
        <v>1110</v>
      </c>
      <c r="U43">
        <v>51</v>
      </c>
      <c r="V43">
        <v>42</v>
      </c>
      <c r="AH43" t="s">
        <v>142</v>
      </c>
      <c r="AI43" t="s">
        <v>1109</v>
      </c>
      <c r="AJ43" t="s">
        <v>1237</v>
      </c>
      <c r="AK43" t="s">
        <v>1109</v>
      </c>
      <c r="AL43">
        <v>35</v>
      </c>
      <c r="AM43" t="s">
        <v>1109</v>
      </c>
      <c r="AN43">
        <v>4</v>
      </c>
      <c r="AO43" t="s">
        <v>1109</v>
      </c>
      <c r="AP43">
        <v>4889.13</v>
      </c>
      <c r="AQ43" t="s">
        <v>1137</v>
      </c>
    </row>
    <row r="44" spans="1:43" x14ac:dyDescent="0.25">
      <c r="A44">
        <v>20</v>
      </c>
      <c r="B44">
        <v>316295</v>
      </c>
      <c r="C44" t="s">
        <v>1300</v>
      </c>
      <c r="D44">
        <v>261</v>
      </c>
      <c r="E44">
        <v>157</v>
      </c>
      <c r="F44">
        <v>9</v>
      </c>
      <c r="G44" s="67">
        <v>1</v>
      </c>
      <c r="H44">
        <v>9</v>
      </c>
      <c r="I44" s="67">
        <v>1</v>
      </c>
      <c r="J44" t="s">
        <v>1334</v>
      </c>
      <c r="M44" t="s">
        <v>123</v>
      </c>
      <c r="N44" t="s">
        <v>1109</v>
      </c>
      <c r="O44" t="s">
        <v>1133</v>
      </c>
      <c r="P44" t="s">
        <v>1109</v>
      </c>
      <c r="Q44">
        <v>9</v>
      </c>
      <c r="R44" t="s">
        <v>1109</v>
      </c>
      <c r="S44" t="s">
        <v>1612</v>
      </c>
      <c r="T44" s="63" t="s">
        <v>1110</v>
      </c>
      <c r="U44">
        <v>52</v>
      </c>
      <c r="V44">
        <v>43</v>
      </c>
      <c r="AH44" t="s">
        <v>153</v>
      </c>
      <c r="AI44" t="s">
        <v>1109</v>
      </c>
      <c r="AJ44" t="s">
        <v>1238</v>
      </c>
      <c r="AK44" t="s">
        <v>1109</v>
      </c>
      <c r="AL44">
        <v>15</v>
      </c>
      <c r="AM44" t="s">
        <v>1109</v>
      </c>
      <c r="AN44">
        <v>1</v>
      </c>
      <c r="AO44" t="s">
        <v>1109</v>
      </c>
      <c r="AP44">
        <v>4889.13</v>
      </c>
      <c r="AQ44" t="s">
        <v>1137</v>
      </c>
    </row>
    <row r="45" spans="1:43" x14ac:dyDescent="0.25">
      <c r="A45">
        <v>21</v>
      </c>
      <c r="B45">
        <v>313760</v>
      </c>
      <c r="C45" t="s">
        <v>1300</v>
      </c>
      <c r="D45">
        <v>376</v>
      </c>
      <c r="E45">
        <v>150</v>
      </c>
      <c r="F45">
        <v>4</v>
      </c>
      <c r="G45" s="67">
        <v>0.5</v>
      </c>
      <c r="H45">
        <v>2</v>
      </c>
      <c r="I45" s="67">
        <v>1</v>
      </c>
      <c r="J45" t="s">
        <v>1336</v>
      </c>
      <c r="M45" t="s">
        <v>180</v>
      </c>
      <c r="N45" t="s">
        <v>1109</v>
      </c>
      <c r="O45" t="s">
        <v>1145</v>
      </c>
      <c r="P45" t="s">
        <v>1109</v>
      </c>
      <c r="Q45">
        <v>8</v>
      </c>
      <c r="R45" t="s">
        <v>1109</v>
      </c>
      <c r="S45" t="s">
        <v>1616</v>
      </c>
      <c r="T45" s="63" t="s">
        <v>1110</v>
      </c>
      <c r="U45">
        <v>53</v>
      </c>
      <c r="V45">
        <v>44</v>
      </c>
      <c r="AH45" t="s">
        <v>182</v>
      </c>
      <c r="AI45" t="s">
        <v>1109</v>
      </c>
      <c r="AJ45" t="s">
        <v>1239</v>
      </c>
      <c r="AK45" t="s">
        <v>1109</v>
      </c>
      <c r="AL45">
        <v>1</v>
      </c>
      <c r="AM45" t="s">
        <v>1109</v>
      </c>
      <c r="AN45">
        <v>1</v>
      </c>
      <c r="AO45" t="s">
        <v>1109</v>
      </c>
      <c r="AP45">
        <v>4889.13</v>
      </c>
      <c r="AQ45" t="s">
        <v>1137</v>
      </c>
    </row>
    <row r="46" spans="1:43" x14ac:dyDescent="0.25">
      <c r="A46">
        <v>21</v>
      </c>
      <c r="B46">
        <v>314930</v>
      </c>
      <c r="C46" t="s">
        <v>1300</v>
      </c>
      <c r="D46">
        <v>313</v>
      </c>
      <c r="E46">
        <v>125</v>
      </c>
      <c r="F46">
        <v>2</v>
      </c>
      <c r="G46" s="67">
        <v>0.33</v>
      </c>
      <c r="H46">
        <v>1</v>
      </c>
      <c r="I46" s="67">
        <v>1</v>
      </c>
      <c r="J46" t="s">
        <v>1333</v>
      </c>
      <c r="M46" t="s">
        <v>115</v>
      </c>
      <c r="N46" t="s">
        <v>1109</v>
      </c>
      <c r="O46" t="s">
        <v>1131</v>
      </c>
      <c r="P46" t="s">
        <v>1109</v>
      </c>
      <c r="Q46">
        <v>5</v>
      </c>
      <c r="R46" t="s">
        <v>1109</v>
      </c>
      <c r="S46" t="s">
        <v>1612</v>
      </c>
      <c r="T46" s="63" t="s">
        <v>1110</v>
      </c>
      <c r="U46">
        <v>54</v>
      </c>
      <c r="V46">
        <v>45</v>
      </c>
      <c r="AH46" t="s">
        <v>186</v>
      </c>
      <c r="AI46" t="s">
        <v>1109</v>
      </c>
      <c r="AJ46" t="s">
        <v>1240</v>
      </c>
      <c r="AK46" t="s">
        <v>1109</v>
      </c>
      <c r="AL46">
        <v>155</v>
      </c>
      <c r="AM46" t="s">
        <v>1109</v>
      </c>
      <c r="AN46">
        <v>30</v>
      </c>
      <c r="AO46" t="s">
        <v>1109</v>
      </c>
      <c r="AP46">
        <v>11298.22</v>
      </c>
      <c r="AQ46" t="s">
        <v>1137</v>
      </c>
    </row>
    <row r="47" spans="1:43" x14ac:dyDescent="0.25">
      <c r="A47">
        <v>22</v>
      </c>
      <c r="B47">
        <v>3106203</v>
      </c>
      <c r="C47" t="s">
        <v>1300</v>
      </c>
      <c r="D47">
        <v>3579</v>
      </c>
      <c r="E47">
        <v>1431</v>
      </c>
      <c r="F47">
        <v>997</v>
      </c>
      <c r="G47" s="67">
        <v>1</v>
      </c>
      <c r="H47">
        <v>997</v>
      </c>
      <c r="I47" s="67">
        <v>1</v>
      </c>
      <c r="J47" t="s">
        <v>1331</v>
      </c>
      <c r="M47" t="s">
        <v>124</v>
      </c>
      <c r="N47" t="s">
        <v>1109</v>
      </c>
      <c r="O47" t="s">
        <v>1134</v>
      </c>
      <c r="P47" t="s">
        <v>1109</v>
      </c>
      <c r="Q47">
        <v>3</v>
      </c>
      <c r="R47" t="s">
        <v>1109</v>
      </c>
      <c r="S47" t="s">
        <v>1612</v>
      </c>
      <c r="T47" s="63" t="s">
        <v>1137</v>
      </c>
      <c r="U47">
        <v>56</v>
      </c>
      <c r="V47">
        <v>46</v>
      </c>
      <c r="AH47" t="s">
        <v>189</v>
      </c>
      <c r="AI47" t="s">
        <v>1109</v>
      </c>
      <c r="AJ47" t="s">
        <v>1241</v>
      </c>
      <c r="AK47" t="s">
        <v>1109</v>
      </c>
      <c r="AL47">
        <v>7</v>
      </c>
      <c r="AM47" t="s">
        <v>1109</v>
      </c>
      <c r="AN47">
        <v>41</v>
      </c>
      <c r="AO47" t="s">
        <v>1109</v>
      </c>
      <c r="AP47">
        <v>4889.13</v>
      </c>
      <c r="AQ47" t="s">
        <v>1137</v>
      </c>
    </row>
    <row r="48" spans="1:43" x14ac:dyDescent="0.25">
      <c r="A48">
        <v>22</v>
      </c>
      <c r="B48">
        <v>3106201</v>
      </c>
      <c r="C48" t="s">
        <v>1300</v>
      </c>
      <c r="D48">
        <v>2283</v>
      </c>
      <c r="E48">
        <v>913</v>
      </c>
      <c r="F48">
        <v>741</v>
      </c>
      <c r="G48" s="67">
        <v>0.5</v>
      </c>
      <c r="H48">
        <v>371</v>
      </c>
      <c r="I48" s="67">
        <v>1</v>
      </c>
      <c r="J48" t="s">
        <v>1332</v>
      </c>
      <c r="M48" t="s">
        <v>1269</v>
      </c>
      <c r="N48" t="s">
        <v>1109</v>
      </c>
      <c r="O48" t="s">
        <v>1618</v>
      </c>
      <c r="P48" t="s">
        <v>1109</v>
      </c>
      <c r="Q48">
        <v>507961</v>
      </c>
      <c r="R48" t="s">
        <v>1109</v>
      </c>
      <c r="S48" t="s">
        <v>1269</v>
      </c>
      <c r="T48" s="63" t="s">
        <v>1137</v>
      </c>
      <c r="V48">
        <v>47</v>
      </c>
      <c r="AH48" t="s">
        <v>193</v>
      </c>
      <c r="AI48" t="s">
        <v>1109</v>
      </c>
      <c r="AJ48" t="s">
        <v>1242</v>
      </c>
      <c r="AK48" t="s">
        <v>1109</v>
      </c>
      <c r="AL48">
        <v>11</v>
      </c>
      <c r="AM48" t="s">
        <v>1109</v>
      </c>
      <c r="AN48">
        <v>2</v>
      </c>
      <c r="AO48" t="s">
        <v>1109</v>
      </c>
      <c r="AP48">
        <v>4889.13</v>
      </c>
      <c r="AQ48" t="s">
        <v>1137</v>
      </c>
    </row>
    <row r="49" spans="1:43" x14ac:dyDescent="0.25">
      <c r="A49">
        <v>22</v>
      </c>
      <c r="B49">
        <v>315460</v>
      </c>
      <c r="C49" t="s">
        <v>1300</v>
      </c>
      <c r="D49">
        <v>3298</v>
      </c>
      <c r="E49">
        <v>1319</v>
      </c>
      <c r="F49">
        <v>92</v>
      </c>
      <c r="G49" s="67">
        <v>0.5</v>
      </c>
      <c r="H49">
        <v>46</v>
      </c>
      <c r="I49" s="67">
        <v>1</v>
      </c>
      <c r="J49" t="s">
        <v>1337</v>
      </c>
      <c r="V49">
        <v>48</v>
      </c>
      <c r="AH49" t="s">
        <v>197</v>
      </c>
      <c r="AI49" t="s">
        <v>1109</v>
      </c>
      <c r="AJ49" t="s">
        <v>1243</v>
      </c>
      <c r="AK49" t="s">
        <v>1109</v>
      </c>
      <c r="AL49">
        <v>5</v>
      </c>
      <c r="AM49" t="s">
        <v>1109</v>
      </c>
      <c r="AN49">
        <v>2</v>
      </c>
      <c r="AO49" t="s">
        <v>1109</v>
      </c>
      <c r="AP49">
        <v>4889.13</v>
      </c>
      <c r="AQ49" t="s">
        <v>1137</v>
      </c>
    </row>
    <row r="50" spans="1:43" x14ac:dyDescent="0.25">
      <c r="A50">
        <v>22</v>
      </c>
      <c r="B50">
        <v>317120</v>
      </c>
      <c r="C50" t="s">
        <v>1300</v>
      </c>
      <c r="D50">
        <v>1294</v>
      </c>
      <c r="E50">
        <v>518</v>
      </c>
      <c r="F50">
        <v>57</v>
      </c>
      <c r="G50" s="67">
        <v>0.5</v>
      </c>
      <c r="H50">
        <v>29</v>
      </c>
      <c r="I50" s="67">
        <v>1</v>
      </c>
      <c r="J50" t="s">
        <v>1335</v>
      </c>
      <c r="V50" s="68">
        <v>49</v>
      </c>
      <c r="AH50" t="s">
        <v>200</v>
      </c>
      <c r="AI50" t="s">
        <v>1109</v>
      </c>
      <c r="AJ50" t="s">
        <v>1244</v>
      </c>
      <c r="AK50" t="s">
        <v>1109</v>
      </c>
      <c r="AL50">
        <v>43</v>
      </c>
      <c r="AM50" t="s">
        <v>1109</v>
      </c>
      <c r="AN50">
        <v>45</v>
      </c>
      <c r="AO50" t="s">
        <v>1109</v>
      </c>
      <c r="AP50">
        <v>11298.22</v>
      </c>
      <c r="AQ50" t="s">
        <v>1137</v>
      </c>
    </row>
    <row r="51" spans="1:43" x14ac:dyDescent="0.25">
      <c r="A51">
        <v>22</v>
      </c>
      <c r="B51">
        <v>315780</v>
      </c>
      <c r="C51" t="s">
        <v>1300</v>
      </c>
      <c r="D51">
        <v>2191</v>
      </c>
      <c r="E51">
        <v>877</v>
      </c>
      <c r="F51">
        <v>83</v>
      </c>
      <c r="G51" s="67">
        <v>0.33</v>
      </c>
      <c r="H51">
        <v>27</v>
      </c>
      <c r="I51" s="67">
        <v>1</v>
      </c>
      <c r="J51" t="s">
        <v>1338</v>
      </c>
      <c r="V51">
        <v>50</v>
      </c>
      <c r="AH51" t="s">
        <v>204</v>
      </c>
      <c r="AI51" t="s">
        <v>1109</v>
      </c>
      <c r="AJ51" t="s">
        <v>1245</v>
      </c>
      <c r="AK51" t="s">
        <v>1109</v>
      </c>
      <c r="AL51">
        <v>1</v>
      </c>
      <c r="AM51" t="s">
        <v>1109</v>
      </c>
      <c r="AN51">
        <v>1</v>
      </c>
      <c r="AO51" t="s">
        <v>1109</v>
      </c>
      <c r="AP51">
        <v>4889.13</v>
      </c>
      <c r="AQ51" t="s">
        <v>1137</v>
      </c>
    </row>
    <row r="52" spans="1:43" x14ac:dyDescent="0.25">
      <c r="A52">
        <v>22</v>
      </c>
      <c r="B52">
        <v>316295</v>
      </c>
      <c r="C52" t="s">
        <v>1300</v>
      </c>
      <c r="D52">
        <v>261</v>
      </c>
      <c r="E52">
        <v>104</v>
      </c>
      <c r="F52">
        <v>13</v>
      </c>
      <c r="G52" s="67">
        <v>1</v>
      </c>
      <c r="H52">
        <v>13</v>
      </c>
      <c r="I52" s="67">
        <v>1</v>
      </c>
      <c r="J52" t="s">
        <v>1334</v>
      </c>
      <c r="V52">
        <v>51</v>
      </c>
      <c r="AH52" t="s">
        <v>207</v>
      </c>
      <c r="AI52" t="s">
        <v>1109</v>
      </c>
      <c r="AJ52" t="s">
        <v>1246</v>
      </c>
      <c r="AK52" t="s">
        <v>1109</v>
      </c>
      <c r="AL52">
        <v>17</v>
      </c>
      <c r="AM52" t="s">
        <v>1109</v>
      </c>
      <c r="AN52">
        <v>23</v>
      </c>
      <c r="AO52" t="s">
        <v>1109</v>
      </c>
      <c r="AP52">
        <v>4889.13</v>
      </c>
      <c r="AQ52" t="s">
        <v>1137</v>
      </c>
    </row>
    <row r="53" spans="1:43" x14ac:dyDescent="0.25">
      <c r="A53">
        <v>22</v>
      </c>
      <c r="B53">
        <v>313760</v>
      </c>
      <c r="C53" t="s">
        <v>1300</v>
      </c>
      <c r="D53">
        <v>751</v>
      </c>
      <c r="E53">
        <v>301</v>
      </c>
      <c r="F53">
        <v>8</v>
      </c>
      <c r="G53" s="67">
        <v>0.5</v>
      </c>
      <c r="H53">
        <v>4</v>
      </c>
      <c r="I53" s="67">
        <v>1</v>
      </c>
      <c r="J53" t="s">
        <v>1336</v>
      </c>
      <c r="V53">
        <v>52</v>
      </c>
      <c r="AH53" t="s">
        <v>49</v>
      </c>
      <c r="AI53" t="s">
        <v>1109</v>
      </c>
      <c r="AJ53" t="s">
        <v>1247</v>
      </c>
      <c r="AK53" t="s">
        <v>1109</v>
      </c>
      <c r="AL53">
        <v>1</v>
      </c>
      <c r="AM53" t="s">
        <v>1109</v>
      </c>
      <c r="AN53">
        <v>1</v>
      </c>
      <c r="AO53" t="s">
        <v>1109</v>
      </c>
      <c r="AP53">
        <v>4889.13</v>
      </c>
      <c r="AQ53" t="s">
        <v>1137</v>
      </c>
    </row>
    <row r="54" spans="1:43" x14ac:dyDescent="0.25">
      <c r="A54">
        <v>22</v>
      </c>
      <c r="B54">
        <v>314930</v>
      </c>
      <c r="C54" t="s">
        <v>1300</v>
      </c>
      <c r="D54">
        <v>626</v>
      </c>
      <c r="E54">
        <v>250</v>
      </c>
      <c r="F54">
        <v>4</v>
      </c>
      <c r="G54" s="67">
        <v>0.33</v>
      </c>
      <c r="H54">
        <v>1</v>
      </c>
      <c r="I54" s="67">
        <v>1</v>
      </c>
      <c r="J54" t="s">
        <v>1333</v>
      </c>
      <c r="V54">
        <v>53</v>
      </c>
      <c r="AH54" t="s">
        <v>156</v>
      </c>
      <c r="AI54" t="s">
        <v>1109</v>
      </c>
      <c r="AJ54" t="s">
        <v>1248</v>
      </c>
      <c r="AK54" t="s">
        <v>1109</v>
      </c>
      <c r="AL54">
        <v>38</v>
      </c>
      <c r="AM54" t="s">
        <v>1109</v>
      </c>
      <c r="AN54">
        <v>41</v>
      </c>
      <c r="AO54" t="s">
        <v>1109</v>
      </c>
      <c r="AP54">
        <v>4889.13</v>
      </c>
      <c r="AQ54" t="s">
        <v>1137</v>
      </c>
    </row>
    <row r="55" spans="1:43" x14ac:dyDescent="0.25">
      <c r="A55">
        <v>23</v>
      </c>
      <c r="B55">
        <v>313760</v>
      </c>
      <c r="C55" t="s">
        <v>1300</v>
      </c>
      <c r="D55">
        <v>7515</v>
      </c>
      <c r="E55">
        <v>1503</v>
      </c>
      <c r="F55">
        <v>111</v>
      </c>
      <c r="G55" s="67">
        <v>0.5</v>
      </c>
      <c r="H55">
        <v>56</v>
      </c>
      <c r="I55" s="67">
        <v>1</v>
      </c>
      <c r="J55" t="s">
        <v>1336</v>
      </c>
      <c r="V55">
        <v>54</v>
      </c>
      <c r="AH55" t="s">
        <v>213</v>
      </c>
      <c r="AI55" t="s">
        <v>1109</v>
      </c>
      <c r="AJ55" t="s">
        <v>1249</v>
      </c>
      <c r="AK55" t="s">
        <v>1109</v>
      </c>
      <c r="AL55">
        <v>1</v>
      </c>
      <c r="AM55" t="s">
        <v>1109</v>
      </c>
      <c r="AN55">
        <v>1</v>
      </c>
      <c r="AO55" t="s">
        <v>1109</v>
      </c>
      <c r="AP55">
        <v>4889.13</v>
      </c>
      <c r="AQ55" t="s">
        <v>1137</v>
      </c>
    </row>
    <row r="56" spans="1:43" x14ac:dyDescent="0.25">
      <c r="A56">
        <v>23</v>
      </c>
      <c r="B56">
        <v>314930</v>
      </c>
      <c r="C56" t="s">
        <v>1300</v>
      </c>
      <c r="D56">
        <v>6258</v>
      </c>
      <c r="E56">
        <v>1252</v>
      </c>
      <c r="F56">
        <v>50</v>
      </c>
      <c r="G56" s="67">
        <v>0.33</v>
      </c>
      <c r="H56">
        <v>17</v>
      </c>
      <c r="I56" s="67">
        <v>1</v>
      </c>
      <c r="J56" t="s">
        <v>1333</v>
      </c>
      <c r="V56" s="68">
        <v>55</v>
      </c>
      <c r="AH56" t="s">
        <v>107</v>
      </c>
      <c r="AI56" t="s">
        <v>1109</v>
      </c>
      <c r="AJ56" t="s">
        <v>1250</v>
      </c>
      <c r="AK56" t="s">
        <v>1109</v>
      </c>
      <c r="AL56">
        <v>1</v>
      </c>
      <c r="AM56" t="s">
        <v>1109</v>
      </c>
      <c r="AN56">
        <v>1</v>
      </c>
      <c r="AO56" t="s">
        <v>1109</v>
      </c>
      <c r="AP56">
        <v>4889.13</v>
      </c>
      <c r="AQ56" t="s">
        <v>1137</v>
      </c>
    </row>
    <row r="57" spans="1:43" x14ac:dyDescent="0.25">
      <c r="A57">
        <v>24</v>
      </c>
      <c r="B57">
        <v>3106203</v>
      </c>
      <c r="C57" t="s">
        <v>1300</v>
      </c>
      <c r="D57">
        <v>28629</v>
      </c>
      <c r="E57">
        <v>7157</v>
      </c>
      <c r="F57">
        <v>9966</v>
      </c>
      <c r="G57" s="67">
        <v>1</v>
      </c>
      <c r="H57">
        <v>9966</v>
      </c>
      <c r="I57" s="67">
        <v>1</v>
      </c>
      <c r="J57" t="s">
        <v>1331</v>
      </c>
      <c r="V57">
        <v>56</v>
      </c>
      <c r="AH57" t="s">
        <v>108</v>
      </c>
      <c r="AI57" t="s">
        <v>1109</v>
      </c>
      <c r="AJ57" t="s">
        <v>1251</v>
      </c>
      <c r="AK57" t="s">
        <v>1109</v>
      </c>
      <c r="AL57">
        <v>6</v>
      </c>
      <c r="AM57" t="s">
        <v>1109</v>
      </c>
      <c r="AN57">
        <v>2</v>
      </c>
      <c r="AO57" t="s">
        <v>1109</v>
      </c>
      <c r="AP57">
        <v>9778.31</v>
      </c>
      <c r="AQ57" t="s">
        <v>1137</v>
      </c>
    </row>
    <row r="58" spans="1:43" x14ac:dyDescent="0.25">
      <c r="A58">
        <v>24</v>
      </c>
      <c r="B58">
        <v>3106202</v>
      </c>
      <c r="C58" t="s">
        <v>1300</v>
      </c>
      <c r="D58">
        <v>16364</v>
      </c>
      <c r="E58">
        <v>4091</v>
      </c>
      <c r="F58">
        <v>7744</v>
      </c>
      <c r="G58" s="67">
        <v>1</v>
      </c>
      <c r="H58">
        <v>7744</v>
      </c>
      <c r="I58" s="67">
        <v>1</v>
      </c>
      <c r="J58" t="s">
        <v>1330</v>
      </c>
      <c r="AH58" t="s">
        <v>109</v>
      </c>
      <c r="AI58" t="s">
        <v>1109</v>
      </c>
      <c r="AJ58" t="s">
        <v>1252</v>
      </c>
      <c r="AK58" t="s">
        <v>1109</v>
      </c>
      <c r="AL58">
        <v>15</v>
      </c>
      <c r="AM58" t="s">
        <v>1109</v>
      </c>
      <c r="AN58">
        <v>1</v>
      </c>
      <c r="AO58" t="s">
        <v>1109</v>
      </c>
      <c r="AP58">
        <v>4889.13</v>
      </c>
      <c r="AQ58" t="s">
        <v>1137</v>
      </c>
    </row>
    <row r="59" spans="1:43" x14ac:dyDescent="0.25">
      <c r="A59">
        <v>24</v>
      </c>
      <c r="B59">
        <v>3106201</v>
      </c>
      <c r="C59" t="s">
        <v>1300</v>
      </c>
      <c r="D59">
        <v>18264</v>
      </c>
      <c r="E59">
        <v>4566</v>
      </c>
      <c r="F59">
        <v>7413</v>
      </c>
      <c r="G59" s="67">
        <v>0.5</v>
      </c>
      <c r="H59">
        <v>3707</v>
      </c>
      <c r="I59" s="67">
        <v>1</v>
      </c>
      <c r="J59" t="s">
        <v>1332</v>
      </c>
      <c r="AH59" t="s">
        <v>110</v>
      </c>
      <c r="AI59" t="s">
        <v>1109</v>
      </c>
      <c r="AJ59" t="s">
        <v>1253</v>
      </c>
      <c r="AK59" t="s">
        <v>1109</v>
      </c>
      <c r="AL59">
        <v>22</v>
      </c>
      <c r="AM59" t="s">
        <v>1109</v>
      </c>
      <c r="AN59">
        <v>5</v>
      </c>
      <c r="AO59" t="s">
        <v>1109</v>
      </c>
      <c r="AP59">
        <v>4889.13</v>
      </c>
      <c r="AQ59" t="s">
        <v>1137</v>
      </c>
    </row>
    <row r="60" spans="1:43" x14ac:dyDescent="0.25">
      <c r="A60">
        <v>24</v>
      </c>
      <c r="B60">
        <v>315460</v>
      </c>
      <c r="C60" t="s">
        <v>1300</v>
      </c>
      <c r="D60">
        <v>26384</v>
      </c>
      <c r="E60">
        <v>6596</v>
      </c>
      <c r="F60">
        <v>918</v>
      </c>
      <c r="G60" s="67">
        <v>0.5</v>
      </c>
      <c r="H60">
        <v>459</v>
      </c>
      <c r="I60" s="67">
        <v>1</v>
      </c>
      <c r="J60" t="s">
        <v>1337</v>
      </c>
      <c r="AH60" t="s">
        <v>111</v>
      </c>
      <c r="AI60" t="s">
        <v>1109</v>
      </c>
      <c r="AJ60" t="s">
        <v>1254</v>
      </c>
      <c r="AK60" t="s">
        <v>1109</v>
      </c>
      <c r="AL60">
        <v>2</v>
      </c>
      <c r="AM60" t="s">
        <v>1109</v>
      </c>
      <c r="AN60">
        <v>1</v>
      </c>
      <c r="AO60" t="s">
        <v>1109</v>
      </c>
      <c r="AP60">
        <v>4889.13</v>
      </c>
      <c r="AQ60" t="s">
        <v>1137</v>
      </c>
    </row>
    <row r="61" spans="1:43" x14ac:dyDescent="0.25">
      <c r="A61">
        <v>24</v>
      </c>
      <c r="B61">
        <v>317120</v>
      </c>
      <c r="C61" t="s">
        <v>1300</v>
      </c>
      <c r="D61">
        <v>10354</v>
      </c>
      <c r="E61">
        <v>2589</v>
      </c>
      <c r="F61">
        <v>571</v>
      </c>
      <c r="G61" s="67">
        <v>0.5</v>
      </c>
      <c r="H61">
        <v>286</v>
      </c>
      <c r="I61" s="67">
        <v>1</v>
      </c>
      <c r="J61" t="s">
        <v>1335</v>
      </c>
      <c r="AH61" t="s">
        <v>112</v>
      </c>
      <c r="AI61" t="s">
        <v>1109</v>
      </c>
      <c r="AJ61" t="s">
        <v>1255</v>
      </c>
      <c r="AK61" t="s">
        <v>1109</v>
      </c>
      <c r="AL61">
        <v>2</v>
      </c>
      <c r="AM61" t="s">
        <v>1109</v>
      </c>
      <c r="AN61">
        <v>1</v>
      </c>
      <c r="AO61" t="s">
        <v>1109</v>
      </c>
      <c r="AP61">
        <v>4889.13</v>
      </c>
      <c r="AQ61" t="s">
        <v>1137</v>
      </c>
    </row>
    <row r="62" spans="1:43" x14ac:dyDescent="0.25">
      <c r="A62">
        <v>24</v>
      </c>
      <c r="B62">
        <v>315780</v>
      </c>
      <c r="C62" t="s">
        <v>1300</v>
      </c>
      <c r="D62">
        <v>17531</v>
      </c>
      <c r="E62">
        <v>4383</v>
      </c>
      <c r="F62">
        <v>830</v>
      </c>
      <c r="G62" s="67">
        <v>0.33</v>
      </c>
      <c r="H62">
        <v>274</v>
      </c>
      <c r="I62" s="67">
        <v>1</v>
      </c>
      <c r="J62" t="s">
        <v>1338</v>
      </c>
      <c r="AH62" t="s">
        <v>113</v>
      </c>
      <c r="AI62" t="s">
        <v>1109</v>
      </c>
      <c r="AJ62" t="s">
        <v>1256</v>
      </c>
      <c r="AK62" t="s">
        <v>1109</v>
      </c>
      <c r="AL62">
        <v>82</v>
      </c>
      <c r="AM62" t="s">
        <v>1109</v>
      </c>
      <c r="AN62">
        <v>41</v>
      </c>
      <c r="AO62" t="s">
        <v>1109</v>
      </c>
      <c r="AP62">
        <v>4889.13</v>
      </c>
      <c r="AQ62" t="s">
        <v>1137</v>
      </c>
    </row>
    <row r="63" spans="1:43" x14ac:dyDescent="0.25">
      <c r="A63">
        <v>24</v>
      </c>
      <c r="B63">
        <v>316295</v>
      </c>
      <c r="C63" t="s">
        <v>1300</v>
      </c>
      <c r="D63">
        <v>2087</v>
      </c>
      <c r="E63">
        <v>522</v>
      </c>
      <c r="F63">
        <v>134</v>
      </c>
      <c r="G63" s="67">
        <v>1</v>
      </c>
      <c r="H63">
        <v>134</v>
      </c>
      <c r="I63" s="67">
        <v>1</v>
      </c>
      <c r="J63" t="s">
        <v>1334</v>
      </c>
      <c r="AH63" t="s">
        <v>42</v>
      </c>
      <c r="AI63" t="s">
        <v>1109</v>
      </c>
      <c r="AJ63" t="s">
        <v>1257</v>
      </c>
      <c r="AK63" t="s">
        <v>1109</v>
      </c>
      <c r="AL63">
        <v>3</v>
      </c>
      <c r="AM63" t="s">
        <v>1109</v>
      </c>
      <c r="AN63">
        <v>1</v>
      </c>
      <c r="AO63" t="s">
        <v>1109</v>
      </c>
      <c r="AP63">
        <v>4889.13</v>
      </c>
      <c r="AQ63" t="s">
        <v>1137</v>
      </c>
    </row>
    <row r="64" spans="1:43" x14ac:dyDescent="0.25">
      <c r="A64">
        <v>24</v>
      </c>
      <c r="B64">
        <v>313760</v>
      </c>
      <c r="C64" t="s">
        <v>1300</v>
      </c>
      <c r="D64">
        <v>6012</v>
      </c>
      <c r="E64">
        <v>1503</v>
      </c>
      <c r="F64">
        <v>83</v>
      </c>
      <c r="G64" s="67">
        <v>0.5</v>
      </c>
      <c r="H64">
        <v>42</v>
      </c>
      <c r="I64" s="67">
        <v>1</v>
      </c>
      <c r="J64" t="s">
        <v>1336</v>
      </c>
      <c r="AH64" t="s">
        <v>222</v>
      </c>
      <c r="AI64" t="s">
        <v>1109</v>
      </c>
      <c r="AJ64" t="s">
        <v>1258</v>
      </c>
      <c r="AK64" t="s">
        <v>1109</v>
      </c>
      <c r="AL64">
        <v>1</v>
      </c>
      <c r="AM64" t="s">
        <v>1109</v>
      </c>
      <c r="AN64">
        <v>1</v>
      </c>
      <c r="AO64" t="s">
        <v>1109</v>
      </c>
      <c r="AP64">
        <v>4889.13</v>
      </c>
      <c r="AQ64" t="s">
        <v>1137</v>
      </c>
    </row>
    <row r="65" spans="1:43" x14ac:dyDescent="0.25">
      <c r="A65">
        <v>25</v>
      </c>
      <c r="B65">
        <v>3106203</v>
      </c>
      <c r="C65" t="s">
        <v>1300</v>
      </c>
      <c r="D65">
        <v>10736</v>
      </c>
      <c r="E65">
        <v>2863</v>
      </c>
      <c r="F65">
        <v>3654</v>
      </c>
      <c r="G65" s="67">
        <v>1</v>
      </c>
      <c r="H65">
        <v>3654</v>
      </c>
      <c r="I65" s="67">
        <v>1</v>
      </c>
      <c r="J65" t="s">
        <v>1331</v>
      </c>
      <c r="AH65" t="s">
        <v>223</v>
      </c>
      <c r="AI65" t="s">
        <v>1109</v>
      </c>
      <c r="AJ65" t="s">
        <v>1259</v>
      </c>
      <c r="AK65" t="s">
        <v>1109</v>
      </c>
      <c r="AL65">
        <v>44</v>
      </c>
      <c r="AM65" t="s">
        <v>1109</v>
      </c>
      <c r="AN65">
        <v>44</v>
      </c>
      <c r="AO65" t="s">
        <v>1109</v>
      </c>
      <c r="AP65">
        <v>4889.13</v>
      </c>
      <c r="AQ65" t="s">
        <v>1137</v>
      </c>
    </row>
    <row r="66" spans="1:43" x14ac:dyDescent="0.25">
      <c r="A66">
        <v>25</v>
      </c>
      <c r="B66">
        <v>3106202</v>
      </c>
      <c r="C66" t="s">
        <v>1300</v>
      </c>
      <c r="D66">
        <v>6136</v>
      </c>
      <c r="E66">
        <v>1636</v>
      </c>
      <c r="F66">
        <v>2839</v>
      </c>
      <c r="G66" s="67">
        <v>1</v>
      </c>
      <c r="H66">
        <v>2839</v>
      </c>
      <c r="I66" s="67">
        <v>1</v>
      </c>
      <c r="J66" t="s">
        <v>1330</v>
      </c>
      <c r="AH66" t="s">
        <v>224</v>
      </c>
      <c r="AI66" t="s">
        <v>1109</v>
      </c>
      <c r="AJ66" t="s">
        <v>1260</v>
      </c>
      <c r="AK66" t="s">
        <v>1109</v>
      </c>
      <c r="AL66">
        <v>1</v>
      </c>
      <c r="AM66" t="s">
        <v>1109</v>
      </c>
      <c r="AN66">
        <v>1</v>
      </c>
      <c r="AO66" t="s">
        <v>1109</v>
      </c>
      <c r="AP66">
        <v>4889.13</v>
      </c>
      <c r="AQ66" t="s">
        <v>1137</v>
      </c>
    </row>
    <row r="67" spans="1:43" x14ac:dyDescent="0.25">
      <c r="A67">
        <v>25</v>
      </c>
      <c r="B67">
        <v>3106201</v>
      </c>
      <c r="C67" t="s">
        <v>1300</v>
      </c>
      <c r="D67">
        <v>6849</v>
      </c>
      <c r="E67">
        <v>1826</v>
      </c>
      <c r="F67">
        <v>2718</v>
      </c>
      <c r="G67" s="67">
        <v>0.5</v>
      </c>
      <c r="H67">
        <v>1359</v>
      </c>
      <c r="I67" s="67">
        <v>1</v>
      </c>
      <c r="J67" t="s">
        <v>1332</v>
      </c>
      <c r="AH67" t="s">
        <v>225</v>
      </c>
      <c r="AI67" t="s">
        <v>1109</v>
      </c>
      <c r="AJ67" t="s">
        <v>1261</v>
      </c>
      <c r="AK67" t="s">
        <v>1109</v>
      </c>
      <c r="AL67">
        <v>1</v>
      </c>
      <c r="AM67" t="s">
        <v>1109</v>
      </c>
      <c r="AN67">
        <v>1</v>
      </c>
      <c r="AO67" t="s">
        <v>1109</v>
      </c>
      <c r="AP67">
        <v>4889.13</v>
      </c>
      <c r="AQ67" t="s">
        <v>1137</v>
      </c>
    </row>
    <row r="68" spans="1:43" x14ac:dyDescent="0.25">
      <c r="A68">
        <v>25</v>
      </c>
      <c r="B68">
        <v>315460</v>
      </c>
      <c r="C68" t="s">
        <v>1300</v>
      </c>
      <c r="D68">
        <v>9894</v>
      </c>
      <c r="E68">
        <v>2638</v>
      </c>
      <c r="F68">
        <v>337</v>
      </c>
      <c r="G68" s="67">
        <v>0.5</v>
      </c>
      <c r="H68">
        <v>168</v>
      </c>
      <c r="I68" s="67">
        <v>1</v>
      </c>
      <c r="J68" t="s">
        <v>1337</v>
      </c>
      <c r="AH68" t="s">
        <v>227</v>
      </c>
      <c r="AI68" t="s">
        <v>1109</v>
      </c>
      <c r="AJ68" t="s">
        <v>1262</v>
      </c>
      <c r="AK68" t="s">
        <v>1109</v>
      </c>
      <c r="AL68">
        <v>9</v>
      </c>
      <c r="AM68" t="s">
        <v>1109</v>
      </c>
      <c r="AN68">
        <v>14</v>
      </c>
      <c r="AO68" t="s">
        <v>1109</v>
      </c>
      <c r="AP68">
        <v>4889.13</v>
      </c>
      <c r="AQ68" t="s">
        <v>1137</v>
      </c>
    </row>
    <row r="69" spans="1:43" x14ac:dyDescent="0.25">
      <c r="A69">
        <v>25</v>
      </c>
      <c r="B69">
        <v>317120</v>
      </c>
      <c r="C69" t="s">
        <v>1300</v>
      </c>
      <c r="D69">
        <v>3883</v>
      </c>
      <c r="E69">
        <v>1035</v>
      </c>
      <c r="F69">
        <v>209</v>
      </c>
      <c r="G69" s="67">
        <v>0.5</v>
      </c>
      <c r="H69">
        <v>105</v>
      </c>
      <c r="I69" s="67">
        <v>1</v>
      </c>
      <c r="J69" t="s">
        <v>1335</v>
      </c>
      <c r="AH69" t="s">
        <v>149</v>
      </c>
      <c r="AI69" t="s">
        <v>1109</v>
      </c>
      <c r="AJ69" t="s">
        <v>1263</v>
      </c>
      <c r="AK69" t="s">
        <v>1109</v>
      </c>
      <c r="AL69">
        <v>2</v>
      </c>
      <c r="AM69" t="s">
        <v>1109</v>
      </c>
      <c r="AN69">
        <v>14</v>
      </c>
      <c r="AO69" t="s">
        <v>1109</v>
      </c>
      <c r="AP69">
        <v>4889.13</v>
      </c>
      <c r="AQ69" t="s">
        <v>1137</v>
      </c>
    </row>
    <row r="70" spans="1:43" x14ac:dyDescent="0.25">
      <c r="A70">
        <v>25</v>
      </c>
      <c r="B70">
        <v>315780</v>
      </c>
      <c r="C70" t="s">
        <v>1300</v>
      </c>
      <c r="D70">
        <v>6574</v>
      </c>
      <c r="E70">
        <v>1753</v>
      </c>
      <c r="F70">
        <v>304</v>
      </c>
      <c r="G70" s="67">
        <v>0.33</v>
      </c>
      <c r="H70">
        <v>100</v>
      </c>
      <c r="I70" s="67">
        <v>1</v>
      </c>
      <c r="J70" t="s">
        <v>1338</v>
      </c>
      <c r="AH70" t="s">
        <v>226</v>
      </c>
      <c r="AI70" t="s">
        <v>1109</v>
      </c>
      <c r="AJ70" t="s">
        <v>1264</v>
      </c>
      <c r="AK70" t="s">
        <v>1109</v>
      </c>
      <c r="AL70">
        <v>382</v>
      </c>
      <c r="AM70" t="s">
        <v>1109</v>
      </c>
      <c r="AN70">
        <v>142</v>
      </c>
      <c r="AO70" t="s">
        <v>1109</v>
      </c>
      <c r="AP70">
        <v>4106.09</v>
      </c>
      <c r="AQ70" t="s">
        <v>1137</v>
      </c>
    </row>
    <row r="71" spans="1:43" x14ac:dyDescent="0.25">
      <c r="A71">
        <v>25</v>
      </c>
      <c r="B71">
        <v>316295</v>
      </c>
      <c r="C71" t="s">
        <v>1300</v>
      </c>
      <c r="D71">
        <v>783</v>
      </c>
      <c r="E71">
        <v>209</v>
      </c>
      <c r="F71">
        <v>49</v>
      </c>
      <c r="G71" s="67">
        <v>1</v>
      </c>
      <c r="H71">
        <v>49</v>
      </c>
      <c r="I71" s="67">
        <v>1</v>
      </c>
      <c r="J71" t="s">
        <v>1334</v>
      </c>
    </row>
    <row r="72" spans="1:43" x14ac:dyDescent="0.25">
      <c r="A72">
        <v>25</v>
      </c>
      <c r="B72">
        <v>313760</v>
      </c>
      <c r="C72" t="s">
        <v>1300</v>
      </c>
      <c r="D72">
        <v>2254</v>
      </c>
      <c r="E72">
        <v>601</v>
      </c>
      <c r="F72">
        <v>31</v>
      </c>
      <c r="G72" s="67">
        <v>0.5</v>
      </c>
      <c r="H72">
        <v>15</v>
      </c>
      <c r="I72" s="67">
        <v>1</v>
      </c>
      <c r="J72" t="s">
        <v>1336</v>
      </c>
    </row>
    <row r="73" spans="1:43" x14ac:dyDescent="0.25">
      <c r="A73">
        <v>25</v>
      </c>
      <c r="B73">
        <v>314930</v>
      </c>
      <c r="C73" t="s">
        <v>1300</v>
      </c>
      <c r="D73">
        <v>1877</v>
      </c>
      <c r="E73">
        <v>501</v>
      </c>
      <c r="F73">
        <v>14</v>
      </c>
      <c r="G73" s="67">
        <v>0.33</v>
      </c>
      <c r="H73">
        <v>5</v>
      </c>
      <c r="I73" s="67">
        <v>1</v>
      </c>
      <c r="J73" t="s">
        <v>1333</v>
      </c>
    </row>
    <row r="74" spans="1:43" x14ac:dyDescent="0.25">
      <c r="A74">
        <v>26</v>
      </c>
      <c r="B74">
        <v>3106201</v>
      </c>
      <c r="C74" t="s">
        <v>1300</v>
      </c>
      <c r="D74">
        <v>2283</v>
      </c>
      <c r="E74">
        <v>685</v>
      </c>
      <c r="F74">
        <v>1106</v>
      </c>
      <c r="G74" s="67">
        <v>0.5</v>
      </c>
      <c r="H74">
        <v>553</v>
      </c>
      <c r="I74" s="67">
        <v>1</v>
      </c>
      <c r="J74" t="s">
        <v>1332</v>
      </c>
    </row>
    <row r="75" spans="1:43" x14ac:dyDescent="0.25">
      <c r="A75">
        <v>26</v>
      </c>
      <c r="B75">
        <v>316295</v>
      </c>
      <c r="C75" t="s">
        <v>1300</v>
      </c>
      <c r="D75">
        <v>261</v>
      </c>
      <c r="E75">
        <v>78</v>
      </c>
      <c r="F75">
        <v>42</v>
      </c>
      <c r="G75" s="67">
        <v>1</v>
      </c>
      <c r="H75">
        <v>42</v>
      </c>
      <c r="I75" s="67">
        <v>1</v>
      </c>
      <c r="J75" t="s">
        <v>1334</v>
      </c>
    </row>
    <row r="76" spans="1:43" x14ac:dyDescent="0.25">
      <c r="A76">
        <v>26</v>
      </c>
      <c r="B76">
        <v>313760</v>
      </c>
      <c r="C76" t="s">
        <v>1300</v>
      </c>
      <c r="D76">
        <v>751</v>
      </c>
      <c r="E76">
        <v>225</v>
      </c>
      <c r="F76">
        <v>48</v>
      </c>
      <c r="G76" s="67">
        <v>0.5</v>
      </c>
      <c r="H76">
        <v>24</v>
      </c>
      <c r="I76" s="67">
        <v>1</v>
      </c>
      <c r="J76" t="s">
        <v>1336</v>
      </c>
    </row>
    <row r="77" spans="1:43" x14ac:dyDescent="0.25">
      <c r="A77">
        <v>26</v>
      </c>
      <c r="B77">
        <v>314930</v>
      </c>
      <c r="C77" t="s">
        <v>1300</v>
      </c>
      <c r="D77">
        <v>626</v>
      </c>
      <c r="E77">
        <v>188</v>
      </c>
      <c r="F77">
        <v>28</v>
      </c>
      <c r="G77" s="67">
        <v>0.33</v>
      </c>
      <c r="H77">
        <v>9</v>
      </c>
      <c r="I77" s="67">
        <v>1</v>
      </c>
      <c r="J77" t="s">
        <v>1333</v>
      </c>
    </row>
    <row r="78" spans="1:43" x14ac:dyDescent="0.25">
      <c r="A78">
        <v>28</v>
      </c>
      <c r="B78">
        <v>315460</v>
      </c>
      <c r="C78" t="s">
        <v>1300</v>
      </c>
      <c r="D78">
        <v>9894</v>
      </c>
      <c r="E78">
        <v>6596</v>
      </c>
      <c r="F78">
        <v>153</v>
      </c>
      <c r="G78" s="67">
        <v>0.5</v>
      </c>
      <c r="H78">
        <v>77</v>
      </c>
      <c r="I78" s="67">
        <v>1</v>
      </c>
      <c r="J78" t="s">
        <v>1337</v>
      </c>
    </row>
    <row r="79" spans="1:43" x14ac:dyDescent="0.25">
      <c r="A79">
        <v>28</v>
      </c>
      <c r="B79">
        <v>317120</v>
      </c>
      <c r="C79" t="s">
        <v>1300</v>
      </c>
      <c r="D79">
        <v>3883</v>
      </c>
      <c r="E79">
        <v>2589</v>
      </c>
      <c r="F79">
        <v>95</v>
      </c>
      <c r="G79" s="67">
        <v>0.5</v>
      </c>
      <c r="H79">
        <v>48</v>
      </c>
      <c r="I79" s="67">
        <v>1</v>
      </c>
      <c r="J79" t="s">
        <v>1335</v>
      </c>
    </row>
    <row r="80" spans="1:43" x14ac:dyDescent="0.25">
      <c r="A80">
        <v>28</v>
      </c>
      <c r="B80">
        <v>316295</v>
      </c>
      <c r="C80" t="s">
        <v>1300</v>
      </c>
      <c r="D80">
        <v>783</v>
      </c>
      <c r="E80">
        <v>522</v>
      </c>
      <c r="F80">
        <v>22</v>
      </c>
      <c r="G80" s="67">
        <v>1</v>
      </c>
      <c r="H80">
        <v>22</v>
      </c>
      <c r="I80" s="67">
        <v>1</v>
      </c>
      <c r="J80" t="s">
        <v>1334</v>
      </c>
    </row>
    <row r="81" spans="1:10" x14ac:dyDescent="0.25">
      <c r="A81">
        <v>28</v>
      </c>
      <c r="B81">
        <v>314930</v>
      </c>
      <c r="C81" t="s">
        <v>1300</v>
      </c>
      <c r="D81">
        <v>1877</v>
      </c>
      <c r="E81">
        <v>1252</v>
      </c>
      <c r="F81">
        <v>6</v>
      </c>
      <c r="G81" s="67">
        <v>0.33</v>
      </c>
      <c r="H81">
        <v>2</v>
      </c>
      <c r="I81" s="67">
        <v>1</v>
      </c>
      <c r="J81" t="s">
        <v>1333</v>
      </c>
    </row>
    <row r="82" spans="1:10" x14ac:dyDescent="0.25">
      <c r="A82">
        <v>30</v>
      </c>
      <c r="B82">
        <v>3106203</v>
      </c>
      <c r="C82" t="s">
        <v>1300</v>
      </c>
      <c r="D82">
        <v>71573</v>
      </c>
      <c r="E82">
        <v>12525</v>
      </c>
      <c r="F82">
        <v>12721</v>
      </c>
      <c r="G82" s="67">
        <v>1</v>
      </c>
      <c r="H82">
        <v>12721</v>
      </c>
      <c r="I82" s="67">
        <v>1</v>
      </c>
      <c r="J82" t="s">
        <v>1331</v>
      </c>
    </row>
    <row r="83" spans="1:10" x14ac:dyDescent="0.25">
      <c r="A83">
        <v>31</v>
      </c>
      <c r="B83">
        <v>315460</v>
      </c>
      <c r="C83" t="s">
        <v>1300</v>
      </c>
      <c r="D83">
        <v>3298</v>
      </c>
      <c r="E83">
        <v>330</v>
      </c>
      <c r="F83">
        <v>138</v>
      </c>
      <c r="G83" s="67">
        <v>0.5</v>
      </c>
      <c r="H83">
        <v>69</v>
      </c>
      <c r="I83" s="67">
        <v>1</v>
      </c>
      <c r="J83" t="s">
        <v>1337</v>
      </c>
    </row>
    <row r="84" spans="1:10" x14ac:dyDescent="0.25">
      <c r="A84">
        <v>31</v>
      </c>
      <c r="B84">
        <v>317120</v>
      </c>
      <c r="C84" t="s">
        <v>1300</v>
      </c>
      <c r="D84">
        <v>1294</v>
      </c>
      <c r="E84">
        <v>129</v>
      </c>
      <c r="F84">
        <v>86</v>
      </c>
      <c r="G84" s="67">
        <v>0.5</v>
      </c>
      <c r="H84">
        <v>43</v>
      </c>
      <c r="I84" s="67">
        <v>1</v>
      </c>
      <c r="J84" t="s">
        <v>1335</v>
      </c>
    </row>
    <row r="85" spans="1:10" x14ac:dyDescent="0.25">
      <c r="A85">
        <v>31</v>
      </c>
      <c r="B85">
        <v>315780</v>
      </c>
      <c r="C85" t="s">
        <v>1300</v>
      </c>
      <c r="D85">
        <v>2191</v>
      </c>
      <c r="E85">
        <v>219</v>
      </c>
      <c r="F85">
        <v>124</v>
      </c>
      <c r="G85" s="67">
        <v>0.33</v>
      </c>
      <c r="H85">
        <v>41</v>
      </c>
      <c r="I85" s="67">
        <v>1</v>
      </c>
      <c r="J85" t="s">
        <v>1338</v>
      </c>
    </row>
    <row r="86" spans="1:10" x14ac:dyDescent="0.25">
      <c r="A86">
        <v>31</v>
      </c>
      <c r="B86">
        <v>316295</v>
      </c>
      <c r="C86" t="s">
        <v>1300</v>
      </c>
      <c r="D86">
        <v>261</v>
      </c>
      <c r="E86">
        <v>26</v>
      </c>
      <c r="F86">
        <v>20</v>
      </c>
      <c r="G86" s="67">
        <v>1</v>
      </c>
      <c r="H86">
        <v>20</v>
      </c>
      <c r="I86" s="67">
        <v>1</v>
      </c>
      <c r="J86" t="s">
        <v>1334</v>
      </c>
    </row>
    <row r="87" spans="1:10" x14ac:dyDescent="0.25">
      <c r="A87">
        <v>31</v>
      </c>
      <c r="B87">
        <v>313760</v>
      </c>
      <c r="C87" t="s">
        <v>1300</v>
      </c>
      <c r="D87">
        <v>751</v>
      </c>
      <c r="E87">
        <v>75</v>
      </c>
      <c r="F87">
        <v>12</v>
      </c>
      <c r="G87" s="67">
        <v>0.5</v>
      </c>
      <c r="H87">
        <v>6</v>
      </c>
      <c r="I87" s="67">
        <v>1</v>
      </c>
      <c r="J87" t="s">
        <v>1336</v>
      </c>
    </row>
    <row r="88" spans="1:10" x14ac:dyDescent="0.25">
      <c r="A88">
        <v>31</v>
      </c>
      <c r="B88">
        <v>314930</v>
      </c>
      <c r="C88" t="s">
        <v>1300</v>
      </c>
      <c r="D88">
        <v>626</v>
      </c>
      <c r="E88">
        <v>63</v>
      </c>
      <c r="F88">
        <v>6</v>
      </c>
      <c r="G88" s="67">
        <v>0.33</v>
      </c>
      <c r="H88">
        <v>2</v>
      </c>
      <c r="I88" s="67">
        <v>1</v>
      </c>
      <c r="J88" t="s">
        <v>1333</v>
      </c>
    </row>
    <row r="89" spans="1:10" x14ac:dyDescent="0.25">
      <c r="A89">
        <v>32</v>
      </c>
      <c r="B89">
        <v>3106203</v>
      </c>
      <c r="C89" t="s">
        <v>1300</v>
      </c>
      <c r="D89">
        <v>3579</v>
      </c>
      <c r="E89">
        <v>537</v>
      </c>
      <c r="F89">
        <v>1412</v>
      </c>
      <c r="G89" s="67">
        <v>1</v>
      </c>
      <c r="H89">
        <v>1412</v>
      </c>
      <c r="I89" s="67">
        <v>1</v>
      </c>
      <c r="J89" t="s">
        <v>1331</v>
      </c>
    </row>
    <row r="90" spans="1:10" x14ac:dyDescent="0.25">
      <c r="A90">
        <v>32</v>
      </c>
      <c r="B90">
        <v>317120</v>
      </c>
      <c r="C90" t="s">
        <v>1300</v>
      </c>
      <c r="D90">
        <v>1294</v>
      </c>
      <c r="E90">
        <v>194</v>
      </c>
      <c r="F90">
        <v>81</v>
      </c>
      <c r="G90" s="67">
        <v>0.5</v>
      </c>
      <c r="H90">
        <v>40</v>
      </c>
      <c r="I90" s="67">
        <v>1</v>
      </c>
      <c r="J90" t="s">
        <v>1335</v>
      </c>
    </row>
    <row r="91" spans="1:10" x14ac:dyDescent="0.25">
      <c r="A91">
        <v>32</v>
      </c>
      <c r="B91">
        <v>315780</v>
      </c>
      <c r="C91" t="s">
        <v>1300</v>
      </c>
      <c r="D91">
        <v>2191</v>
      </c>
      <c r="E91">
        <v>329</v>
      </c>
      <c r="F91">
        <v>118</v>
      </c>
      <c r="G91" s="67">
        <v>0.33</v>
      </c>
      <c r="H91">
        <v>39</v>
      </c>
      <c r="I91" s="67">
        <v>1</v>
      </c>
      <c r="J91" t="s">
        <v>1338</v>
      </c>
    </row>
    <row r="92" spans="1:10" x14ac:dyDescent="0.25">
      <c r="A92">
        <v>32</v>
      </c>
      <c r="B92">
        <v>316295</v>
      </c>
      <c r="C92" t="s">
        <v>1300</v>
      </c>
      <c r="D92">
        <v>261</v>
      </c>
      <c r="E92">
        <v>39</v>
      </c>
      <c r="F92">
        <v>19</v>
      </c>
      <c r="G92" s="67">
        <v>1</v>
      </c>
      <c r="H92">
        <v>19</v>
      </c>
      <c r="I92" s="67">
        <v>1</v>
      </c>
      <c r="J92" t="s">
        <v>1334</v>
      </c>
    </row>
    <row r="93" spans="1:10" x14ac:dyDescent="0.25">
      <c r="A93">
        <v>32</v>
      </c>
      <c r="B93">
        <v>313760</v>
      </c>
      <c r="C93" t="s">
        <v>1300</v>
      </c>
      <c r="D93">
        <v>751</v>
      </c>
      <c r="E93">
        <v>113</v>
      </c>
      <c r="F93">
        <v>12</v>
      </c>
      <c r="G93" s="67">
        <v>0.5</v>
      </c>
      <c r="H93">
        <v>6</v>
      </c>
      <c r="I93" s="67">
        <v>1</v>
      </c>
      <c r="J93" t="s">
        <v>1336</v>
      </c>
    </row>
    <row r="94" spans="1:10" x14ac:dyDescent="0.25">
      <c r="A94">
        <v>32</v>
      </c>
      <c r="B94">
        <v>314930</v>
      </c>
      <c r="C94" t="s">
        <v>1300</v>
      </c>
      <c r="D94">
        <v>626</v>
      </c>
      <c r="E94">
        <v>94</v>
      </c>
      <c r="F94">
        <v>5</v>
      </c>
      <c r="G94" s="67">
        <v>0.33</v>
      </c>
      <c r="H94">
        <v>2</v>
      </c>
      <c r="I94" s="67">
        <v>1</v>
      </c>
      <c r="J94" t="s">
        <v>1333</v>
      </c>
    </row>
    <row r="95" spans="1:10" x14ac:dyDescent="0.25">
      <c r="A95">
        <v>33</v>
      </c>
      <c r="B95">
        <v>3106203</v>
      </c>
      <c r="C95" t="s">
        <v>1300</v>
      </c>
      <c r="D95">
        <v>5368</v>
      </c>
      <c r="E95">
        <v>3579</v>
      </c>
      <c r="F95">
        <v>831</v>
      </c>
      <c r="G95" s="67">
        <v>1</v>
      </c>
      <c r="H95">
        <v>831</v>
      </c>
      <c r="I95" s="67">
        <v>1</v>
      </c>
      <c r="J95" t="s">
        <v>1331</v>
      </c>
    </row>
    <row r="96" spans="1:10" x14ac:dyDescent="0.25">
      <c r="A96">
        <v>33</v>
      </c>
      <c r="B96">
        <v>3106202</v>
      </c>
      <c r="C96" t="s">
        <v>1300</v>
      </c>
      <c r="D96">
        <v>3068</v>
      </c>
      <c r="E96">
        <v>2045</v>
      </c>
      <c r="F96">
        <v>645</v>
      </c>
      <c r="G96" s="67">
        <v>1</v>
      </c>
      <c r="H96">
        <v>645</v>
      </c>
      <c r="I96" s="67">
        <v>1</v>
      </c>
      <c r="J96" t="s">
        <v>1330</v>
      </c>
    </row>
    <row r="97" spans="1:10" x14ac:dyDescent="0.25">
      <c r="A97">
        <v>33</v>
      </c>
      <c r="B97">
        <v>315460</v>
      </c>
      <c r="C97" t="s">
        <v>1300</v>
      </c>
      <c r="D97">
        <v>4947</v>
      </c>
      <c r="E97">
        <v>3298</v>
      </c>
      <c r="F97">
        <v>77</v>
      </c>
      <c r="G97" s="67">
        <v>0.5</v>
      </c>
      <c r="H97">
        <v>38</v>
      </c>
      <c r="I97" s="67">
        <v>1</v>
      </c>
      <c r="J97" t="s">
        <v>1337</v>
      </c>
    </row>
    <row r="98" spans="1:10" x14ac:dyDescent="0.25">
      <c r="A98">
        <v>33</v>
      </c>
      <c r="B98">
        <v>317120</v>
      </c>
      <c r="C98" t="s">
        <v>1300</v>
      </c>
      <c r="D98">
        <v>1941</v>
      </c>
      <c r="E98">
        <v>1294</v>
      </c>
      <c r="F98">
        <v>48</v>
      </c>
      <c r="G98" s="67">
        <v>0.5</v>
      </c>
      <c r="H98">
        <v>24</v>
      </c>
      <c r="I98" s="67">
        <v>1</v>
      </c>
      <c r="J98" t="s">
        <v>1335</v>
      </c>
    </row>
    <row r="99" spans="1:10" x14ac:dyDescent="0.25">
      <c r="A99">
        <v>33</v>
      </c>
      <c r="B99">
        <v>315780</v>
      </c>
      <c r="C99" t="s">
        <v>1300</v>
      </c>
      <c r="D99">
        <v>3287</v>
      </c>
      <c r="E99">
        <v>2191</v>
      </c>
      <c r="F99">
        <v>69</v>
      </c>
      <c r="G99" s="67">
        <v>0.33</v>
      </c>
      <c r="H99">
        <v>23</v>
      </c>
      <c r="I99" s="67">
        <v>1</v>
      </c>
      <c r="J99" t="s">
        <v>1338</v>
      </c>
    </row>
    <row r="100" spans="1:10" x14ac:dyDescent="0.25">
      <c r="A100">
        <v>33</v>
      </c>
      <c r="B100">
        <v>316295</v>
      </c>
      <c r="C100" t="s">
        <v>1300</v>
      </c>
      <c r="D100">
        <v>391</v>
      </c>
      <c r="E100">
        <v>261</v>
      </c>
      <c r="F100">
        <v>11</v>
      </c>
      <c r="G100" s="67">
        <v>1</v>
      </c>
      <c r="H100">
        <v>11</v>
      </c>
      <c r="I100" s="67">
        <v>1</v>
      </c>
      <c r="J100" t="s">
        <v>1334</v>
      </c>
    </row>
    <row r="101" spans="1:10" x14ac:dyDescent="0.25">
      <c r="A101">
        <v>33</v>
      </c>
      <c r="B101">
        <v>313760</v>
      </c>
      <c r="C101" t="s">
        <v>1300</v>
      </c>
      <c r="D101">
        <v>1127</v>
      </c>
      <c r="E101">
        <v>751</v>
      </c>
      <c r="F101">
        <v>7</v>
      </c>
      <c r="G101" s="67">
        <v>0.5</v>
      </c>
      <c r="H101">
        <v>3</v>
      </c>
      <c r="I101" s="67">
        <v>1</v>
      </c>
      <c r="J101" t="s">
        <v>1336</v>
      </c>
    </row>
    <row r="102" spans="1:10" x14ac:dyDescent="0.25">
      <c r="A102">
        <v>33</v>
      </c>
      <c r="B102">
        <v>314930</v>
      </c>
      <c r="C102" t="s">
        <v>1300</v>
      </c>
      <c r="D102">
        <v>939</v>
      </c>
      <c r="E102">
        <v>626</v>
      </c>
      <c r="F102">
        <v>3</v>
      </c>
      <c r="G102" s="67">
        <v>0.33</v>
      </c>
      <c r="H102">
        <v>1</v>
      </c>
      <c r="I102" s="67">
        <v>1</v>
      </c>
      <c r="J102" t="s">
        <v>1333</v>
      </c>
    </row>
    <row r="103" spans="1:10" x14ac:dyDescent="0.25">
      <c r="A103">
        <v>34</v>
      </c>
      <c r="B103">
        <v>3106203</v>
      </c>
      <c r="C103" t="s">
        <v>1300</v>
      </c>
      <c r="D103">
        <v>8947</v>
      </c>
      <c r="E103">
        <v>5368</v>
      </c>
      <c r="F103">
        <v>1661</v>
      </c>
      <c r="G103" s="67">
        <v>1</v>
      </c>
      <c r="H103">
        <v>1661</v>
      </c>
      <c r="I103" s="67">
        <v>1</v>
      </c>
      <c r="J103" t="s">
        <v>1331</v>
      </c>
    </row>
    <row r="104" spans="1:10" x14ac:dyDescent="0.25">
      <c r="A104">
        <v>34</v>
      </c>
      <c r="B104">
        <v>315460</v>
      </c>
      <c r="C104" t="s">
        <v>1300</v>
      </c>
      <c r="D104">
        <v>8245</v>
      </c>
      <c r="E104">
        <v>4947</v>
      </c>
      <c r="F104">
        <v>153</v>
      </c>
      <c r="G104" s="67">
        <v>0.5</v>
      </c>
      <c r="H104">
        <v>77</v>
      </c>
      <c r="I104" s="67">
        <v>1</v>
      </c>
      <c r="J104" t="s">
        <v>1337</v>
      </c>
    </row>
    <row r="105" spans="1:10" x14ac:dyDescent="0.25">
      <c r="A105">
        <v>34</v>
      </c>
      <c r="B105">
        <v>317120</v>
      </c>
      <c r="C105" t="s">
        <v>1300</v>
      </c>
      <c r="D105">
        <v>3236</v>
      </c>
      <c r="E105">
        <v>1941</v>
      </c>
      <c r="F105">
        <v>95</v>
      </c>
      <c r="G105" s="67">
        <v>0.5</v>
      </c>
      <c r="H105">
        <v>48</v>
      </c>
      <c r="I105" s="67">
        <v>1</v>
      </c>
      <c r="J105" t="s">
        <v>1335</v>
      </c>
    </row>
    <row r="106" spans="1:10" x14ac:dyDescent="0.25">
      <c r="A106">
        <v>34</v>
      </c>
      <c r="B106">
        <v>315780</v>
      </c>
      <c r="C106" t="s">
        <v>1300</v>
      </c>
      <c r="D106">
        <v>5478</v>
      </c>
      <c r="E106">
        <v>3287</v>
      </c>
      <c r="F106">
        <v>138</v>
      </c>
      <c r="G106" s="67">
        <v>0.33</v>
      </c>
      <c r="H106">
        <v>46</v>
      </c>
      <c r="I106" s="67">
        <v>1</v>
      </c>
      <c r="J106" t="s">
        <v>1338</v>
      </c>
    </row>
    <row r="107" spans="1:10" x14ac:dyDescent="0.25">
      <c r="A107">
        <v>34</v>
      </c>
      <c r="B107">
        <v>316295</v>
      </c>
      <c r="C107" t="s">
        <v>1300</v>
      </c>
      <c r="D107">
        <v>652</v>
      </c>
      <c r="E107">
        <v>391</v>
      </c>
      <c r="F107">
        <v>22</v>
      </c>
      <c r="G107" s="67">
        <v>1</v>
      </c>
      <c r="H107">
        <v>22</v>
      </c>
      <c r="I107" s="67">
        <v>1</v>
      </c>
      <c r="J107" t="s">
        <v>1334</v>
      </c>
    </row>
    <row r="108" spans="1:10" x14ac:dyDescent="0.25">
      <c r="A108">
        <v>34</v>
      </c>
      <c r="B108">
        <v>313760</v>
      </c>
      <c r="C108" t="s">
        <v>1300</v>
      </c>
      <c r="D108">
        <v>1879</v>
      </c>
      <c r="E108">
        <v>1127</v>
      </c>
      <c r="F108">
        <v>14</v>
      </c>
      <c r="G108" s="67">
        <v>0.5</v>
      </c>
      <c r="H108">
        <v>7</v>
      </c>
      <c r="I108" s="67">
        <v>1</v>
      </c>
      <c r="J108" t="s">
        <v>1336</v>
      </c>
    </row>
    <row r="109" spans="1:10" x14ac:dyDescent="0.25">
      <c r="A109">
        <v>34</v>
      </c>
      <c r="B109">
        <v>314930</v>
      </c>
      <c r="C109" t="s">
        <v>1300</v>
      </c>
      <c r="D109">
        <v>1565</v>
      </c>
      <c r="E109">
        <v>939</v>
      </c>
      <c r="F109">
        <v>6</v>
      </c>
      <c r="G109" s="67">
        <v>0.33</v>
      </c>
      <c r="H109">
        <v>2</v>
      </c>
      <c r="I109" s="67">
        <v>1</v>
      </c>
      <c r="J109" t="s">
        <v>1333</v>
      </c>
    </row>
    <row r="110" spans="1:10" x14ac:dyDescent="0.25">
      <c r="A110">
        <v>35</v>
      </c>
      <c r="B110">
        <v>313760</v>
      </c>
      <c r="C110" t="s">
        <v>1300</v>
      </c>
      <c r="D110">
        <v>3757</v>
      </c>
      <c r="E110">
        <v>751</v>
      </c>
      <c r="F110">
        <v>56</v>
      </c>
      <c r="G110" s="67">
        <v>0.5</v>
      </c>
      <c r="H110">
        <v>28</v>
      </c>
      <c r="I110" s="67">
        <v>1</v>
      </c>
      <c r="J110" t="s">
        <v>1336</v>
      </c>
    </row>
    <row r="111" spans="1:10" x14ac:dyDescent="0.25">
      <c r="A111">
        <v>35</v>
      </c>
      <c r="B111">
        <v>314930</v>
      </c>
      <c r="C111" t="s">
        <v>1300</v>
      </c>
      <c r="D111">
        <v>3129</v>
      </c>
      <c r="E111">
        <v>626</v>
      </c>
      <c r="F111">
        <v>25</v>
      </c>
      <c r="G111" s="67">
        <v>0.33</v>
      </c>
      <c r="H111">
        <v>8</v>
      </c>
      <c r="I111" s="67">
        <v>1</v>
      </c>
      <c r="J111" t="s">
        <v>1333</v>
      </c>
    </row>
    <row r="112" spans="1:10" x14ac:dyDescent="0.25">
      <c r="A112">
        <v>36</v>
      </c>
      <c r="B112">
        <v>315460</v>
      </c>
      <c r="C112" t="s">
        <v>1300</v>
      </c>
      <c r="D112">
        <v>3298</v>
      </c>
      <c r="E112">
        <v>989</v>
      </c>
      <c r="F112">
        <v>107</v>
      </c>
      <c r="G112" s="67">
        <v>0.5</v>
      </c>
      <c r="H112">
        <v>54</v>
      </c>
      <c r="I112" s="67">
        <v>1</v>
      </c>
      <c r="J112" t="s">
        <v>1337</v>
      </c>
    </row>
    <row r="113" spans="1:10" x14ac:dyDescent="0.25">
      <c r="A113">
        <v>36</v>
      </c>
      <c r="B113">
        <v>317120</v>
      </c>
      <c r="C113" t="s">
        <v>1300</v>
      </c>
      <c r="D113">
        <v>1294</v>
      </c>
      <c r="E113">
        <v>388</v>
      </c>
      <c r="F113">
        <v>67</v>
      </c>
      <c r="G113" s="67">
        <v>0.5</v>
      </c>
      <c r="H113">
        <v>33</v>
      </c>
      <c r="I113" s="67">
        <v>1</v>
      </c>
      <c r="J113" t="s">
        <v>1335</v>
      </c>
    </row>
    <row r="114" spans="1:10" x14ac:dyDescent="0.25">
      <c r="A114">
        <v>36</v>
      </c>
      <c r="B114">
        <v>315780</v>
      </c>
      <c r="C114" t="s">
        <v>1300</v>
      </c>
      <c r="D114">
        <v>2191</v>
      </c>
      <c r="E114">
        <v>657</v>
      </c>
      <c r="F114">
        <v>97</v>
      </c>
      <c r="G114" s="67">
        <v>0.33</v>
      </c>
      <c r="H114">
        <v>32</v>
      </c>
      <c r="I114" s="67">
        <v>1</v>
      </c>
      <c r="J114" t="s">
        <v>1338</v>
      </c>
    </row>
    <row r="115" spans="1:10" x14ac:dyDescent="0.25">
      <c r="A115">
        <v>36</v>
      </c>
      <c r="B115">
        <v>316295</v>
      </c>
      <c r="C115" t="s">
        <v>1300</v>
      </c>
      <c r="D115">
        <v>261</v>
      </c>
      <c r="E115">
        <v>78</v>
      </c>
      <c r="F115">
        <v>16</v>
      </c>
      <c r="G115" s="67">
        <v>1</v>
      </c>
      <c r="H115">
        <v>16</v>
      </c>
      <c r="I115" s="67">
        <v>1</v>
      </c>
      <c r="J115" t="s">
        <v>1334</v>
      </c>
    </row>
    <row r="116" spans="1:10" x14ac:dyDescent="0.25">
      <c r="A116">
        <v>36</v>
      </c>
      <c r="B116">
        <v>313760</v>
      </c>
      <c r="C116" t="s">
        <v>1300</v>
      </c>
      <c r="D116">
        <v>751</v>
      </c>
      <c r="E116">
        <v>225</v>
      </c>
      <c r="F116">
        <v>10</v>
      </c>
      <c r="G116" s="67">
        <v>0.5</v>
      </c>
      <c r="H116">
        <v>5</v>
      </c>
      <c r="I116" s="67">
        <v>1</v>
      </c>
      <c r="J116" t="s">
        <v>1336</v>
      </c>
    </row>
    <row r="117" spans="1:10" x14ac:dyDescent="0.25">
      <c r="A117">
        <v>36</v>
      </c>
      <c r="B117">
        <v>314930</v>
      </c>
      <c r="C117" t="s">
        <v>1300</v>
      </c>
      <c r="D117">
        <v>626</v>
      </c>
      <c r="E117">
        <v>188</v>
      </c>
      <c r="F117">
        <v>4</v>
      </c>
      <c r="G117" s="67">
        <v>0.33</v>
      </c>
      <c r="H117">
        <v>1</v>
      </c>
      <c r="I117" s="67">
        <v>1</v>
      </c>
      <c r="J117" t="s">
        <v>1333</v>
      </c>
    </row>
    <row r="118" spans="1:10" x14ac:dyDescent="0.25">
      <c r="A118">
        <v>37</v>
      </c>
      <c r="B118">
        <v>317120</v>
      </c>
      <c r="C118" t="s">
        <v>1300</v>
      </c>
      <c r="D118">
        <v>2589</v>
      </c>
      <c r="E118">
        <v>906</v>
      </c>
      <c r="F118">
        <v>124</v>
      </c>
      <c r="G118" s="67">
        <v>0.5</v>
      </c>
      <c r="H118">
        <v>62</v>
      </c>
      <c r="I118" s="67">
        <v>1</v>
      </c>
      <c r="J118" t="s">
        <v>1335</v>
      </c>
    </row>
    <row r="119" spans="1:10" x14ac:dyDescent="0.25">
      <c r="A119">
        <v>37</v>
      </c>
      <c r="B119">
        <v>313760</v>
      </c>
      <c r="C119" t="s">
        <v>1300</v>
      </c>
      <c r="D119">
        <v>1503</v>
      </c>
      <c r="E119">
        <v>526</v>
      </c>
      <c r="F119">
        <v>18</v>
      </c>
      <c r="G119" s="67">
        <v>0.5</v>
      </c>
      <c r="H119">
        <v>9</v>
      </c>
      <c r="I119" s="67">
        <v>1</v>
      </c>
      <c r="J119" t="s">
        <v>1336</v>
      </c>
    </row>
    <row r="120" spans="1:10" x14ac:dyDescent="0.25">
      <c r="A120">
        <v>37</v>
      </c>
      <c r="B120">
        <v>314930</v>
      </c>
      <c r="C120" t="s">
        <v>1300</v>
      </c>
      <c r="D120">
        <v>1252</v>
      </c>
      <c r="E120">
        <v>438</v>
      </c>
      <c r="F120">
        <v>8</v>
      </c>
      <c r="G120" s="67">
        <v>0.33</v>
      </c>
      <c r="H120">
        <v>3</v>
      </c>
      <c r="I120" s="67">
        <v>1</v>
      </c>
      <c r="J120" t="s">
        <v>1333</v>
      </c>
    </row>
    <row r="121" spans="1:10" x14ac:dyDescent="0.25">
      <c r="A121">
        <v>38</v>
      </c>
      <c r="B121">
        <v>315460</v>
      </c>
      <c r="C121" t="s">
        <v>1300</v>
      </c>
      <c r="D121">
        <v>3298</v>
      </c>
      <c r="E121">
        <v>989</v>
      </c>
      <c r="F121">
        <v>107</v>
      </c>
      <c r="G121" s="67">
        <v>0.5</v>
      </c>
      <c r="H121">
        <v>54</v>
      </c>
      <c r="I121" s="67">
        <v>1</v>
      </c>
      <c r="J121" t="s">
        <v>1337</v>
      </c>
    </row>
    <row r="122" spans="1:10" x14ac:dyDescent="0.25">
      <c r="A122">
        <v>38</v>
      </c>
      <c r="B122">
        <v>316295</v>
      </c>
      <c r="C122" t="s">
        <v>1300</v>
      </c>
      <c r="D122">
        <v>261</v>
      </c>
      <c r="E122">
        <v>78</v>
      </c>
      <c r="F122">
        <v>16</v>
      </c>
      <c r="G122" s="67">
        <v>1</v>
      </c>
      <c r="H122">
        <v>16</v>
      </c>
      <c r="I122" s="67">
        <v>1</v>
      </c>
      <c r="J122" t="s">
        <v>1334</v>
      </c>
    </row>
    <row r="123" spans="1:10" x14ac:dyDescent="0.25">
      <c r="A123">
        <v>38</v>
      </c>
      <c r="B123">
        <v>313760</v>
      </c>
      <c r="C123" t="s">
        <v>1300</v>
      </c>
      <c r="D123">
        <v>751</v>
      </c>
      <c r="E123">
        <v>225</v>
      </c>
      <c r="F123">
        <v>10</v>
      </c>
      <c r="G123" s="67">
        <v>0.5</v>
      </c>
      <c r="H123">
        <v>5</v>
      </c>
      <c r="I123" s="67">
        <v>1</v>
      </c>
      <c r="J123" t="s">
        <v>1336</v>
      </c>
    </row>
    <row r="124" spans="1:10" x14ac:dyDescent="0.25">
      <c r="A124">
        <v>38</v>
      </c>
      <c r="B124">
        <v>314930</v>
      </c>
      <c r="C124" t="s">
        <v>1300</v>
      </c>
      <c r="D124">
        <v>626</v>
      </c>
      <c r="E124">
        <v>188</v>
      </c>
      <c r="F124">
        <v>4</v>
      </c>
      <c r="G124" s="67">
        <v>0.33</v>
      </c>
      <c r="H124">
        <v>1</v>
      </c>
      <c r="I124" s="67">
        <v>1</v>
      </c>
      <c r="J124" t="s">
        <v>1333</v>
      </c>
    </row>
    <row r="125" spans="1:10" x14ac:dyDescent="0.25">
      <c r="A125">
        <v>39</v>
      </c>
      <c r="B125">
        <v>3106201</v>
      </c>
      <c r="C125" t="s">
        <v>1300</v>
      </c>
      <c r="D125">
        <v>3425</v>
      </c>
      <c r="E125">
        <v>1598</v>
      </c>
      <c r="F125">
        <v>988</v>
      </c>
      <c r="G125" s="67">
        <v>0.5</v>
      </c>
      <c r="H125">
        <v>494</v>
      </c>
      <c r="I125" s="67">
        <v>1</v>
      </c>
      <c r="J125" t="s">
        <v>1332</v>
      </c>
    </row>
    <row r="126" spans="1:10" x14ac:dyDescent="0.25">
      <c r="A126">
        <v>39</v>
      </c>
      <c r="B126">
        <v>315460</v>
      </c>
      <c r="C126" t="s">
        <v>1300</v>
      </c>
      <c r="D126">
        <v>4947</v>
      </c>
      <c r="E126">
        <v>2309</v>
      </c>
      <c r="F126">
        <v>122</v>
      </c>
      <c r="G126" s="67">
        <v>0.5</v>
      </c>
      <c r="H126">
        <v>61</v>
      </c>
      <c r="I126" s="67">
        <v>1</v>
      </c>
      <c r="J126" t="s">
        <v>1337</v>
      </c>
    </row>
    <row r="127" spans="1:10" x14ac:dyDescent="0.25">
      <c r="A127">
        <v>39</v>
      </c>
      <c r="B127">
        <v>317120</v>
      </c>
      <c r="C127" t="s">
        <v>1300</v>
      </c>
      <c r="D127">
        <v>1941</v>
      </c>
      <c r="E127">
        <v>906</v>
      </c>
      <c r="F127">
        <v>76</v>
      </c>
      <c r="G127" s="67">
        <v>0.5</v>
      </c>
      <c r="H127">
        <v>38</v>
      </c>
      <c r="I127" s="67">
        <v>1</v>
      </c>
      <c r="J127" t="s">
        <v>1335</v>
      </c>
    </row>
    <row r="128" spans="1:10" x14ac:dyDescent="0.25">
      <c r="A128">
        <v>39</v>
      </c>
      <c r="B128">
        <v>315780</v>
      </c>
      <c r="C128" t="s">
        <v>1300</v>
      </c>
      <c r="D128">
        <v>3287</v>
      </c>
      <c r="E128">
        <v>1534</v>
      </c>
      <c r="F128">
        <v>111</v>
      </c>
      <c r="G128" s="67">
        <v>0.33</v>
      </c>
      <c r="H128">
        <v>37</v>
      </c>
      <c r="I128" s="67">
        <v>1</v>
      </c>
      <c r="J128" t="s">
        <v>1338</v>
      </c>
    </row>
    <row r="129" spans="1:10" x14ac:dyDescent="0.25">
      <c r="A129">
        <v>39</v>
      </c>
      <c r="B129">
        <v>316295</v>
      </c>
      <c r="C129" t="s">
        <v>1300</v>
      </c>
      <c r="D129">
        <v>391</v>
      </c>
      <c r="E129">
        <v>183</v>
      </c>
      <c r="F129">
        <v>18</v>
      </c>
      <c r="G129" s="67">
        <v>1</v>
      </c>
      <c r="H129">
        <v>18</v>
      </c>
      <c r="I129" s="67">
        <v>1</v>
      </c>
      <c r="J129" t="s">
        <v>1334</v>
      </c>
    </row>
    <row r="130" spans="1:10" x14ac:dyDescent="0.25">
      <c r="A130">
        <v>39</v>
      </c>
      <c r="B130">
        <v>313760</v>
      </c>
      <c r="C130" t="s">
        <v>1300</v>
      </c>
      <c r="D130">
        <v>1127</v>
      </c>
      <c r="E130">
        <v>526</v>
      </c>
      <c r="F130">
        <v>11</v>
      </c>
      <c r="G130" s="67">
        <v>0.5</v>
      </c>
      <c r="H130">
        <v>6</v>
      </c>
      <c r="I130" s="67">
        <v>1</v>
      </c>
      <c r="J130" t="s">
        <v>1336</v>
      </c>
    </row>
    <row r="131" spans="1:10" x14ac:dyDescent="0.25">
      <c r="A131">
        <v>39</v>
      </c>
      <c r="B131">
        <v>314930</v>
      </c>
      <c r="C131" t="s">
        <v>1300</v>
      </c>
      <c r="D131">
        <v>939</v>
      </c>
      <c r="E131">
        <v>438</v>
      </c>
      <c r="F131">
        <v>5</v>
      </c>
      <c r="G131" s="67">
        <v>0.33</v>
      </c>
      <c r="H131">
        <v>2</v>
      </c>
      <c r="I131" s="67">
        <v>1</v>
      </c>
      <c r="J131" t="s">
        <v>1333</v>
      </c>
    </row>
    <row r="132" spans="1:10" x14ac:dyDescent="0.25">
      <c r="A132">
        <v>40</v>
      </c>
      <c r="B132">
        <v>3106202</v>
      </c>
      <c r="C132" t="s">
        <v>1300</v>
      </c>
      <c r="D132">
        <v>4091</v>
      </c>
      <c r="E132">
        <v>1841</v>
      </c>
      <c r="F132">
        <v>1420</v>
      </c>
      <c r="G132" s="67">
        <v>1</v>
      </c>
      <c r="H132">
        <v>1420</v>
      </c>
      <c r="I132" s="67">
        <v>1</v>
      </c>
      <c r="J132" t="s">
        <v>1330</v>
      </c>
    </row>
    <row r="133" spans="1:10" x14ac:dyDescent="0.25">
      <c r="A133">
        <v>40</v>
      </c>
      <c r="B133">
        <v>315460</v>
      </c>
      <c r="C133" t="s">
        <v>1300</v>
      </c>
      <c r="D133">
        <v>6596</v>
      </c>
      <c r="E133">
        <v>2968</v>
      </c>
      <c r="F133">
        <v>168</v>
      </c>
      <c r="G133" s="67">
        <v>0.5</v>
      </c>
      <c r="H133">
        <v>84</v>
      </c>
      <c r="I133" s="67">
        <v>1</v>
      </c>
      <c r="J133" t="s">
        <v>1337</v>
      </c>
    </row>
    <row r="134" spans="1:10" x14ac:dyDescent="0.25">
      <c r="A134">
        <v>40</v>
      </c>
      <c r="B134">
        <v>317120</v>
      </c>
      <c r="C134" t="s">
        <v>1300</v>
      </c>
      <c r="D134">
        <v>2589</v>
      </c>
      <c r="E134">
        <v>1165</v>
      </c>
      <c r="F134">
        <v>105</v>
      </c>
      <c r="G134" s="67">
        <v>0.5</v>
      </c>
      <c r="H134">
        <v>52</v>
      </c>
      <c r="I134" s="67">
        <v>1</v>
      </c>
      <c r="J134" t="s">
        <v>1335</v>
      </c>
    </row>
    <row r="135" spans="1:10" x14ac:dyDescent="0.25">
      <c r="A135">
        <v>40</v>
      </c>
      <c r="B135">
        <v>315780</v>
      </c>
      <c r="C135" t="s">
        <v>1300</v>
      </c>
      <c r="D135">
        <v>4383</v>
      </c>
      <c r="E135">
        <v>1972</v>
      </c>
      <c r="F135">
        <v>152</v>
      </c>
      <c r="G135" s="67">
        <v>0.33</v>
      </c>
      <c r="H135">
        <v>50</v>
      </c>
      <c r="I135" s="67">
        <v>1</v>
      </c>
      <c r="J135" t="s">
        <v>1338</v>
      </c>
    </row>
    <row r="136" spans="1:10" x14ac:dyDescent="0.25">
      <c r="A136">
        <v>40</v>
      </c>
      <c r="B136">
        <v>316295</v>
      </c>
      <c r="C136" t="s">
        <v>1300</v>
      </c>
      <c r="D136">
        <v>522</v>
      </c>
      <c r="E136">
        <v>235</v>
      </c>
      <c r="F136">
        <v>25</v>
      </c>
      <c r="G136" s="67">
        <v>1</v>
      </c>
      <c r="H136">
        <v>25</v>
      </c>
      <c r="I136" s="67">
        <v>1</v>
      </c>
      <c r="J136" t="s">
        <v>1334</v>
      </c>
    </row>
    <row r="137" spans="1:10" x14ac:dyDescent="0.25">
      <c r="A137">
        <v>40</v>
      </c>
      <c r="B137">
        <v>313760</v>
      </c>
      <c r="C137" t="s">
        <v>1300</v>
      </c>
      <c r="D137">
        <v>1503</v>
      </c>
      <c r="E137">
        <v>676</v>
      </c>
      <c r="F137">
        <v>15</v>
      </c>
      <c r="G137" s="67">
        <v>0.5</v>
      </c>
      <c r="H137">
        <v>8</v>
      </c>
      <c r="I137" s="67">
        <v>1</v>
      </c>
      <c r="J137" t="s">
        <v>1336</v>
      </c>
    </row>
    <row r="138" spans="1:10" x14ac:dyDescent="0.25">
      <c r="A138">
        <v>40</v>
      </c>
      <c r="B138">
        <v>314930</v>
      </c>
      <c r="C138" t="s">
        <v>1300</v>
      </c>
      <c r="D138">
        <v>1252</v>
      </c>
      <c r="E138">
        <v>563</v>
      </c>
      <c r="F138">
        <v>7</v>
      </c>
      <c r="G138" s="67">
        <v>0.33</v>
      </c>
      <c r="H138">
        <v>2</v>
      </c>
      <c r="I138" s="67">
        <v>1</v>
      </c>
      <c r="J138" t="s">
        <v>1333</v>
      </c>
    </row>
    <row r="139" spans="1:10" x14ac:dyDescent="0.25">
      <c r="A139">
        <v>41</v>
      </c>
      <c r="B139">
        <v>315460</v>
      </c>
      <c r="C139" t="s">
        <v>1300</v>
      </c>
      <c r="D139">
        <v>3298</v>
      </c>
      <c r="E139">
        <v>1319</v>
      </c>
      <c r="F139">
        <v>92</v>
      </c>
      <c r="G139" s="67">
        <v>0.5</v>
      </c>
      <c r="H139">
        <v>46</v>
      </c>
      <c r="I139" s="67">
        <v>1</v>
      </c>
      <c r="J139" t="s">
        <v>1337</v>
      </c>
    </row>
    <row r="140" spans="1:10" x14ac:dyDescent="0.25">
      <c r="A140">
        <v>41</v>
      </c>
      <c r="B140">
        <v>317120</v>
      </c>
      <c r="C140" t="s">
        <v>1300</v>
      </c>
      <c r="D140">
        <v>1294</v>
      </c>
      <c r="E140">
        <v>518</v>
      </c>
      <c r="F140">
        <v>57</v>
      </c>
      <c r="G140" s="67">
        <v>0.5</v>
      </c>
      <c r="H140">
        <v>29</v>
      </c>
      <c r="I140" s="67">
        <v>1</v>
      </c>
      <c r="J140" t="s">
        <v>1335</v>
      </c>
    </row>
    <row r="141" spans="1:10" x14ac:dyDescent="0.25">
      <c r="A141">
        <v>41</v>
      </c>
      <c r="B141">
        <v>315780</v>
      </c>
      <c r="C141" t="s">
        <v>1300</v>
      </c>
      <c r="D141">
        <v>2191</v>
      </c>
      <c r="E141">
        <v>877</v>
      </c>
      <c r="F141">
        <v>83</v>
      </c>
      <c r="G141" s="67">
        <v>0.33</v>
      </c>
      <c r="H141">
        <v>27</v>
      </c>
      <c r="I141" s="67">
        <v>1</v>
      </c>
      <c r="J141" t="s">
        <v>1338</v>
      </c>
    </row>
    <row r="142" spans="1:10" x14ac:dyDescent="0.25">
      <c r="A142">
        <v>41</v>
      </c>
      <c r="B142">
        <v>316295</v>
      </c>
      <c r="C142" t="s">
        <v>1300</v>
      </c>
      <c r="D142">
        <v>261</v>
      </c>
      <c r="E142">
        <v>104</v>
      </c>
      <c r="F142">
        <v>13</v>
      </c>
      <c r="G142" s="67">
        <v>1</v>
      </c>
      <c r="H142">
        <v>13</v>
      </c>
      <c r="I142" s="67">
        <v>1</v>
      </c>
      <c r="J142" t="s">
        <v>1334</v>
      </c>
    </row>
    <row r="143" spans="1:10" x14ac:dyDescent="0.25">
      <c r="A143">
        <v>41</v>
      </c>
      <c r="B143">
        <v>313760</v>
      </c>
      <c r="C143" t="s">
        <v>1300</v>
      </c>
      <c r="D143">
        <v>751</v>
      </c>
      <c r="E143">
        <v>301</v>
      </c>
      <c r="F143">
        <v>8</v>
      </c>
      <c r="G143" s="67">
        <v>0.5</v>
      </c>
      <c r="H143">
        <v>4</v>
      </c>
      <c r="I143" s="67">
        <v>1</v>
      </c>
      <c r="J143" t="s">
        <v>1336</v>
      </c>
    </row>
    <row r="144" spans="1:10" x14ac:dyDescent="0.25">
      <c r="A144">
        <v>41</v>
      </c>
      <c r="B144">
        <v>314930</v>
      </c>
      <c r="C144" t="s">
        <v>1300</v>
      </c>
      <c r="D144">
        <v>626</v>
      </c>
      <c r="E144">
        <v>250</v>
      </c>
      <c r="F144">
        <v>4</v>
      </c>
      <c r="G144" s="67">
        <v>0.33</v>
      </c>
      <c r="H144">
        <v>1</v>
      </c>
      <c r="I144" s="67">
        <v>1</v>
      </c>
      <c r="J144" t="s">
        <v>1333</v>
      </c>
    </row>
    <row r="145" spans="1:10" x14ac:dyDescent="0.25">
      <c r="A145">
        <v>42</v>
      </c>
      <c r="B145">
        <v>316295</v>
      </c>
      <c r="C145" t="s">
        <v>1300</v>
      </c>
      <c r="D145">
        <v>130</v>
      </c>
      <c r="E145">
        <v>52</v>
      </c>
      <c r="F145">
        <v>7</v>
      </c>
      <c r="G145" s="67">
        <v>1</v>
      </c>
      <c r="H145">
        <v>7</v>
      </c>
      <c r="I145" s="67">
        <v>1</v>
      </c>
      <c r="J145" t="s">
        <v>1334</v>
      </c>
    </row>
    <row r="146" spans="1:10" x14ac:dyDescent="0.25">
      <c r="A146">
        <v>42</v>
      </c>
      <c r="B146">
        <v>314930</v>
      </c>
      <c r="C146" t="s">
        <v>1300</v>
      </c>
      <c r="D146">
        <v>313</v>
      </c>
      <c r="E146">
        <v>125</v>
      </c>
      <c r="F146">
        <v>2</v>
      </c>
      <c r="G146" s="67">
        <v>0.33</v>
      </c>
      <c r="H146">
        <v>1</v>
      </c>
      <c r="I146" s="67">
        <v>1</v>
      </c>
      <c r="J146" t="s">
        <v>1333</v>
      </c>
    </row>
    <row r="147" spans="1:10" x14ac:dyDescent="0.25">
      <c r="A147">
        <v>43</v>
      </c>
      <c r="B147">
        <v>315460</v>
      </c>
      <c r="C147" t="s">
        <v>1300</v>
      </c>
      <c r="D147">
        <v>8245</v>
      </c>
      <c r="E147">
        <v>1319</v>
      </c>
      <c r="F147">
        <v>321</v>
      </c>
      <c r="G147" s="67">
        <v>0.5</v>
      </c>
      <c r="H147">
        <v>161</v>
      </c>
      <c r="I147" s="67">
        <v>1</v>
      </c>
      <c r="J147" t="s">
        <v>1337</v>
      </c>
    </row>
    <row r="148" spans="1:10" x14ac:dyDescent="0.25">
      <c r="A148">
        <v>43</v>
      </c>
      <c r="B148">
        <v>317120</v>
      </c>
      <c r="C148" t="s">
        <v>1300</v>
      </c>
      <c r="D148">
        <v>3236</v>
      </c>
      <c r="E148">
        <v>518</v>
      </c>
      <c r="F148">
        <v>200</v>
      </c>
      <c r="G148" s="67">
        <v>0.5</v>
      </c>
      <c r="H148">
        <v>100</v>
      </c>
      <c r="I148" s="67">
        <v>1</v>
      </c>
      <c r="J148" t="s">
        <v>1335</v>
      </c>
    </row>
    <row r="149" spans="1:10" x14ac:dyDescent="0.25">
      <c r="A149">
        <v>43</v>
      </c>
      <c r="B149">
        <v>315780</v>
      </c>
      <c r="C149" t="s">
        <v>1300</v>
      </c>
      <c r="D149">
        <v>5478</v>
      </c>
      <c r="E149">
        <v>877</v>
      </c>
      <c r="F149">
        <v>290</v>
      </c>
      <c r="G149" s="67">
        <v>0.33</v>
      </c>
      <c r="H149">
        <v>96</v>
      </c>
      <c r="I149" s="67">
        <v>1</v>
      </c>
      <c r="J149" t="s">
        <v>1338</v>
      </c>
    </row>
    <row r="150" spans="1:10" x14ac:dyDescent="0.25">
      <c r="A150">
        <v>43</v>
      </c>
      <c r="B150">
        <v>316295</v>
      </c>
      <c r="C150" t="s">
        <v>1300</v>
      </c>
      <c r="D150">
        <v>652</v>
      </c>
      <c r="E150">
        <v>104</v>
      </c>
      <c r="F150">
        <v>47</v>
      </c>
      <c r="G150" s="67">
        <v>1</v>
      </c>
      <c r="H150">
        <v>47</v>
      </c>
      <c r="I150" s="67">
        <v>1</v>
      </c>
      <c r="J150" t="s">
        <v>1334</v>
      </c>
    </row>
    <row r="151" spans="1:10" x14ac:dyDescent="0.25">
      <c r="A151">
        <v>43</v>
      </c>
      <c r="B151">
        <v>313760</v>
      </c>
      <c r="C151" t="s">
        <v>1300</v>
      </c>
      <c r="D151">
        <v>1879</v>
      </c>
      <c r="E151">
        <v>301</v>
      </c>
      <c r="F151">
        <v>29</v>
      </c>
      <c r="G151" s="67">
        <v>0.5</v>
      </c>
      <c r="H151">
        <v>15</v>
      </c>
      <c r="I151" s="67">
        <v>1</v>
      </c>
      <c r="J151" t="s">
        <v>1336</v>
      </c>
    </row>
    <row r="152" spans="1:10" x14ac:dyDescent="0.25">
      <c r="A152">
        <v>43</v>
      </c>
      <c r="B152">
        <v>314930</v>
      </c>
      <c r="C152" t="s">
        <v>1300</v>
      </c>
      <c r="D152">
        <v>1565</v>
      </c>
      <c r="E152">
        <v>250</v>
      </c>
      <c r="F152">
        <v>13</v>
      </c>
      <c r="G152" s="67">
        <v>0.33</v>
      </c>
      <c r="H152">
        <v>4</v>
      </c>
      <c r="I152" s="67">
        <v>1</v>
      </c>
      <c r="J152" t="s">
        <v>1333</v>
      </c>
    </row>
    <row r="153" spans="1:10" x14ac:dyDescent="0.25">
      <c r="A153">
        <v>44</v>
      </c>
      <c r="B153">
        <v>315460</v>
      </c>
      <c r="C153" t="s">
        <v>1300</v>
      </c>
      <c r="D153">
        <v>1649</v>
      </c>
      <c r="E153">
        <v>660</v>
      </c>
      <c r="F153">
        <v>46</v>
      </c>
      <c r="G153" s="67">
        <v>0.5</v>
      </c>
      <c r="H153">
        <v>23</v>
      </c>
      <c r="I153" s="67">
        <v>1</v>
      </c>
      <c r="J153" t="s">
        <v>1337</v>
      </c>
    </row>
    <row r="154" spans="1:10" x14ac:dyDescent="0.25">
      <c r="A154">
        <v>44</v>
      </c>
      <c r="B154">
        <v>315780</v>
      </c>
      <c r="C154" t="s">
        <v>1300</v>
      </c>
      <c r="D154">
        <v>1096</v>
      </c>
      <c r="E154">
        <v>438</v>
      </c>
      <c r="F154">
        <v>41</v>
      </c>
      <c r="G154" s="67">
        <v>0.33</v>
      </c>
      <c r="H154">
        <v>14</v>
      </c>
      <c r="I154" s="67">
        <v>1</v>
      </c>
      <c r="J154" t="s">
        <v>1338</v>
      </c>
    </row>
    <row r="155" spans="1:10" x14ac:dyDescent="0.25">
      <c r="A155">
        <v>44</v>
      </c>
      <c r="B155">
        <v>317120</v>
      </c>
      <c r="C155" t="s">
        <v>1300</v>
      </c>
      <c r="D155">
        <v>647</v>
      </c>
      <c r="E155">
        <v>259</v>
      </c>
      <c r="F155">
        <v>29</v>
      </c>
      <c r="G155" s="67">
        <v>0.5</v>
      </c>
      <c r="H155">
        <v>14</v>
      </c>
      <c r="I155" s="67">
        <v>1</v>
      </c>
      <c r="J155" t="s">
        <v>1335</v>
      </c>
    </row>
    <row r="156" spans="1:10" x14ac:dyDescent="0.25">
      <c r="A156">
        <v>44</v>
      </c>
      <c r="B156">
        <v>316295</v>
      </c>
      <c r="C156" t="s">
        <v>1300</v>
      </c>
      <c r="D156">
        <v>130</v>
      </c>
      <c r="E156">
        <v>52</v>
      </c>
      <c r="F156">
        <v>7</v>
      </c>
      <c r="G156" s="67">
        <v>1</v>
      </c>
      <c r="H156">
        <v>7</v>
      </c>
      <c r="I156" s="67">
        <v>1</v>
      </c>
      <c r="J156" t="s">
        <v>1334</v>
      </c>
    </row>
    <row r="157" spans="1:10" x14ac:dyDescent="0.25">
      <c r="A157">
        <v>44</v>
      </c>
      <c r="B157">
        <v>313760</v>
      </c>
      <c r="C157" t="s">
        <v>1300</v>
      </c>
      <c r="D157">
        <v>376</v>
      </c>
      <c r="E157">
        <v>150</v>
      </c>
      <c r="F157">
        <v>4</v>
      </c>
      <c r="G157" s="67">
        <v>0.5</v>
      </c>
      <c r="H157">
        <v>2</v>
      </c>
      <c r="I157" s="67">
        <v>1</v>
      </c>
      <c r="J157" t="s">
        <v>1336</v>
      </c>
    </row>
    <row r="158" spans="1:10" x14ac:dyDescent="0.25">
      <c r="A158">
        <v>44</v>
      </c>
      <c r="B158">
        <v>314930</v>
      </c>
      <c r="C158" t="s">
        <v>1300</v>
      </c>
      <c r="D158">
        <v>313</v>
      </c>
      <c r="E158">
        <v>125</v>
      </c>
      <c r="F158">
        <v>2</v>
      </c>
      <c r="G158" s="67">
        <v>0.33</v>
      </c>
      <c r="H158">
        <v>1</v>
      </c>
      <c r="I158" s="67">
        <v>1</v>
      </c>
      <c r="J158" t="s">
        <v>1333</v>
      </c>
    </row>
    <row r="159" spans="1:10" x14ac:dyDescent="0.25">
      <c r="A159">
        <v>45</v>
      </c>
      <c r="B159">
        <v>315460</v>
      </c>
      <c r="C159" t="s">
        <v>1300</v>
      </c>
      <c r="D159">
        <v>1649</v>
      </c>
      <c r="E159">
        <v>989</v>
      </c>
      <c r="F159">
        <v>31</v>
      </c>
      <c r="G159" s="67">
        <v>0.5</v>
      </c>
      <c r="H159">
        <v>15</v>
      </c>
      <c r="I159" s="67">
        <v>1</v>
      </c>
      <c r="J159" t="s">
        <v>1337</v>
      </c>
    </row>
    <row r="160" spans="1:10" x14ac:dyDescent="0.25">
      <c r="A160">
        <v>45</v>
      </c>
      <c r="B160">
        <v>317120</v>
      </c>
      <c r="C160" t="s">
        <v>1300</v>
      </c>
      <c r="D160">
        <v>647</v>
      </c>
      <c r="E160">
        <v>388</v>
      </c>
      <c r="F160">
        <v>19</v>
      </c>
      <c r="G160" s="67">
        <v>0.5</v>
      </c>
      <c r="H160">
        <v>10</v>
      </c>
      <c r="I160" s="67">
        <v>1</v>
      </c>
      <c r="J160" t="s">
        <v>1335</v>
      </c>
    </row>
    <row r="161" spans="1:10" x14ac:dyDescent="0.25">
      <c r="A161">
        <v>45</v>
      </c>
      <c r="B161">
        <v>315780</v>
      </c>
      <c r="C161" t="s">
        <v>1300</v>
      </c>
      <c r="D161">
        <v>1096</v>
      </c>
      <c r="E161">
        <v>657</v>
      </c>
      <c r="F161">
        <v>28</v>
      </c>
      <c r="G161" s="67">
        <v>0.33</v>
      </c>
      <c r="H161">
        <v>9</v>
      </c>
      <c r="I161" s="67">
        <v>1</v>
      </c>
      <c r="J161" t="s">
        <v>1338</v>
      </c>
    </row>
    <row r="162" spans="1:10" x14ac:dyDescent="0.25">
      <c r="A162">
        <v>45</v>
      </c>
      <c r="B162">
        <v>313760</v>
      </c>
      <c r="C162" t="s">
        <v>1300</v>
      </c>
      <c r="D162">
        <v>376</v>
      </c>
      <c r="E162">
        <v>225</v>
      </c>
      <c r="F162">
        <v>3</v>
      </c>
      <c r="G162" s="67">
        <v>0.5</v>
      </c>
      <c r="H162">
        <v>1</v>
      </c>
      <c r="I162" s="67">
        <v>1</v>
      </c>
      <c r="J162" t="s">
        <v>1336</v>
      </c>
    </row>
    <row r="163" spans="1:10" x14ac:dyDescent="0.25">
      <c r="A163">
        <v>45</v>
      </c>
      <c r="B163">
        <v>314930</v>
      </c>
      <c r="C163" t="s">
        <v>1300</v>
      </c>
      <c r="D163">
        <v>313</v>
      </c>
      <c r="E163">
        <v>188</v>
      </c>
      <c r="F163">
        <v>1</v>
      </c>
      <c r="G163" s="67">
        <v>0.33</v>
      </c>
      <c r="H163">
        <v>0</v>
      </c>
      <c r="I163" s="67">
        <v>1</v>
      </c>
      <c r="J163" t="s">
        <v>1333</v>
      </c>
    </row>
    <row r="164" spans="1:10" x14ac:dyDescent="0.25">
      <c r="A164">
        <v>46</v>
      </c>
      <c r="B164">
        <v>3106203</v>
      </c>
      <c r="C164" t="s">
        <v>1300</v>
      </c>
      <c r="D164">
        <v>3579</v>
      </c>
      <c r="E164">
        <v>1431</v>
      </c>
      <c r="F164">
        <v>997</v>
      </c>
      <c r="G164" s="67">
        <v>1</v>
      </c>
      <c r="H164">
        <v>997</v>
      </c>
      <c r="I164" s="67">
        <v>1</v>
      </c>
      <c r="J164" t="s">
        <v>1331</v>
      </c>
    </row>
    <row r="165" spans="1:10" x14ac:dyDescent="0.25">
      <c r="A165">
        <v>46</v>
      </c>
      <c r="B165">
        <v>3106201</v>
      </c>
      <c r="C165" t="s">
        <v>1300</v>
      </c>
      <c r="D165">
        <v>2283</v>
      </c>
      <c r="E165">
        <v>913</v>
      </c>
      <c r="F165">
        <v>741</v>
      </c>
      <c r="G165" s="67">
        <v>0.5</v>
      </c>
      <c r="H165">
        <v>371</v>
      </c>
      <c r="I165" s="67">
        <v>1</v>
      </c>
      <c r="J165" t="s">
        <v>1332</v>
      </c>
    </row>
    <row r="166" spans="1:10" x14ac:dyDescent="0.25">
      <c r="A166">
        <v>46</v>
      </c>
      <c r="B166">
        <v>315460</v>
      </c>
      <c r="C166" t="s">
        <v>1300</v>
      </c>
      <c r="D166">
        <v>3298</v>
      </c>
      <c r="E166">
        <v>1319</v>
      </c>
      <c r="F166">
        <v>92</v>
      </c>
      <c r="G166" s="67">
        <v>0.5</v>
      </c>
      <c r="H166">
        <v>46</v>
      </c>
      <c r="I166" s="67">
        <v>1</v>
      </c>
      <c r="J166" t="s">
        <v>1337</v>
      </c>
    </row>
    <row r="167" spans="1:10" x14ac:dyDescent="0.25">
      <c r="A167">
        <v>46</v>
      </c>
      <c r="B167">
        <v>317120</v>
      </c>
      <c r="C167" t="s">
        <v>1300</v>
      </c>
      <c r="D167">
        <v>1294</v>
      </c>
      <c r="E167">
        <v>518</v>
      </c>
      <c r="F167">
        <v>57</v>
      </c>
      <c r="G167" s="67">
        <v>0.5</v>
      </c>
      <c r="H167">
        <v>29</v>
      </c>
      <c r="I167" s="67">
        <v>1</v>
      </c>
      <c r="J167" t="s">
        <v>1335</v>
      </c>
    </row>
    <row r="168" spans="1:10" x14ac:dyDescent="0.25">
      <c r="A168">
        <v>46</v>
      </c>
      <c r="B168">
        <v>315780</v>
      </c>
      <c r="C168" t="s">
        <v>1300</v>
      </c>
      <c r="D168">
        <v>2191</v>
      </c>
      <c r="E168">
        <v>877</v>
      </c>
      <c r="F168">
        <v>83</v>
      </c>
      <c r="G168" s="67">
        <v>0.33</v>
      </c>
      <c r="H168">
        <v>27</v>
      </c>
      <c r="I168" s="67">
        <v>1</v>
      </c>
      <c r="J168" t="s">
        <v>1338</v>
      </c>
    </row>
    <row r="169" spans="1:10" x14ac:dyDescent="0.25">
      <c r="A169">
        <v>46</v>
      </c>
      <c r="B169">
        <v>316295</v>
      </c>
      <c r="C169" t="s">
        <v>1300</v>
      </c>
      <c r="D169">
        <v>261</v>
      </c>
      <c r="E169">
        <v>104</v>
      </c>
      <c r="F169">
        <v>13</v>
      </c>
      <c r="G169" s="67">
        <v>1</v>
      </c>
      <c r="H169">
        <v>13</v>
      </c>
      <c r="I169" s="67">
        <v>1</v>
      </c>
      <c r="J169" t="s">
        <v>1334</v>
      </c>
    </row>
    <row r="170" spans="1:10" x14ac:dyDescent="0.25">
      <c r="A170">
        <v>46</v>
      </c>
      <c r="B170">
        <v>313760</v>
      </c>
      <c r="C170" t="s">
        <v>1300</v>
      </c>
      <c r="D170">
        <v>751</v>
      </c>
      <c r="E170">
        <v>301</v>
      </c>
      <c r="F170">
        <v>8</v>
      </c>
      <c r="G170" s="67">
        <v>0.5</v>
      </c>
      <c r="H170">
        <v>4</v>
      </c>
      <c r="I170" s="67">
        <v>1</v>
      </c>
      <c r="J170" t="s">
        <v>1336</v>
      </c>
    </row>
    <row r="171" spans="1:10" x14ac:dyDescent="0.25">
      <c r="A171">
        <v>46</v>
      </c>
      <c r="B171">
        <v>314930</v>
      </c>
      <c r="C171" t="s">
        <v>1300</v>
      </c>
      <c r="D171">
        <v>626</v>
      </c>
      <c r="E171">
        <v>250</v>
      </c>
      <c r="F171">
        <v>4</v>
      </c>
      <c r="G171" s="67">
        <v>0.33</v>
      </c>
      <c r="H171">
        <v>1</v>
      </c>
      <c r="I171" s="67">
        <v>1</v>
      </c>
      <c r="J171" t="s">
        <v>1333</v>
      </c>
    </row>
    <row r="172" spans="1:10" x14ac:dyDescent="0.25">
      <c r="A172">
        <v>47</v>
      </c>
      <c r="B172">
        <v>3106202</v>
      </c>
      <c r="C172" t="s">
        <v>1300</v>
      </c>
      <c r="D172">
        <v>102272</v>
      </c>
      <c r="E172">
        <v>409</v>
      </c>
      <c r="F172">
        <v>25587</v>
      </c>
      <c r="G172" s="67">
        <v>1</v>
      </c>
      <c r="H172">
        <v>25587</v>
      </c>
      <c r="I172" s="67">
        <v>1</v>
      </c>
      <c r="J172" t="s">
        <v>1330</v>
      </c>
    </row>
    <row r="173" spans="1:10" x14ac:dyDescent="0.25">
      <c r="A173">
        <v>47</v>
      </c>
      <c r="B173">
        <v>3106203</v>
      </c>
      <c r="C173" t="s">
        <v>1300</v>
      </c>
      <c r="D173">
        <v>178933</v>
      </c>
      <c r="E173">
        <v>716</v>
      </c>
      <c r="F173">
        <v>17822</v>
      </c>
      <c r="G173" s="67">
        <v>1</v>
      </c>
      <c r="H173">
        <v>17822</v>
      </c>
      <c r="I173" s="67">
        <v>1</v>
      </c>
      <c r="J173" t="s">
        <v>1331</v>
      </c>
    </row>
    <row r="174" spans="1:10" x14ac:dyDescent="0.25">
      <c r="A174">
        <v>47</v>
      </c>
      <c r="B174">
        <v>3106201</v>
      </c>
      <c r="C174" t="s">
        <v>1300</v>
      </c>
      <c r="D174">
        <v>114152</v>
      </c>
      <c r="E174">
        <v>457</v>
      </c>
      <c r="F174">
        <v>18020</v>
      </c>
      <c r="G174" s="67">
        <v>0.5</v>
      </c>
      <c r="H174">
        <v>9010</v>
      </c>
      <c r="I174" s="67">
        <v>1</v>
      </c>
      <c r="J174" t="s">
        <v>1332</v>
      </c>
    </row>
    <row r="175" spans="1:10" x14ac:dyDescent="0.25">
      <c r="A175">
        <v>48</v>
      </c>
      <c r="B175">
        <v>3106203</v>
      </c>
      <c r="C175" t="s">
        <v>1300</v>
      </c>
      <c r="D175">
        <v>10736</v>
      </c>
      <c r="E175">
        <v>2863</v>
      </c>
      <c r="F175">
        <v>3654</v>
      </c>
      <c r="G175" s="67">
        <v>1</v>
      </c>
      <c r="H175">
        <v>3654</v>
      </c>
      <c r="I175" s="67">
        <v>1</v>
      </c>
      <c r="J175" t="s">
        <v>1331</v>
      </c>
    </row>
    <row r="176" spans="1:10" x14ac:dyDescent="0.25">
      <c r="A176">
        <v>48</v>
      </c>
      <c r="B176">
        <v>315460</v>
      </c>
      <c r="C176" t="s">
        <v>1300</v>
      </c>
      <c r="D176">
        <v>9894</v>
      </c>
      <c r="E176">
        <v>2638</v>
      </c>
      <c r="F176">
        <v>337</v>
      </c>
      <c r="G176" s="67">
        <v>0.5</v>
      </c>
      <c r="H176">
        <v>168</v>
      </c>
      <c r="I176" s="67">
        <v>1</v>
      </c>
      <c r="J176" t="s">
        <v>1337</v>
      </c>
    </row>
    <row r="177" spans="1:10" x14ac:dyDescent="0.25">
      <c r="A177">
        <v>48</v>
      </c>
      <c r="B177">
        <v>317120</v>
      </c>
      <c r="C177" t="s">
        <v>1300</v>
      </c>
      <c r="D177">
        <v>3883</v>
      </c>
      <c r="E177">
        <v>1035</v>
      </c>
      <c r="F177">
        <v>209</v>
      </c>
      <c r="G177" s="67">
        <v>0.5</v>
      </c>
      <c r="H177">
        <v>105</v>
      </c>
      <c r="I177" s="67">
        <v>1</v>
      </c>
      <c r="J177" t="s">
        <v>1335</v>
      </c>
    </row>
    <row r="178" spans="1:10" x14ac:dyDescent="0.25">
      <c r="A178">
        <v>48</v>
      </c>
      <c r="B178">
        <v>315780</v>
      </c>
      <c r="C178" t="s">
        <v>1300</v>
      </c>
      <c r="D178">
        <v>6574</v>
      </c>
      <c r="E178">
        <v>1753</v>
      </c>
      <c r="F178">
        <v>304</v>
      </c>
      <c r="G178" s="67">
        <v>0.33</v>
      </c>
      <c r="H178">
        <v>100</v>
      </c>
      <c r="I178" s="67">
        <v>1</v>
      </c>
      <c r="J178" t="s">
        <v>1338</v>
      </c>
    </row>
    <row r="179" spans="1:10" x14ac:dyDescent="0.25">
      <c r="A179">
        <v>48</v>
      </c>
      <c r="B179">
        <v>316295</v>
      </c>
      <c r="C179" t="s">
        <v>1300</v>
      </c>
      <c r="D179">
        <v>783</v>
      </c>
      <c r="E179">
        <v>209</v>
      </c>
      <c r="F179">
        <v>49</v>
      </c>
      <c r="G179" s="67">
        <v>1</v>
      </c>
      <c r="H179">
        <v>49</v>
      </c>
      <c r="I179" s="67">
        <v>1</v>
      </c>
      <c r="J179" t="s">
        <v>1334</v>
      </c>
    </row>
    <row r="180" spans="1:10" x14ac:dyDescent="0.25">
      <c r="A180">
        <v>48</v>
      </c>
      <c r="B180">
        <v>313760</v>
      </c>
      <c r="C180" t="s">
        <v>1300</v>
      </c>
      <c r="D180">
        <v>2254</v>
      </c>
      <c r="E180">
        <v>601</v>
      </c>
      <c r="F180">
        <v>31</v>
      </c>
      <c r="G180" s="67">
        <v>0.5</v>
      </c>
      <c r="H180">
        <v>15</v>
      </c>
      <c r="I180" s="67">
        <v>1</v>
      </c>
      <c r="J180" t="s">
        <v>1336</v>
      </c>
    </row>
    <row r="181" spans="1:10" x14ac:dyDescent="0.25">
      <c r="A181">
        <v>48</v>
      </c>
      <c r="B181">
        <v>314930</v>
      </c>
      <c r="C181" t="s">
        <v>1300</v>
      </c>
      <c r="D181">
        <v>1877</v>
      </c>
      <c r="E181">
        <v>501</v>
      </c>
      <c r="F181">
        <v>14</v>
      </c>
      <c r="G181" s="67">
        <v>0.33</v>
      </c>
      <c r="H181">
        <v>5</v>
      </c>
      <c r="I181" s="67">
        <v>1</v>
      </c>
      <c r="J181" t="s">
        <v>1333</v>
      </c>
    </row>
    <row r="182" spans="1:10" x14ac:dyDescent="0.25">
      <c r="A182">
        <v>50</v>
      </c>
      <c r="B182">
        <v>313760</v>
      </c>
      <c r="C182" t="s">
        <v>1300</v>
      </c>
      <c r="D182">
        <v>1503</v>
      </c>
      <c r="E182">
        <v>75</v>
      </c>
      <c r="F182">
        <v>26</v>
      </c>
      <c r="G182" s="67">
        <v>0.5</v>
      </c>
      <c r="H182">
        <v>13</v>
      </c>
      <c r="I182" s="67">
        <v>1</v>
      </c>
      <c r="J182" t="s">
        <v>1336</v>
      </c>
    </row>
    <row r="183" spans="1:10" x14ac:dyDescent="0.25">
      <c r="A183">
        <v>50</v>
      </c>
      <c r="B183">
        <v>314930</v>
      </c>
      <c r="C183" t="s">
        <v>1300</v>
      </c>
      <c r="D183">
        <v>1252</v>
      </c>
      <c r="E183">
        <v>63</v>
      </c>
      <c r="F183">
        <v>12</v>
      </c>
      <c r="G183" s="67">
        <v>0.33</v>
      </c>
      <c r="H183">
        <v>4</v>
      </c>
      <c r="I183" s="67">
        <v>1</v>
      </c>
      <c r="J183" t="s">
        <v>1333</v>
      </c>
    </row>
    <row r="184" spans="1:10" x14ac:dyDescent="0.25">
      <c r="A184">
        <v>51</v>
      </c>
      <c r="B184">
        <v>3106203</v>
      </c>
      <c r="C184" t="s">
        <v>1300</v>
      </c>
      <c r="D184">
        <v>3579</v>
      </c>
      <c r="E184">
        <v>143</v>
      </c>
      <c r="F184">
        <v>1595</v>
      </c>
      <c r="G184" s="67">
        <v>1</v>
      </c>
      <c r="H184">
        <v>1595</v>
      </c>
      <c r="I184" s="67">
        <v>1</v>
      </c>
      <c r="J184" t="s">
        <v>1331</v>
      </c>
    </row>
    <row r="185" spans="1:10" x14ac:dyDescent="0.25">
      <c r="A185">
        <v>51</v>
      </c>
      <c r="B185">
        <v>3106202</v>
      </c>
      <c r="C185" t="s">
        <v>1300</v>
      </c>
      <c r="D185">
        <v>2045</v>
      </c>
      <c r="E185">
        <v>82</v>
      </c>
      <c r="F185">
        <v>1239</v>
      </c>
      <c r="G185" s="67">
        <v>1</v>
      </c>
      <c r="H185">
        <v>1239</v>
      </c>
      <c r="I185" s="67">
        <v>1</v>
      </c>
      <c r="J185" t="s">
        <v>1330</v>
      </c>
    </row>
    <row r="186" spans="1:10" x14ac:dyDescent="0.25">
      <c r="A186">
        <v>51</v>
      </c>
      <c r="B186">
        <v>3106201</v>
      </c>
      <c r="C186" t="s">
        <v>1300</v>
      </c>
      <c r="D186">
        <v>2283</v>
      </c>
      <c r="E186">
        <v>91</v>
      </c>
      <c r="F186">
        <v>1186</v>
      </c>
      <c r="G186" s="67">
        <v>0.5</v>
      </c>
      <c r="H186">
        <v>593</v>
      </c>
      <c r="I186" s="67">
        <v>1</v>
      </c>
      <c r="J186" t="s">
        <v>1332</v>
      </c>
    </row>
    <row r="187" spans="1:10" x14ac:dyDescent="0.25">
      <c r="A187">
        <v>51</v>
      </c>
      <c r="B187">
        <v>315460</v>
      </c>
      <c r="C187" t="s">
        <v>1300</v>
      </c>
      <c r="D187">
        <v>3298</v>
      </c>
      <c r="E187">
        <v>132</v>
      </c>
      <c r="F187">
        <v>147</v>
      </c>
      <c r="G187" s="67">
        <v>0.5</v>
      </c>
      <c r="H187">
        <v>73</v>
      </c>
      <c r="I187" s="67">
        <v>1</v>
      </c>
      <c r="J187" t="s">
        <v>1337</v>
      </c>
    </row>
    <row r="188" spans="1:10" x14ac:dyDescent="0.25">
      <c r="A188">
        <v>51</v>
      </c>
      <c r="B188">
        <v>317120</v>
      </c>
      <c r="C188" t="s">
        <v>1300</v>
      </c>
      <c r="D188">
        <v>1294</v>
      </c>
      <c r="E188">
        <v>52</v>
      </c>
      <c r="F188">
        <v>91</v>
      </c>
      <c r="G188" s="67">
        <v>0.5</v>
      </c>
      <c r="H188">
        <v>46</v>
      </c>
      <c r="I188" s="67">
        <v>1</v>
      </c>
      <c r="J188" t="s">
        <v>1335</v>
      </c>
    </row>
    <row r="189" spans="1:10" x14ac:dyDescent="0.25">
      <c r="A189">
        <v>51</v>
      </c>
      <c r="B189">
        <v>315780</v>
      </c>
      <c r="C189" t="s">
        <v>1300</v>
      </c>
      <c r="D189">
        <v>2191</v>
      </c>
      <c r="E189">
        <v>88</v>
      </c>
      <c r="F189">
        <v>133</v>
      </c>
      <c r="G189" s="67">
        <v>0.33</v>
      </c>
      <c r="H189">
        <v>44</v>
      </c>
      <c r="I189" s="67">
        <v>1</v>
      </c>
      <c r="J189" t="s">
        <v>1338</v>
      </c>
    </row>
    <row r="190" spans="1:10" x14ac:dyDescent="0.25">
      <c r="A190">
        <v>51</v>
      </c>
      <c r="B190">
        <v>316295</v>
      </c>
      <c r="C190" t="s">
        <v>1300</v>
      </c>
      <c r="D190">
        <v>261</v>
      </c>
      <c r="E190">
        <v>10</v>
      </c>
      <c r="F190">
        <v>21</v>
      </c>
      <c r="G190" s="67">
        <v>1</v>
      </c>
      <c r="H190">
        <v>21</v>
      </c>
      <c r="I190" s="67">
        <v>1</v>
      </c>
      <c r="J190" t="s">
        <v>1334</v>
      </c>
    </row>
    <row r="191" spans="1:10" x14ac:dyDescent="0.25">
      <c r="A191">
        <v>51</v>
      </c>
      <c r="B191">
        <v>313760</v>
      </c>
      <c r="C191" t="s">
        <v>1300</v>
      </c>
      <c r="D191">
        <v>751</v>
      </c>
      <c r="E191">
        <v>30</v>
      </c>
      <c r="F191">
        <v>13</v>
      </c>
      <c r="G191" s="67">
        <v>0.5</v>
      </c>
      <c r="H191">
        <v>7</v>
      </c>
      <c r="I191" s="67">
        <v>1</v>
      </c>
      <c r="J191" t="s">
        <v>1336</v>
      </c>
    </row>
    <row r="192" spans="1:10" x14ac:dyDescent="0.25">
      <c r="A192">
        <v>51</v>
      </c>
      <c r="B192">
        <v>314930</v>
      </c>
      <c r="C192" t="s">
        <v>1300</v>
      </c>
      <c r="D192">
        <v>626</v>
      </c>
      <c r="E192">
        <v>25</v>
      </c>
      <c r="F192">
        <v>6</v>
      </c>
      <c r="G192" s="67">
        <v>0.33</v>
      </c>
      <c r="H192">
        <v>2</v>
      </c>
      <c r="I192" s="67">
        <v>1</v>
      </c>
      <c r="J192" t="s">
        <v>1333</v>
      </c>
    </row>
    <row r="193" spans="1:10" x14ac:dyDescent="0.25">
      <c r="A193">
        <v>52</v>
      </c>
      <c r="B193">
        <v>316295</v>
      </c>
      <c r="C193" t="s">
        <v>1300</v>
      </c>
      <c r="D193">
        <v>391</v>
      </c>
      <c r="E193">
        <v>26</v>
      </c>
      <c r="F193">
        <v>31</v>
      </c>
      <c r="G193" s="67">
        <v>1</v>
      </c>
      <c r="H193">
        <v>31</v>
      </c>
      <c r="I193" s="67">
        <v>1</v>
      </c>
      <c r="J193" t="s">
        <v>1334</v>
      </c>
    </row>
    <row r="194" spans="1:10" x14ac:dyDescent="0.25">
      <c r="A194">
        <v>52</v>
      </c>
      <c r="B194">
        <v>313760</v>
      </c>
      <c r="C194" t="s">
        <v>1300</v>
      </c>
      <c r="D194">
        <v>1127</v>
      </c>
      <c r="E194">
        <v>75</v>
      </c>
      <c r="F194">
        <v>19</v>
      </c>
      <c r="G194" s="67">
        <v>0.5</v>
      </c>
      <c r="H194">
        <v>10</v>
      </c>
      <c r="I194" s="67">
        <v>1</v>
      </c>
      <c r="J194" t="s">
        <v>1336</v>
      </c>
    </row>
    <row r="195" spans="1:10" x14ac:dyDescent="0.25">
      <c r="A195">
        <v>52</v>
      </c>
      <c r="B195">
        <v>314930</v>
      </c>
      <c r="C195" t="s">
        <v>1300</v>
      </c>
      <c r="D195">
        <v>939</v>
      </c>
      <c r="E195">
        <v>63</v>
      </c>
      <c r="F195">
        <v>9</v>
      </c>
      <c r="G195" s="67">
        <v>0.33</v>
      </c>
      <c r="H195">
        <v>3</v>
      </c>
      <c r="I195" s="67">
        <v>1</v>
      </c>
      <c r="J195" t="s">
        <v>1333</v>
      </c>
    </row>
    <row r="196" spans="1:10" x14ac:dyDescent="0.25">
      <c r="A196">
        <v>53</v>
      </c>
      <c r="B196">
        <v>317120</v>
      </c>
      <c r="C196" t="s">
        <v>1300</v>
      </c>
      <c r="D196">
        <v>2589</v>
      </c>
      <c r="E196">
        <v>259</v>
      </c>
      <c r="F196">
        <v>171</v>
      </c>
      <c r="G196" s="67">
        <v>0.5</v>
      </c>
      <c r="H196">
        <v>86</v>
      </c>
      <c r="I196" s="67">
        <v>1</v>
      </c>
      <c r="J196" t="s">
        <v>1335</v>
      </c>
    </row>
    <row r="197" spans="1:10" x14ac:dyDescent="0.25">
      <c r="A197">
        <v>53</v>
      </c>
      <c r="B197">
        <v>315780</v>
      </c>
      <c r="C197" t="s">
        <v>1300</v>
      </c>
      <c r="D197">
        <v>4383</v>
      </c>
      <c r="E197">
        <v>438</v>
      </c>
      <c r="F197">
        <v>249</v>
      </c>
      <c r="G197" s="67">
        <v>0.33</v>
      </c>
      <c r="H197">
        <v>82</v>
      </c>
      <c r="I197" s="67">
        <v>1</v>
      </c>
      <c r="J197" t="s">
        <v>1338</v>
      </c>
    </row>
    <row r="198" spans="1:10" x14ac:dyDescent="0.25">
      <c r="A198">
        <v>53</v>
      </c>
      <c r="B198">
        <v>313760</v>
      </c>
      <c r="C198" t="s">
        <v>1300</v>
      </c>
      <c r="D198">
        <v>1503</v>
      </c>
      <c r="E198">
        <v>150</v>
      </c>
      <c r="F198">
        <v>25</v>
      </c>
      <c r="G198" s="67">
        <v>0.5</v>
      </c>
      <c r="H198">
        <v>12</v>
      </c>
      <c r="I198" s="67">
        <v>1</v>
      </c>
      <c r="J198" t="s">
        <v>1336</v>
      </c>
    </row>
    <row r="199" spans="1:10" x14ac:dyDescent="0.25">
      <c r="A199">
        <v>53</v>
      </c>
      <c r="B199">
        <v>314930</v>
      </c>
      <c r="C199" t="s">
        <v>1300</v>
      </c>
      <c r="D199">
        <v>1252</v>
      </c>
      <c r="E199">
        <v>125</v>
      </c>
      <c r="F199">
        <v>11</v>
      </c>
      <c r="G199" s="67">
        <v>0.33</v>
      </c>
      <c r="H199">
        <v>4</v>
      </c>
      <c r="I199" s="67">
        <v>1</v>
      </c>
      <c r="J199" t="s">
        <v>1333</v>
      </c>
    </row>
    <row r="200" spans="1:10" x14ac:dyDescent="0.25">
      <c r="A200">
        <v>54</v>
      </c>
      <c r="B200">
        <v>316295</v>
      </c>
      <c r="C200" t="s">
        <v>1300</v>
      </c>
      <c r="D200">
        <v>130</v>
      </c>
      <c r="E200">
        <v>26</v>
      </c>
      <c r="F200">
        <v>9</v>
      </c>
      <c r="G200" s="67">
        <v>1</v>
      </c>
      <c r="H200">
        <v>9</v>
      </c>
      <c r="I200" s="67">
        <v>1</v>
      </c>
      <c r="J200" t="s">
        <v>1334</v>
      </c>
    </row>
    <row r="201" spans="1:10" x14ac:dyDescent="0.25">
      <c r="A201">
        <v>54</v>
      </c>
      <c r="B201">
        <v>314930</v>
      </c>
      <c r="C201" t="s">
        <v>1300</v>
      </c>
      <c r="D201">
        <v>313</v>
      </c>
      <c r="E201">
        <v>63</v>
      </c>
      <c r="F201">
        <v>3</v>
      </c>
      <c r="G201" s="67">
        <v>0.33</v>
      </c>
      <c r="H201">
        <v>1</v>
      </c>
      <c r="I201" s="67">
        <v>1</v>
      </c>
      <c r="J201" t="s">
        <v>1333</v>
      </c>
    </row>
    <row r="202" spans="1:10" x14ac:dyDescent="0.25">
      <c r="A202">
        <v>56</v>
      </c>
      <c r="B202">
        <v>3106202</v>
      </c>
      <c r="C202" t="s">
        <v>1300</v>
      </c>
      <c r="D202">
        <v>409</v>
      </c>
      <c r="E202">
        <v>82</v>
      </c>
      <c r="F202">
        <v>21</v>
      </c>
      <c r="G202" s="67">
        <v>1</v>
      </c>
      <c r="H202">
        <v>21</v>
      </c>
      <c r="I202" s="67">
        <v>1</v>
      </c>
      <c r="J202" t="s">
        <v>1330</v>
      </c>
    </row>
    <row r="203" spans="1:10" x14ac:dyDescent="0.25">
      <c r="A203">
        <v>56</v>
      </c>
      <c r="B203">
        <v>3106203</v>
      </c>
      <c r="C203" t="s">
        <v>1300</v>
      </c>
      <c r="D203">
        <v>716</v>
      </c>
      <c r="E203">
        <v>143</v>
      </c>
      <c r="F203">
        <v>6</v>
      </c>
      <c r="G203" s="67">
        <v>1</v>
      </c>
      <c r="H203">
        <v>6</v>
      </c>
      <c r="I203" s="67">
        <v>1</v>
      </c>
      <c r="J203" t="s">
        <v>1331</v>
      </c>
    </row>
    <row r="204" spans="1:10" x14ac:dyDescent="0.25">
      <c r="A204">
        <v>56</v>
      </c>
      <c r="B204">
        <v>3106201</v>
      </c>
      <c r="C204" t="s">
        <v>1300</v>
      </c>
      <c r="D204">
        <v>457</v>
      </c>
      <c r="E204">
        <v>91</v>
      </c>
      <c r="F204">
        <v>9</v>
      </c>
      <c r="G204" s="67">
        <v>0.5</v>
      </c>
      <c r="H204">
        <v>5</v>
      </c>
      <c r="I204" s="67">
        <v>1</v>
      </c>
      <c r="J204" t="s">
        <v>1332</v>
      </c>
    </row>
  </sheetData>
  <sortState xmlns:xlrd2="http://schemas.microsoft.com/office/spreadsheetml/2017/richdata2" ref="AH1:AI205">
    <sortCondition descending="1" ref="AH1:AH205"/>
  </sortState>
  <hyperlinks>
    <hyperlink ref="T1" r:id="rId1" xr:uid="{33355331-6496-4905-ACC2-A36DE1DDE065}"/>
    <hyperlink ref="T2" r:id="rId2" xr:uid="{B50465D6-AA85-4CC9-A5B6-0AD25A8CE58F}"/>
    <hyperlink ref="T3:T47" r:id="rId3" display="\\" xr:uid="{B3B66E15-45C1-4273-98B9-2A9E4A3A4D6D}"/>
    <hyperlink ref="T47" r:id="rId4" xr:uid="{CE8C4DB4-320A-4281-9323-20CA27068C24}"/>
    <hyperlink ref="T48" r:id="rId5" xr:uid="{8EBA056B-2CB9-4AFD-A428-3B9081A090E6}"/>
    <hyperlink ref="AD2" r:id="rId6" xr:uid="{B1061775-8D3D-46F8-AAE2-C2C2FC9DF6C6}"/>
    <hyperlink ref="AD3" r:id="rId7" xr:uid="{53D633B0-AD67-414E-9C09-5E18DDE06962}"/>
    <hyperlink ref="AD4" r:id="rId8" xr:uid="{B33BAA83-B18F-46AC-8F1A-D830DBA2E678}"/>
    <hyperlink ref="AD5" r:id="rId9" xr:uid="{7280C1F3-EB1F-4418-8AE8-78C279E97166}"/>
    <hyperlink ref="AD6" r:id="rId10" xr:uid="{890BC956-89D6-4FE2-8A41-315FD190EB26}"/>
    <hyperlink ref="AD7" r:id="rId11" xr:uid="{70299D83-6512-43E8-9698-0EC456A5F0B1}"/>
    <hyperlink ref="AD8" r:id="rId12" xr:uid="{40695EDB-A456-40C2-BDD0-9E35A7085A63}"/>
    <hyperlink ref="AD9" r:id="rId13" xr:uid="{8278DFBA-81AA-43DB-8747-73282C069F2B}"/>
    <hyperlink ref="AD10" r:id="rId14" xr:uid="{2C0444D6-02AB-4900-8A1A-0669102029D1}"/>
    <hyperlink ref="AD11" r:id="rId15" xr:uid="{E96BF99A-1C6B-4FD9-8B5A-41FB227ABF08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Atendimento</vt:lpstr>
      <vt:lpstr>Planilha1</vt:lpstr>
      <vt:lpstr>Servico</vt:lpstr>
      <vt:lpstr>Recurso</vt:lpstr>
      <vt:lpstr>Tempo recurso-serviço</vt:lpstr>
      <vt:lpstr>Preco</vt:lpstr>
      <vt:lpstr>Programacao orcamentaria</vt:lpstr>
      <vt:lpstr>Resultados</vt:lpstr>
      <vt:lpstr>Resultados_aux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NAIARA HELENA VIEIRA</cp:lastModifiedBy>
  <cp:revision>3</cp:revision>
  <dcterms:created xsi:type="dcterms:W3CDTF">2025-04-06T19:58:41Z</dcterms:created>
  <dcterms:modified xsi:type="dcterms:W3CDTF">2025-06-18T05:10:04Z</dcterms:modified>
  <dc:language>pt-BR</dc:language>
</cp:coreProperties>
</file>