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Doutorado\Hospital Risoleta Neves\modelo\"/>
    </mc:Choice>
  </mc:AlternateContent>
  <xr:revisionPtr revIDLastSave="0" documentId="13_ncr:1_{824C9C86-C211-4EDB-B284-7B70D32FCF9B}" xr6:coauthVersionLast="47" xr6:coauthVersionMax="47" xr10:uidLastSave="{00000000-0000-0000-0000-000000000000}"/>
  <bookViews>
    <workbookView xWindow="1365" yWindow="1515" windowWidth="15375" windowHeight="7785" tabRatio="754" activeTab="1" xr2:uid="{00000000-000D-0000-FFFF-FFFF00000000}"/>
  </bookViews>
  <sheets>
    <sheet name="Atendimento" sheetId="1" r:id="rId1"/>
    <sheet name="Servico" sheetId="10" r:id="rId2"/>
    <sheet name="Recurso" sheetId="9" r:id="rId3"/>
    <sheet name="Tempo recurso-serviço" sheetId="14" r:id="rId4"/>
    <sheet name="Preco" sheetId="11" r:id="rId5"/>
    <sheet name="Programacao orcamentaria" sheetId="12" r:id="rId6"/>
  </sheets>
  <definedNames>
    <definedName name="_xlnm._FilterDatabase" localSheetId="2" hidden="1">Recurso!$B$2:$D$70</definedName>
    <definedName name="hospitais_municipio_m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12" i="14" l="1"/>
  <c r="E512" i="14"/>
  <c r="F511" i="14"/>
  <c r="E511" i="14"/>
  <c r="F510" i="14"/>
  <c r="E510" i="14"/>
  <c r="F509" i="14"/>
  <c r="E509" i="14"/>
  <c r="F508" i="14"/>
  <c r="E508" i="14"/>
  <c r="F507" i="14"/>
  <c r="E507" i="14"/>
  <c r="F506" i="14"/>
  <c r="E506" i="14"/>
  <c r="F505" i="14"/>
  <c r="E505" i="14"/>
  <c r="F504" i="14"/>
  <c r="E504" i="14"/>
  <c r="F503" i="14"/>
  <c r="E503" i="14"/>
  <c r="F502" i="14"/>
  <c r="E502" i="14"/>
  <c r="F501" i="14"/>
  <c r="E501" i="14"/>
  <c r="F500" i="14"/>
  <c r="E500" i="14"/>
  <c r="F499" i="14"/>
  <c r="E499" i="14"/>
  <c r="F498" i="14"/>
  <c r="E498" i="14"/>
  <c r="F497" i="14"/>
  <c r="E497" i="14"/>
  <c r="F496" i="14"/>
  <c r="E496" i="14"/>
  <c r="F495" i="14"/>
  <c r="E495" i="14"/>
  <c r="F494" i="14"/>
  <c r="E494" i="14"/>
  <c r="F493" i="14"/>
  <c r="E493" i="14"/>
  <c r="F492" i="14"/>
  <c r="E492" i="14"/>
  <c r="F491" i="14"/>
  <c r="E491" i="14"/>
  <c r="F490" i="14"/>
  <c r="E490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82" i="14"/>
  <c r="E482" i="14"/>
  <c r="F481" i="14"/>
  <c r="E481" i="14"/>
  <c r="F480" i="14"/>
  <c r="E480" i="14"/>
  <c r="F479" i="14"/>
  <c r="E479" i="14"/>
  <c r="F478" i="14"/>
  <c r="E478" i="14"/>
  <c r="F477" i="14"/>
  <c r="E477" i="14"/>
  <c r="F476" i="14"/>
  <c r="E476" i="14"/>
  <c r="F475" i="14"/>
  <c r="E475" i="14"/>
  <c r="F474" i="14"/>
  <c r="E474" i="14"/>
  <c r="F473" i="14"/>
  <c r="E473" i="14"/>
  <c r="F472" i="14"/>
  <c r="E472" i="14"/>
  <c r="F471" i="14"/>
  <c r="E471" i="14"/>
  <c r="F470" i="14"/>
  <c r="E470" i="14"/>
  <c r="F469" i="14"/>
  <c r="E469" i="14"/>
  <c r="F468" i="14"/>
  <c r="E468" i="14"/>
  <c r="F467" i="14"/>
  <c r="E467" i="14"/>
  <c r="F466" i="14"/>
  <c r="E466" i="14"/>
  <c r="F465" i="14"/>
  <c r="E465" i="14"/>
  <c r="F464" i="14"/>
  <c r="E464" i="14"/>
  <c r="F463" i="14"/>
  <c r="E463" i="14"/>
  <c r="F462" i="14"/>
  <c r="E462" i="14"/>
  <c r="F461" i="14"/>
  <c r="E461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F454" i="14"/>
  <c r="E454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E411" i="14"/>
  <c r="F410" i="14"/>
  <c r="E410" i="14"/>
  <c r="F409" i="14"/>
  <c r="E409" i="14"/>
  <c r="F408" i="14"/>
  <c r="E408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F354" i="14"/>
  <c r="E354" i="14"/>
  <c r="F353" i="14"/>
  <c r="E353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4" i="14"/>
  <c r="E324" i="14"/>
  <c r="F323" i="14"/>
  <c r="E323" i="14"/>
  <c r="F322" i="14"/>
  <c r="E322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F252" i="14"/>
  <c r="E252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F227" i="14"/>
  <c r="E227" i="14"/>
  <c r="F226" i="14"/>
  <c r="E226" i="14"/>
  <c r="F225" i="14"/>
  <c r="E225" i="14"/>
  <c r="F224" i="14"/>
  <c r="E224" i="14"/>
  <c r="F223" i="14"/>
  <c r="E223" i="14"/>
  <c r="F222" i="14"/>
  <c r="E222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D14" i="12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" i="1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3" i="11"/>
  <c r="F6" i="1"/>
  <c r="F7" i="1"/>
  <c r="F8" i="1"/>
  <c r="F9" i="1"/>
  <c r="F10" i="1"/>
  <c r="F11" i="1"/>
  <c r="F12" i="1"/>
  <c r="F13" i="1"/>
  <c r="F5" i="1"/>
  <c r="F4" i="12"/>
  <c r="F5" i="12"/>
  <c r="F6" i="12"/>
  <c r="F7" i="12"/>
  <c r="F8" i="12"/>
  <c r="F9" i="12"/>
  <c r="F10" i="12"/>
  <c r="F11" i="12"/>
  <c r="D13" i="12"/>
  <c r="D12" i="12" l="1"/>
  <c r="E6" i="12" s="1"/>
  <c r="E4" i="12" l="1"/>
  <c r="E10" i="12"/>
  <c r="E8" i="12"/>
  <c r="E7" i="12"/>
  <c r="E5" i="12"/>
  <c r="E9" i="12"/>
</calcChain>
</file>

<file path=xl/sharedStrings.xml><?xml version="1.0" encoding="utf-8"?>
<sst xmlns="http://schemas.openxmlformats.org/spreadsheetml/2006/main" count="3553" uniqueCount="1109">
  <si>
    <t># CODIGO</t>
  </si>
  <si>
    <t>LAT</t>
  </si>
  <si>
    <t>LONG</t>
  </si>
  <si>
    <t>POPULACAO 2018</t>
  </si>
  <si>
    <t>CAP</t>
  </si>
  <si>
    <t>DIST(KM)</t>
  </si>
  <si>
    <t>DUR(S)</t>
  </si>
  <si>
    <t>MUNICIPIO</t>
  </si>
  <si>
    <t>param: I :</t>
  </si>
  <si>
    <t>lat</t>
  </si>
  <si>
    <t>lng</t>
  </si>
  <si>
    <t>POP</t>
  </si>
  <si>
    <t>MKT</t>
  </si>
  <si>
    <t>DIST</t>
  </si>
  <si>
    <t>DUR</t>
  </si>
  <si>
    <t>Mun :=</t>
  </si>
  <si>
    <t>Num_hosp</t>
  </si>
  <si>
    <t>-19.62585</t>
  </si>
  <si>
    <t>-43.89529</t>
  </si>
  <si>
    <t>'Lagoa_Santa'</t>
  </si>
  <si>
    <t>-19.61840</t>
  </si>
  <si>
    <t>-44.04588</t>
  </si>
  <si>
    <t>'Pedro_Leopoldo'</t>
  </si>
  <si>
    <t>-19.76602</t>
  </si>
  <si>
    <t>-44.08582</t>
  </si>
  <si>
    <t>'Ribeirao_Das_Neves'</t>
  </si>
  <si>
    <t>-19.76762</t>
  </si>
  <si>
    <t>-43.85001</t>
  </si>
  <si>
    <t>'Santa_Luzia'</t>
  </si>
  <si>
    <t>-19.69863</t>
  </si>
  <si>
    <t>-43.95996</t>
  </si>
  <si>
    <t>'Sao_Jose_Da_Lapa'</t>
  </si>
  <si>
    <t>-19.69303</t>
  </si>
  <si>
    <t>-43.91992</t>
  </si>
  <si>
    <t>'Vespasiano'</t>
  </si>
  <si>
    <t xml:space="preserve">param: R: </t>
  </si>
  <si>
    <t>FC</t>
  </si>
  <si>
    <t>R_Qty</t>
  </si>
  <si>
    <t>R_Description:=</t>
  </si>
  <si>
    <t>S1</t>
  </si>
  <si>
    <t xml:space="preserve">set RS[S1]:= </t>
  </si>
  <si>
    <t>R2</t>
  </si>
  <si>
    <t>R60</t>
  </si>
  <si>
    <t>R7</t>
  </si>
  <si>
    <t xml:space="preserve">; # </t>
  </si>
  <si>
    <t>R1</t>
  </si>
  <si>
    <t>'Sala Urgencia e Emergencia'</t>
  </si>
  <si>
    <t>S2</t>
  </si>
  <si>
    <t xml:space="preserve">set RS[S2]:= </t>
  </si>
  <si>
    <t>R50</t>
  </si>
  <si>
    <t>'Sala Ambulatorial'</t>
  </si>
  <si>
    <t>S3</t>
  </si>
  <si>
    <t xml:space="preserve">set RS[S3]:= </t>
  </si>
  <si>
    <t>R12</t>
  </si>
  <si>
    <t>R28</t>
  </si>
  <si>
    <t>R3</t>
  </si>
  <si>
    <t>S4</t>
  </si>
  <si>
    <t xml:space="preserve">set RS[S4]:= </t>
  </si>
  <si>
    <t>R4</t>
  </si>
  <si>
    <t>S5</t>
  </si>
  <si>
    <t xml:space="preserve">set RS[S5]:= </t>
  </si>
  <si>
    <t>R6</t>
  </si>
  <si>
    <t>R5</t>
  </si>
  <si>
    <t>'Equipamentos de Audiologia'</t>
  </si>
  <si>
    <t>S6</t>
  </si>
  <si>
    <t xml:space="preserve">set RS[S6]:= </t>
  </si>
  <si>
    <t>'Equipamentos de Diagnostico por Imagem'</t>
  </si>
  <si>
    <t>S7</t>
  </si>
  <si>
    <t xml:space="preserve">set RS[S7]:= </t>
  </si>
  <si>
    <t>'Equipamentos de Infraestrutura'</t>
  </si>
  <si>
    <t>S8</t>
  </si>
  <si>
    <t xml:space="preserve">set RS[S8]:= </t>
  </si>
  <si>
    <t>R10</t>
  </si>
  <si>
    <t>R11</t>
  </si>
  <si>
    <t>R8</t>
  </si>
  <si>
    <t>'Equipamentos de Odontologia'</t>
  </si>
  <si>
    <t>S9</t>
  </si>
  <si>
    <t xml:space="preserve">set RS[S9]:= </t>
  </si>
  <si>
    <t>R9</t>
  </si>
  <si>
    <t>'Equipamentos para Manutencao da Vida'</t>
  </si>
  <si>
    <t>S10</t>
  </si>
  <si>
    <t>'Equipamentos por Metodos Graficos'</t>
  </si>
  <si>
    <t>S11</t>
  </si>
  <si>
    <t xml:space="preserve">set RS[S11]:= </t>
  </si>
  <si>
    <t>'Equipamentos por Metodos opticos'</t>
  </si>
  <si>
    <t>S12</t>
  </si>
  <si>
    <t xml:space="preserve">set RS[S12]:= </t>
  </si>
  <si>
    <t>'Outros Equipamentos'</t>
  </si>
  <si>
    <t>S13</t>
  </si>
  <si>
    <t xml:space="preserve">set RS[S13]:= </t>
  </si>
  <si>
    <t>R31</t>
  </si>
  <si>
    <t>R13</t>
  </si>
  <si>
    <t>S14</t>
  </si>
  <si>
    <t xml:space="preserve">set RS[S14]:= </t>
  </si>
  <si>
    <t>R14</t>
  </si>
  <si>
    <t>S15</t>
  </si>
  <si>
    <t xml:space="preserve">set RS[S15]:= </t>
  </si>
  <si>
    <t>R15</t>
  </si>
  <si>
    <t>R30</t>
  </si>
  <si>
    <t>S16</t>
  </si>
  <si>
    <t xml:space="preserve">set RS[S16]:= </t>
  </si>
  <si>
    <t>R20</t>
  </si>
  <si>
    <t>R33</t>
  </si>
  <si>
    <t>R16</t>
  </si>
  <si>
    <t>S17</t>
  </si>
  <si>
    <t xml:space="preserve">set RS[S17]:= </t>
  </si>
  <si>
    <t>R24</t>
  </si>
  <si>
    <t>R53</t>
  </si>
  <si>
    <t>R54</t>
  </si>
  <si>
    <t>R55</t>
  </si>
  <si>
    <t>R56</t>
  </si>
  <si>
    <t>R57</t>
  </si>
  <si>
    <t>R58</t>
  </si>
  <si>
    <t>R59</t>
  </si>
  <si>
    <t>R17</t>
  </si>
  <si>
    <t>S18</t>
  </si>
  <si>
    <t xml:space="preserve">set RS[S18]:= </t>
  </si>
  <si>
    <t>R21</t>
  </si>
  <si>
    <t>R18</t>
  </si>
  <si>
    <t>S19</t>
  </si>
  <si>
    <t xml:space="preserve">set RS[S19]:= </t>
  </si>
  <si>
    <t>R29</t>
  </si>
  <si>
    <t>R19</t>
  </si>
  <si>
    <t>S20</t>
  </si>
  <si>
    <t>S21</t>
  </si>
  <si>
    <t xml:space="preserve">set RS[S21]:= </t>
  </si>
  <si>
    <t>R23</t>
  </si>
  <si>
    <t>S22</t>
  </si>
  <si>
    <t xml:space="preserve">set RS[S22]:= </t>
  </si>
  <si>
    <t>R22</t>
  </si>
  <si>
    <t>S23</t>
  </si>
  <si>
    <t xml:space="preserve">set RS[S23]:= </t>
  </si>
  <si>
    <t>S24</t>
  </si>
  <si>
    <t xml:space="preserve">set RS[S24]:= </t>
  </si>
  <si>
    <t>R26</t>
  </si>
  <si>
    <t>S25</t>
  </si>
  <si>
    <t xml:space="preserve">set RS[S25]:= </t>
  </si>
  <si>
    <t>R35</t>
  </si>
  <si>
    <t>R36</t>
  </si>
  <si>
    <t>R37</t>
  </si>
  <si>
    <t>R38</t>
  </si>
  <si>
    <t>R39</t>
  </si>
  <si>
    <t>R40</t>
  </si>
  <si>
    <t>R25</t>
  </si>
  <si>
    <t>S26</t>
  </si>
  <si>
    <t xml:space="preserve">set RS[S26]:= </t>
  </si>
  <si>
    <t>S27</t>
  </si>
  <si>
    <t xml:space="preserve">set RS[S27]:= </t>
  </si>
  <si>
    <t>R32</t>
  </si>
  <si>
    <t>R66</t>
  </si>
  <si>
    <t>R27</t>
  </si>
  <si>
    <t>S28</t>
  </si>
  <si>
    <t xml:space="preserve">set RS[S28]:= </t>
  </si>
  <si>
    <t>R41</t>
  </si>
  <si>
    <t>S29</t>
  </si>
  <si>
    <t xml:space="preserve">set RS[S29]:= </t>
  </si>
  <si>
    <t>R51</t>
  </si>
  <si>
    <t>S30</t>
  </si>
  <si>
    <t>S31</t>
  </si>
  <si>
    <t xml:space="preserve">set RS[S31]:= </t>
  </si>
  <si>
    <t>S32</t>
  </si>
  <si>
    <t xml:space="preserve">set RS[S32]:= </t>
  </si>
  <si>
    <t>S33</t>
  </si>
  <si>
    <t xml:space="preserve">set RS[S33]:= </t>
  </si>
  <si>
    <t>S34</t>
  </si>
  <si>
    <t xml:space="preserve">set RS[S34]:= </t>
  </si>
  <si>
    <t>R34</t>
  </si>
  <si>
    <t>S35</t>
  </si>
  <si>
    <t xml:space="preserve">set RS[S35]:= </t>
  </si>
  <si>
    <t>S36</t>
  </si>
  <si>
    <t xml:space="preserve">set RS[S36]:= </t>
  </si>
  <si>
    <t>S37</t>
  </si>
  <si>
    <t xml:space="preserve">set RS[S37]:= </t>
  </si>
  <si>
    <t>S38</t>
  </si>
  <si>
    <t xml:space="preserve">set RS[S38]:= </t>
  </si>
  <si>
    <t>S39</t>
  </si>
  <si>
    <t xml:space="preserve">set RS[S39]:= </t>
  </si>
  <si>
    <t>S40</t>
  </si>
  <si>
    <t>S41</t>
  </si>
  <si>
    <t xml:space="preserve">set RS[S41]:= </t>
  </si>
  <si>
    <t>S42</t>
  </si>
  <si>
    <t xml:space="preserve">set RS[S42]:= </t>
  </si>
  <si>
    <t>R42</t>
  </si>
  <si>
    <t>'Leitos de UTI Adulto (Tipo II)'</t>
  </si>
  <si>
    <t>S43</t>
  </si>
  <si>
    <t xml:space="preserve">set RS[S43]:= </t>
  </si>
  <si>
    <t>R43</t>
  </si>
  <si>
    <t>S44</t>
  </si>
  <si>
    <t xml:space="preserve">set RS[S44]:= </t>
  </si>
  <si>
    <t>R44</t>
  </si>
  <si>
    <t>'Leitos de UCI (Cuidados Intermediarios) Neonatal Canguru'</t>
  </si>
  <si>
    <t>S45</t>
  </si>
  <si>
    <t xml:space="preserve">set RS[S45]:= </t>
  </si>
  <si>
    <t>R45</t>
  </si>
  <si>
    <t>'Leitos de UCI (Cuidados Intermediarios) Neonatal Convencional'</t>
  </si>
  <si>
    <t>S46</t>
  </si>
  <si>
    <t xml:space="preserve">set RS[S46]:= </t>
  </si>
  <si>
    <t>R46</t>
  </si>
  <si>
    <t>S47</t>
  </si>
  <si>
    <t xml:space="preserve">set RS[S47]:= </t>
  </si>
  <si>
    <t>R47</t>
  </si>
  <si>
    <t>'Leitos de UTI Neonatal (Tipo II)'</t>
  </si>
  <si>
    <t>S48</t>
  </si>
  <si>
    <t xml:space="preserve">set RS[S48]:= </t>
  </si>
  <si>
    <t>R48</t>
  </si>
  <si>
    <t>S49</t>
  </si>
  <si>
    <t xml:space="preserve">set RS[S49]:= </t>
  </si>
  <si>
    <t>R49</t>
  </si>
  <si>
    <t>S50</t>
  </si>
  <si>
    <t>S51</t>
  </si>
  <si>
    <t xml:space="preserve">set RS[S51]:= </t>
  </si>
  <si>
    <t>S52</t>
  </si>
  <si>
    <t xml:space="preserve">set RS[S52]:= </t>
  </si>
  <si>
    <t>R52</t>
  </si>
  <si>
    <t>'Assistente Social'</t>
  </si>
  <si>
    <t>S53</t>
  </si>
  <si>
    <t xml:space="preserve">set RS[S53]:= </t>
  </si>
  <si>
    <t>S54</t>
  </si>
  <si>
    <t xml:space="preserve">set RS[S54]:= </t>
  </si>
  <si>
    <t>S55</t>
  </si>
  <si>
    <t>S56</t>
  </si>
  <si>
    <t>'Enfermeiro'</t>
  </si>
  <si>
    <t>R61</t>
  </si>
  <si>
    <t>R62</t>
  </si>
  <si>
    <t>R63</t>
  </si>
  <si>
    <t>R64</t>
  </si>
  <si>
    <t>R67</t>
  </si>
  <si>
    <t>R65</t>
  </si>
  <si>
    <t>'Farmaceutico'</t>
  </si>
  <si>
    <t>'Fonoaudiologo'</t>
  </si>
  <si>
    <t>'Nutricionista'</t>
  </si>
  <si>
    <t>'Terapeuta Ocupacional'</t>
  </si>
  <si>
    <t>'Tecnico de Enfermagem'</t>
  </si>
  <si>
    <t>'Tecnico Outros'</t>
  </si>
  <si>
    <t>'Tecnico Superior'</t>
  </si>
  <si>
    <t>'Medico Anestesiologista'</t>
  </si>
  <si>
    <t>'Medico Cardiologista'</t>
  </si>
  <si>
    <t>'Medico Cirurgiao Geral'</t>
  </si>
  <si>
    <t>'Medico Cirurgiao Plastico'</t>
  </si>
  <si>
    <t>'Medico Cirurgiao Toracico'</t>
  </si>
  <si>
    <t>'Medico Clinico'</t>
  </si>
  <si>
    <t>'Medico do Trabalho'</t>
  </si>
  <si>
    <t>'Medico em Cirurgia Vascular'</t>
  </si>
  <si>
    <t>'Medico em Endoscopia'</t>
  </si>
  <si>
    <t>'Medico em Medicina Intensiva'</t>
  </si>
  <si>
    <t>'Medico em Radiologia e Diagnostico por Imagem'</t>
  </si>
  <si>
    <t>'Medico Endocrinologista e Metabologista'</t>
  </si>
  <si>
    <t>'Medico Ginecologista e Obstetra'</t>
  </si>
  <si>
    <t>'Medico Hematologista'</t>
  </si>
  <si>
    <t>'Medico Infectologista'</t>
  </si>
  <si>
    <t>'Medico Nefrologista'</t>
  </si>
  <si>
    <t>'Medico Neurocirurgiao'</t>
  </si>
  <si>
    <t>'Medico Neurologista'</t>
  </si>
  <si>
    <t>'Medico Nutrologista'</t>
  </si>
  <si>
    <t>'Medico Oftalmologista'</t>
  </si>
  <si>
    <t>'Medico Ortopedista e Traumatologista'</t>
  </si>
  <si>
    <t>'Medico Pneumologista'</t>
  </si>
  <si>
    <t>'Medico Psiquiatra'</t>
  </si>
  <si>
    <t>'Medico Radiologista Intervencionista'</t>
  </si>
  <si>
    <t>'Medico Radioterapeuta'</t>
  </si>
  <si>
    <t>'Medico Residente'</t>
  </si>
  <si>
    <t>;</t>
  </si>
  <si>
    <t>param: S:</t>
  </si>
  <si>
    <t>VC</t>
  </si>
  <si>
    <t>Beta</t>
  </si>
  <si>
    <t>DMAXKM</t>
  </si>
  <si>
    <t>DMAXMIN</t>
  </si>
  <si>
    <t>NEED</t>
  </si>
  <si>
    <t>OFFER</t>
  </si>
  <si>
    <t>S_min</t>
  </si>
  <si>
    <t>S_description:=</t>
  </si>
  <si>
    <t>'AMB_02_G02-01: Coleta de material'</t>
  </si>
  <si>
    <t>'AMB_02_G02-02: Diagnostico em laboratorio clinico'</t>
  </si>
  <si>
    <t>'AMB_02_G02-03: Diagnostico por anatomia patologica e citopatologia'</t>
  </si>
  <si>
    <t>'AMB_02_G02-04: Diagnostico por radiologia'</t>
  </si>
  <si>
    <t>'AMB_02_G02-05: Diagnostico por ultrasonografia'</t>
  </si>
  <si>
    <t>'AMB_02_G02-09: Diagnostico por endoscopia'</t>
  </si>
  <si>
    <t>'AMB_02_G02-11: Metodos diagnosticos em especialidades'</t>
  </si>
  <si>
    <t>'AMB_02_G02-12: Diagnostico e procedimentos especiais em hemoterapia'</t>
  </si>
  <si>
    <t>'AMB_02_G03-01: Consultas / Atendimentos / Acompanhamentos'</t>
  </si>
  <si>
    <t>'AMB_02_G03-02: Fisioterapia'</t>
  </si>
  <si>
    <t>'AMB_02_G03-03: Tratamento clinico (outras especialidades)'</t>
  </si>
  <si>
    <t>'AMB_02_G03-06: Hemoterapia'</t>
  </si>
  <si>
    <t>'AMB_02_G03-09: Terapias especializadas'</t>
  </si>
  <si>
    <t>'AMB_02_G04-01: Pequenas cirurgias e cirurgias de pele  tecido subcutaneo e mucosa'</t>
  </si>
  <si>
    <t>'AMB_02_G04-04: Cirurgia das vias aereas superiores  face  cabeca e pescoco'</t>
  </si>
  <si>
    <t>'AMB_02_G04-06: Cirurgia do aparelho circulatorio'</t>
  </si>
  <si>
    <t>'AMB_02_G04-07: Cirurgia do aparelho digestivo  orgaos anexos e parede abdominal'</t>
  </si>
  <si>
    <t>'AMB_02_G04-08: Cirurgia do sistema osteomuscular'</t>
  </si>
  <si>
    <t>'AMB_02_G04-09: Cirurgia do aparelho geniturinario'</t>
  </si>
  <si>
    <t>'AMB_02_G04-12: Cirurgia toracica'</t>
  </si>
  <si>
    <t>'AMB_02_G04-15: Outras cirurgias'</t>
  </si>
  <si>
    <t>'AMB_02_G04-17: Anesteseologia'</t>
  </si>
  <si>
    <t>'AMB_03_G02-06: Diagnostico por tomografia'</t>
  </si>
  <si>
    <t>'AMB_03_G02-07: Diagnostico por ressonancia magnetica'</t>
  </si>
  <si>
    <t>'AMB_03_G03-06: Hemoterapia'</t>
  </si>
  <si>
    <t>'HOSP_02_G02-01: Coleta de material'</t>
  </si>
  <si>
    <t>'HOSP_02_G02-09: Diagnostico por endoscopia'</t>
  </si>
  <si>
    <t>'HOSP_02_G03-01: Consultas / Atendimentos / Acompanhamentos'</t>
  </si>
  <si>
    <t>'HOSP_02_G03-03: Tratamento clinico (outras especialidades)'</t>
  </si>
  <si>
    <t>'HOSP_02_G03-04: Tratamento em oncologia'</t>
  </si>
  <si>
    <t>'HOSP_02_G03-05: Tratamento em nefrologia'</t>
  </si>
  <si>
    <t>'HOSP_02_G03-08: Tratamento em lesoes  envenenamento e outros (causa externa)'</t>
  </si>
  <si>
    <t>'HOSP_02_G03-10: Parto e nascimento'</t>
  </si>
  <si>
    <t>'HOSP_02_G04-01: Pequenas cirurgias e cirurgias de pele  tecido subcutaneo e mucosa'</t>
  </si>
  <si>
    <t>'HOSP_02_G04-03: Cirurgia do sistema nervoso central e periferico'</t>
  </si>
  <si>
    <t>'HOSP_02_G04-04: Cirurgia das vias aereas superiores  face  cabeca e pescoco'</t>
  </si>
  <si>
    <t>'HOSP_02_G04-08: Cirurgia do sistema osteomuscular'</t>
  </si>
  <si>
    <t>'HOSP_02_G04-09: Cirurgia do aparelho geniturinario'</t>
  </si>
  <si>
    <t>'HOSP_02_G04-10: Cirurgia de mama'</t>
  </si>
  <si>
    <t>'HOSP_02_G04-11: Cirurgia obstetrica'</t>
  </si>
  <si>
    <t>'HOSP_02_G04-12: Cirurgia toracica'</t>
  </si>
  <si>
    <t>'HOSP_02_G04-13: Cirurgia reparadora'</t>
  </si>
  <si>
    <t>'HOSP_03_G02-01: Coleta de material'</t>
  </si>
  <si>
    <t>'HOSP_03_G02-09: Diagnostico por endoscopia'</t>
  </si>
  <si>
    <t>'HOSP_03_G03-03: Tratamento clinico (outras especialidades)'</t>
  </si>
  <si>
    <t>'HOSP_03_G04-04: Cirurgia das vias aereas superiores   face  cabeca e pescoco'</t>
  </si>
  <si>
    <t>'HOSP_03_G04-08: Cirurgia do sistema osteomuscular'</t>
  </si>
  <si>
    <t>'HOSP_03_G04-12: Cirurgia toracica'</t>
  </si>
  <si>
    <t>param PRICE:=</t>
  </si>
  <si>
    <t>AMB/HOSP_NivelComplexidade_GrupoTabSUS</t>
  </si>
  <si>
    <t>AMB - ambulatorial</t>
  </si>
  <si>
    <t>HOSP - hospitalar</t>
  </si>
  <si>
    <t>_02_ - média complexidade</t>
  </si>
  <si>
    <t>_03_ - alta complexidade</t>
  </si>
  <si>
    <t>G0x-0x - Codigo Tabela SUS</t>
  </si>
  <si>
    <t>AMB_02_G02-14: Diagnostico por teste rapido'</t>
  </si>
  <si>
    <t>SL</t>
  </si>
  <si>
    <t>LT</t>
  </si>
  <si>
    <t>EQ</t>
  </si>
  <si>
    <t>PF</t>
  </si>
  <si>
    <t>MD</t>
  </si>
  <si>
    <t>Variable cost</t>
  </si>
  <si>
    <t>HOSP_02_G04-15: Outras cirurgias'</t>
  </si>
  <si>
    <t>HOSP_02_G04-07: Cirurgia do aparelho digestivo  orgaos anexos e parede abdominal'</t>
  </si>
  <si>
    <t>HOSP_02_G04-06: Cirurgia do aparelho circulatorio'</t>
  </si>
  <si>
    <t>HOSP_03_G04-15: Outras cirurgias | FAEC + 5'</t>
  </si>
  <si>
    <t>HOSP_03_G05-03: Ações relacionadas a doação de órgãos e tecidos para transplante | FAEC + 27'</t>
  </si>
  <si>
    <t>HOSP_03_G04-07: Cirurgia do aparelho digestivo  orgaos anexos e parede abdominal | FAEC + 80'</t>
  </si>
  <si>
    <t>HOSP_03_G04-06: Cirurgia do aparelho circulatorio | FAEC + 1'</t>
  </si>
  <si>
    <t xml:space="preserve">set RS[S55]:= </t>
  </si>
  <si>
    <t xml:space="preserve">set RS[S56]:= </t>
  </si>
  <si>
    <t xml:space="preserve"> 'Incentivo de desempenho institucional - pre fixado'</t>
  </si>
  <si>
    <t xml:space="preserve"> 'Incentivo a programas e políticas especiais - pre fixado'</t>
  </si>
  <si>
    <t>Valor/ano</t>
  </si>
  <si>
    <t xml:space="preserve">Percentual </t>
  </si>
  <si>
    <t xml:space="preserve"> 'Tabela SUS | Media complexidade ambulatorial - pre fixado'</t>
  </si>
  <si>
    <t xml:space="preserve"> 'Tabela SUS | Media complexidade hospitalar - pre fixado'</t>
  </si>
  <si>
    <t xml:space="preserve"> 'Auxiliar Outros - Admistrativo, Almoxarife, Farmacia'</t>
  </si>
  <si>
    <t xml:space="preserve"> 'Dentista'</t>
  </si>
  <si>
    <t xml:space="preserve"> 'Sala Hospitalar'</t>
  </si>
  <si>
    <t xml:space="preserve"> 'Leitos de Cirurgia Geral'</t>
  </si>
  <si>
    <t xml:space="preserve"> 'Leitos Cirurgico de Ginecologia'</t>
  </si>
  <si>
    <t xml:space="preserve"> 'Leitos Cirurgico de Ortopediatraumatologia'</t>
  </si>
  <si>
    <t xml:space="preserve"> 'Leitos de Clinica Geral'</t>
  </si>
  <si>
    <t xml:space="preserve"> 'Leitos Clinicos de Neonatologia'</t>
  </si>
  <si>
    <t xml:space="preserve"> 'Leitos de Obstetria Cirurgica'</t>
  </si>
  <si>
    <t xml:space="preserve"> 'Leitos de Obstetria Clinica'</t>
  </si>
  <si>
    <t xml:space="preserve"> 'Leitos de Pediatria Cirurgica'</t>
  </si>
  <si>
    <t xml:space="preserve"> 'Fisioterapeuta'</t>
  </si>
  <si>
    <t xml:space="preserve"> 'Psicologo'</t>
  </si>
  <si>
    <t xml:space="preserve"> 'Medico Cirurgiao Cardiovascular'</t>
  </si>
  <si>
    <t xml:space="preserve"> 'Medico em Medicina Preventiva e Social'</t>
  </si>
  <si>
    <t xml:space="preserve"> 'Medico Patologista'</t>
  </si>
  <si>
    <t xml:space="preserve"> 'Medico Patologista e Clinico Medicina Laboratorial'</t>
  </si>
  <si>
    <t xml:space="preserve"> 'Medico Pediatra'</t>
  </si>
  <si>
    <t xml:space="preserve"> 'AMB_02_G02-14: Diagnostico por teste rapido'</t>
  </si>
  <si>
    <t xml:space="preserve"> 'HOSP_02_G04-15: Outras cirurgias'</t>
  </si>
  <si>
    <t xml:space="preserve"> 'HOSP_03_G04-06: Cirurgia do aparelho circulatorio | FAEC + 1'</t>
  </si>
  <si>
    <t xml:space="preserve"> 'HOSP_03_G04-07: Cirurgia do aparelho digestivo  orgaos anexos e parede abdominal | FAEC + 80'</t>
  </si>
  <si>
    <t xml:space="preserve"> 'HOSP_03_G04-15: Outras cirurgias | FAEC + 5'</t>
  </si>
  <si>
    <t>0.35</t>
  </si>
  <si>
    <t>0.5</t>
  </si>
  <si>
    <t>-19.81750</t>
  </si>
  <si>
    <t>-43.94835</t>
  </si>
  <si>
    <t>Parâmetro estimado por 1.000 habitantes/ano</t>
  </si>
  <si>
    <t>0.015</t>
  </si>
  <si>
    <t>0.01</t>
  </si>
  <si>
    <t>0.02</t>
  </si>
  <si>
    <t>0.3</t>
  </si>
  <si>
    <t>0.08</t>
  </si>
  <si>
    <t>0.12</t>
  </si>
  <si>
    <t>0.2</t>
  </si>
  <si>
    <t>0.03</t>
  </si>
  <si>
    <t>0.001</t>
  </si>
  <si>
    <t>0.002</t>
  </si>
  <si>
    <t>Meta Plano Operativo</t>
  </si>
  <si>
    <t>Atratividade</t>
  </si>
  <si>
    <t>0.25</t>
  </si>
  <si>
    <t xml:space="preserve"> 'Região_Pampulha_Belo_Horizonte'</t>
  </si>
  <si>
    <t xml:space="preserve"> 'Região_Venda_Nova_Belo_Horizonte'</t>
  </si>
  <si>
    <t xml:space="preserve"> 'Região_Norte_Belo_Horizonte'</t>
  </si>
  <si>
    <t>-19.835360</t>
  </si>
  <si>
    <t>-43.937713</t>
  </si>
  <si>
    <t>-19.839356</t>
  </si>
  <si>
    <t>-43.952164</t>
  </si>
  <si>
    <t>-43.954035</t>
  </si>
  <si>
    <t>-19.812591</t>
  </si>
  <si>
    <t>Coordenadas Hospital Risoleta Neves</t>
  </si>
  <si>
    <t>TOTAL</t>
  </si>
  <si>
    <t xml:space="preserve"> 'Tabela SUS | Alta complexidade ambulatorial - pos fixado'</t>
  </si>
  <si>
    <t xml:space="preserve"> 'Tabela SUS | Alta complexidade hospitalar - pos fixado'</t>
  </si>
  <si>
    <t xml:space="preserve"> 'Tabela SUS | Produção FAEC - pos fixado'</t>
  </si>
  <si>
    <t xml:space="preserve"> 'Tabela SUS | Créditos a terceiros - pos fixado'</t>
  </si>
  <si>
    <t>TOTAL SUS</t>
  </si>
  <si>
    <t>%</t>
  </si>
  <si>
    <t>0.04</t>
  </si>
  <si>
    <t>4734.75</t>
  </si>
  <si>
    <t>440.03</t>
  </si>
  <si>
    <t>126.26</t>
  </si>
  <si>
    <t>356.63</t>
  </si>
  <si>
    <t>151.06</t>
  </si>
  <si>
    <t>271.07</t>
  </si>
  <si>
    <t>671.78</t>
  </si>
  <si>
    <t>99.92</t>
  </si>
  <si>
    <t>213.77</t>
  </si>
  <si>
    <t>8.33</t>
  </si>
  <si>
    <t>163.28</t>
  </si>
  <si>
    <t>39.89</t>
  </si>
  <si>
    <t>119.29</t>
  </si>
  <si>
    <t>67.45</t>
  </si>
  <si>
    <t>316.17</t>
  </si>
  <si>
    <t>83.92</t>
  </si>
  <si>
    <t>516.57</t>
  </si>
  <si>
    <t>28.17</t>
  </si>
  <si>
    <t>25.31</t>
  </si>
  <si>
    <t>40.28</t>
  </si>
  <si>
    <t>117.04</t>
  </si>
  <si>
    <t>36.36</t>
  </si>
  <si>
    <t>82.94</t>
  </si>
  <si>
    <t>155.92</t>
  </si>
  <si>
    <t>1855.61</t>
  </si>
  <si>
    <t>2290.97</t>
  </si>
  <si>
    <t>875.05</t>
  </si>
  <si>
    <t>347.99</t>
  </si>
  <si>
    <t>510.95</t>
  </si>
  <si>
    <t>32.15</t>
  </si>
  <si>
    <t>1515.71</t>
  </si>
  <si>
    <t>798.88</t>
  </si>
  <si>
    <t>1340.1</t>
  </si>
  <si>
    <t>1276.08</t>
  </si>
  <si>
    <t>2526.69</t>
  </si>
  <si>
    <t>1306.21</t>
  </si>
  <si>
    <t>2226.38</t>
  </si>
  <si>
    <t>3691.24</t>
  </si>
  <si>
    <t>4549.3</t>
  </si>
  <si>
    <t>3015.93</t>
  </si>
  <si>
    <t>2532.05</t>
  </si>
  <si>
    <t>1867.08</t>
  </si>
  <si>
    <t>4448.31</t>
  </si>
  <si>
    <t>1819.84</t>
  </si>
  <si>
    <t>1885.64</t>
  </si>
  <si>
    <t>3688.36</t>
  </si>
  <si>
    <t>2028.29</t>
  </si>
  <si>
    <t>2914.03</t>
  </si>
  <si>
    <t>5360.85</t>
  </si>
  <si>
    <t>37027.6</t>
  </si>
  <si>
    <t>10302.07</t>
  </si>
  <si>
    <t>11297.71</t>
  </si>
  <si>
    <t>5597.48</t>
  </si>
  <si>
    <t>7670.06</t>
  </si>
  <si>
    <t>0.33</t>
  </si>
  <si>
    <t xml:space="preserve"> 'HOSP_02_G04-06: Cirurgia do aparelho circulatorio'</t>
  </si>
  <si>
    <t xml:space="preserve"> 'HOSP_02_G04-07: Cirurgia do aparelho digestivo  orgaos anexos e parede abdominal'</t>
  </si>
  <si>
    <t>0.15350567286627</t>
  </si>
  <si>
    <t xml:space="preserve">set RS[S10]:= </t>
  </si>
  <si>
    <t xml:space="preserve">set RS[S20]:= </t>
  </si>
  <si>
    <t xml:space="preserve">set RS[S30]:= </t>
  </si>
  <si>
    <t xml:space="preserve">set RS[S40]:= </t>
  </si>
  <si>
    <t xml:space="preserve">set RS[S50]:= </t>
  </si>
  <si>
    <t>0.275</t>
  </si>
  <si>
    <t>0.1625</t>
  </si>
  <si>
    <t>0.3625</t>
  </si>
  <si>
    <t>0.175</t>
  </si>
  <si>
    <t>3.38</t>
  </si>
  <si>
    <t>18.71</t>
  </si>
  <si>
    <t>153.13</t>
  </si>
  <si>
    <t>568.17</t>
  </si>
  <si>
    <t>283.32</t>
  </si>
  <si>
    <t>52.8</t>
  </si>
  <si>
    <t>15.15</t>
  </si>
  <si>
    <t>42.8</t>
  </si>
  <si>
    <t>18.13</t>
  </si>
  <si>
    <t>32.53</t>
  </si>
  <si>
    <t>80.61</t>
  </si>
  <si>
    <t>11.99</t>
  </si>
  <si>
    <t>25.65</t>
  </si>
  <si>
    <t>19.59</t>
  </si>
  <si>
    <t>4.79</t>
  </si>
  <si>
    <t>14.32</t>
  </si>
  <si>
    <t>8.09</t>
  </si>
  <si>
    <t>37.94</t>
  </si>
  <si>
    <t>10.07</t>
  </si>
  <si>
    <t>61.99</t>
  </si>
  <si>
    <t>3.04</t>
  </si>
  <si>
    <t>4.83</t>
  </si>
  <si>
    <t>14.04</t>
  </si>
  <si>
    <t>4.36</t>
  </si>
  <si>
    <t>9.95</t>
  </si>
  <si>
    <t>222.67</t>
  </si>
  <si>
    <t>274.92</t>
  </si>
  <si>
    <t>105.01</t>
  </si>
  <si>
    <t>41.76</t>
  </si>
  <si>
    <t>61.31</t>
  </si>
  <si>
    <t>3.86</t>
  </si>
  <si>
    <t>181.89</t>
  </si>
  <si>
    <t>95.87</t>
  </si>
  <si>
    <t>160.81</t>
  </si>
  <si>
    <t>303.2</t>
  </si>
  <si>
    <t>156.74</t>
  </si>
  <si>
    <t>267.17</t>
  </si>
  <si>
    <t>442.95</t>
  </si>
  <si>
    <t>545.92</t>
  </si>
  <si>
    <t>361.91</t>
  </si>
  <si>
    <t>303.85</t>
  </si>
  <si>
    <t>224.05</t>
  </si>
  <si>
    <t>533.8</t>
  </si>
  <si>
    <t>218.38</t>
  </si>
  <si>
    <t>226.28</t>
  </si>
  <si>
    <t>442.6</t>
  </si>
  <si>
    <t>243.4</t>
  </si>
  <si>
    <t>349.68</t>
  </si>
  <si>
    <t>643.3</t>
  </si>
  <si>
    <t>4443.31</t>
  </si>
  <si>
    <t>1236.25</t>
  </si>
  <si>
    <t>1355.73</t>
  </si>
  <si>
    <t>671.7</t>
  </si>
  <si>
    <t>920.41</t>
  </si>
  <si>
    <t>FC Mensal</t>
  </si>
  <si>
    <t>3128.04</t>
  </si>
  <si>
    <t>3781.43</t>
  </si>
  <si>
    <t>3400.03</t>
  </si>
  <si>
    <t>4724.5</t>
  </si>
  <si>
    <t>2256.92</t>
  </si>
  <si>
    <t>4889.13</t>
  </si>
  <si>
    <t>9778.31</t>
  </si>
  <si>
    <t>4106.09</t>
  </si>
  <si>
    <t>11298.22</t>
  </si>
  <si>
    <t>1578.83</t>
  </si>
  <si>
    <t>3754.03</t>
  </si>
  <si>
    <t>4247.95</t>
  </si>
  <si>
    <t>0.15</t>
  </si>
  <si>
    <t>0.460517018598809</t>
  </si>
  <si>
    <t>0.307011345732539</t>
  </si>
  <si>
    <t>0.230258509299405</t>
  </si>
  <si>
    <t>0.24</t>
  </si>
  <si>
    <t>0.048</t>
  </si>
  <si>
    <t>0.008</t>
  </si>
  <si>
    <t>0.16</t>
  </si>
  <si>
    <t>0.36</t>
  </si>
  <si>
    <t>0.004</t>
  </si>
  <si>
    <t>0.012</t>
  </si>
  <si>
    <t>0.006</t>
  </si>
  <si>
    <t>0.0004</t>
  </si>
  <si>
    <t>0.003</t>
  </si>
  <si>
    <t>0.007</t>
  </si>
  <si>
    <t>0.009</t>
  </si>
  <si>
    <t>0.035</t>
  </si>
  <si>
    <t>0.0015</t>
  </si>
  <si>
    <t xml:space="preserve"> 'HOSP_03_G05-03: Acoes relacionadas a doacao de orgaos e tecidos para transplante | FAEC + 27'</t>
  </si>
  <si>
    <t>param TUR :=</t>
  </si>
  <si>
    <t>[S1,R2]</t>
  </si>
  <si>
    <t>[S1,R67]</t>
  </si>
  <si>
    <t>[S1,R33]</t>
  </si>
  <si>
    <t>[S1,R28]</t>
  </si>
  <si>
    <t>[S2,R2]</t>
  </si>
  <si>
    <t>[S2,R9]</t>
  </si>
  <si>
    <t>[S2,R11]</t>
  </si>
  <si>
    <t>[S2,R33]</t>
  </si>
  <si>
    <t>[S2,R43]</t>
  </si>
  <si>
    <t>[S2,R67]</t>
  </si>
  <si>
    <t>[S3,R3]</t>
  </si>
  <si>
    <t>[S3,R9]</t>
  </si>
  <si>
    <t>[S3,R33]</t>
  </si>
  <si>
    <t>[S3,R60]</t>
  </si>
  <si>
    <t>[S3,R61]</t>
  </si>
  <si>
    <t>[S3,R67]</t>
  </si>
  <si>
    <t>[S4,R3]</t>
  </si>
  <si>
    <t>[S4,R5]</t>
  </si>
  <si>
    <t>[S4,R33]</t>
  </si>
  <si>
    <t>[S4,R65]</t>
  </si>
  <si>
    <t>[S4,R66]</t>
  </si>
  <si>
    <t>[S4,R49]</t>
  </si>
  <si>
    <t>[S4,R67]</t>
  </si>
  <si>
    <t>[S5,R3]</t>
  </si>
  <si>
    <t>[S5,R5]</t>
  </si>
  <si>
    <t>[S5,R33]</t>
  </si>
  <si>
    <t>[S5,R49]</t>
  </si>
  <si>
    <t>[S5,R67]</t>
  </si>
  <si>
    <t>[S6,R3]</t>
  </si>
  <si>
    <t>[S6,R5]</t>
  </si>
  <si>
    <t>[S6,R10]</t>
  </si>
  <si>
    <t>[S6,R33]</t>
  </si>
  <si>
    <t>[S6,R46]</t>
  </si>
  <si>
    <t>[S6,R67]</t>
  </si>
  <si>
    <t>[S7,R3]</t>
  </si>
  <si>
    <t>[S7,R4]</t>
  </si>
  <si>
    <t>[S7,R9]</t>
  </si>
  <si>
    <t>[S7,R10]</t>
  </si>
  <si>
    <t>[S7,R33]</t>
  </si>
  <si>
    <t>[S7,R43]</t>
  </si>
  <si>
    <t>[S7,R67]</t>
  </si>
  <si>
    <t>[S8,R3]</t>
  </si>
  <si>
    <t>[S8,R33]</t>
  </si>
  <si>
    <t>[S8,R52]</t>
  </si>
  <si>
    <t>[S8,R67]</t>
  </si>
  <si>
    <t>[S9,R2]</t>
  </si>
  <si>
    <t>[S9,R11]</t>
  </si>
  <si>
    <t>[S9,R33]</t>
  </si>
  <si>
    <t>[S9,R67]</t>
  </si>
  <si>
    <t>[S10,R2]</t>
  </si>
  <si>
    <t>[S10,R24]</t>
  </si>
  <si>
    <t>[S10,R27]</t>
  </si>
  <si>
    <t>[S10,R33]</t>
  </si>
  <si>
    <t>[S10,R36]</t>
  </si>
  <si>
    <t>[S10,R38]</t>
  </si>
  <si>
    <t>[S10,R47]</t>
  </si>
  <si>
    <t>[S10,R51]</t>
  </si>
  <si>
    <t>[S10,R59]</t>
  </si>
  <si>
    <t>[S10,R62]</t>
  </si>
  <si>
    <t>[S10,R67]</t>
  </si>
  <si>
    <t>[S10,R44]</t>
  </si>
  <si>
    <t>[S11,R3]</t>
  </si>
  <si>
    <t>[S11,R29]</t>
  </si>
  <si>
    <t>[S11,R33]</t>
  </si>
  <si>
    <t>[S12,R3]</t>
  </si>
  <si>
    <t>[S12,R27]</t>
  </si>
  <si>
    <t>[S12,R30]</t>
  </si>
  <si>
    <t>[S12,R31]</t>
  </si>
  <si>
    <t>[S12,R32]</t>
  </si>
  <si>
    <t>[S12,R29]</t>
  </si>
  <si>
    <t>[S12,R33]</t>
  </si>
  <si>
    <t>[S12,R45]</t>
  </si>
  <si>
    <t>[S12,R47]</t>
  </si>
  <si>
    <t>[S12,R54]</t>
  </si>
  <si>
    <t>[S12,R55]</t>
  </si>
  <si>
    <t>[S12,R56]</t>
  </si>
  <si>
    <t>[S12,R67]</t>
  </si>
  <si>
    <t>[S13,R3]</t>
  </si>
  <si>
    <t>[S13,R27]</t>
  </si>
  <si>
    <t>[S13,R28]</t>
  </si>
  <si>
    <t>[S13,R33]</t>
  </si>
  <si>
    <t>[S13,R52]</t>
  </si>
  <si>
    <t>[S13,R67]</t>
  </si>
  <si>
    <t>[S14,R3]</t>
  </si>
  <si>
    <t>[S14,R29]</t>
  </si>
  <si>
    <t>[S14,R33]</t>
  </si>
  <si>
    <t>[S14,R36]</t>
  </si>
  <si>
    <t>[S14,R67]</t>
  </si>
  <si>
    <t>[S15,R3]</t>
  </si>
  <si>
    <t>[S15,R8]</t>
  </si>
  <si>
    <t>[S15,R33]</t>
  </si>
  <si>
    <t>[S15,R37]</t>
  </si>
  <si>
    <t>[S15,R67]</t>
  </si>
  <si>
    <t>[S16,R3]</t>
  </si>
  <si>
    <t>[S16,R7]</t>
  </si>
  <si>
    <t>[S16,R8]</t>
  </si>
  <si>
    <t>[S16,R12]</t>
  </si>
  <si>
    <t>[S16,R15]</t>
  </si>
  <si>
    <t>[S16,R26]</t>
  </si>
  <si>
    <t>[S16,R27]</t>
  </si>
  <si>
    <t>[S16,R33]</t>
  </si>
  <si>
    <t>[S16,R37]</t>
  </si>
  <si>
    <t>[S16,R39]</t>
  </si>
  <si>
    <t>[S16,R40]</t>
  </si>
  <si>
    <t>[S16,R55]</t>
  </si>
  <si>
    <t>[S16,R67]</t>
  </si>
  <si>
    <t>[S17,R3]</t>
  </si>
  <si>
    <t>[S17,R6]</t>
  </si>
  <si>
    <t>[S17,R8]</t>
  </si>
  <si>
    <t>[S17,R12]</t>
  </si>
  <si>
    <t>[S17,R15]</t>
  </si>
  <si>
    <t>[S17,R27]</t>
  </si>
  <si>
    <t>[S17,R33]</t>
  </si>
  <si>
    <t>[S17,R37]</t>
  </si>
  <si>
    <t>[S17,R38]</t>
  </si>
  <si>
    <t>[S17,R39]</t>
  </si>
  <si>
    <t>[S17,R40]</t>
  </si>
  <si>
    <t>[S17,R67]</t>
  </si>
  <si>
    <t>[S18,R3]</t>
  </si>
  <si>
    <t>[S18,R8]</t>
  </si>
  <si>
    <t>[S18,R12]</t>
  </si>
  <si>
    <t>[S18,R15]</t>
  </si>
  <si>
    <t>[S18,R27]</t>
  </si>
  <si>
    <t>[S18,R33]</t>
  </si>
  <si>
    <t>[S18,R37]</t>
  </si>
  <si>
    <t>[S18,R40]</t>
  </si>
  <si>
    <t>[S18,R67]</t>
  </si>
  <si>
    <t>[S19,R3]</t>
  </si>
  <si>
    <t>[S19,R8]</t>
  </si>
  <si>
    <t>[S19,R12]</t>
  </si>
  <si>
    <t>[S19,R15]</t>
  </si>
  <si>
    <t>[S19,R27]</t>
  </si>
  <si>
    <t>[S19,R33]</t>
  </si>
  <si>
    <t>[S19,R37]</t>
  </si>
  <si>
    <t>[S19,R40]</t>
  </si>
  <si>
    <t>[S19,R67]</t>
  </si>
  <si>
    <t>[S20,R3]</t>
  </si>
  <si>
    <t>[S20,R8]</t>
  </si>
  <si>
    <t>[S20,R13]</t>
  </si>
  <si>
    <t>[S20,R15]</t>
  </si>
  <si>
    <t>[S20,R27]</t>
  </si>
  <si>
    <t>[S20,R33]</t>
  </si>
  <si>
    <t>[S20,R37]</t>
  </si>
  <si>
    <t>[S20,R40]</t>
  </si>
  <si>
    <t>[S20,R51]</t>
  </si>
  <si>
    <t>[S20,R67]</t>
  </si>
  <si>
    <t>[S21,R3]</t>
  </si>
  <si>
    <t>[S21,R8]</t>
  </si>
  <si>
    <t>[S21,R12]</t>
  </si>
  <si>
    <t>[S21,R15]</t>
  </si>
  <si>
    <t>[S21,R27]</t>
  </si>
  <si>
    <t>[S21,R33]</t>
  </si>
  <si>
    <t>[S21,R37]</t>
  </si>
  <si>
    <t>[S21,R38]</t>
  </si>
  <si>
    <t>[S21,R39]</t>
  </si>
  <si>
    <t>[S21,R40]</t>
  </si>
  <si>
    <t>[S21,R42]</t>
  </si>
  <si>
    <t>[S21,R59]</t>
  </si>
  <si>
    <t>[S21,R67]</t>
  </si>
  <si>
    <t>[S22,R3]</t>
  </si>
  <si>
    <t>[S22,R8]</t>
  </si>
  <si>
    <t>[S22,R12]</t>
  </si>
  <si>
    <t>[S22,R15]</t>
  </si>
  <si>
    <t>[S22,R27]</t>
  </si>
  <si>
    <t>[S22,R33]</t>
  </si>
  <si>
    <t>[S22,R34]</t>
  </si>
  <si>
    <t>[S22,R35]</t>
  </si>
  <si>
    <t>[S22,R37]</t>
  </si>
  <si>
    <t>[S22,R39]</t>
  </si>
  <si>
    <t>[S22,R40]</t>
  </si>
  <si>
    <t>[S22,R41]</t>
  </si>
  <si>
    <t>[S22,R43]</t>
  </si>
  <si>
    <t>[S22,R67]</t>
  </si>
  <si>
    <t>[S23,R3]</t>
  </si>
  <si>
    <t>[S23,R33]</t>
  </si>
  <si>
    <t>[S23,R37]</t>
  </si>
  <si>
    <t>[S23,R67]</t>
  </si>
  <si>
    <t>[S24,R2]</t>
  </si>
  <si>
    <t>[S24,R5]</t>
  </si>
  <si>
    <t>[S24,R9]</t>
  </si>
  <si>
    <t>[S24,R33]</t>
  </si>
  <si>
    <t>[S24,R67]</t>
  </si>
  <si>
    <t>[S24,R49]</t>
  </si>
  <si>
    <t>[S25,R2]</t>
  </si>
  <si>
    <t>[S25,R5]</t>
  </si>
  <si>
    <t>[S25,R10]</t>
  </si>
  <si>
    <t>[S25,R33]</t>
  </si>
  <si>
    <t>[S25,R67]</t>
  </si>
  <si>
    <t>[S25,R49]</t>
  </si>
  <si>
    <t>[S26,R2]</t>
  </si>
  <si>
    <t>[S26,R28]</t>
  </si>
  <si>
    <t>[S26,R27]</t>
  </si>
  <si>
    <t>[S26,R33]</t>
  </si>
  <si>
    <t>[S26,R52]</t>
  </si>
  <si>
    <t>[S26,R67]</t>
  </si>
  <si>
    <t>[S27,R3]</t>
  </si>
  <si>
    <t>[S27,R67]</t>
  </si>
  <si>
    <t>[S27,R33]</t>
  </si>
  <si>
    <t>[S27,R28]</t>
  </si>
  <si>
    <t>[S28,R3]</t>
  </si>
  <si>
    <t>[S28,R33]</t>
  </si>
  <si>
    <t>[S28,R46]</t>
  </si>
  <si>
    <t>[S28,R67]</t>
  </si>
  <si>
    <t>[S29,R3]</t>
  </si>
  <si>
    <t>[S29,R24]</t>
  </si>
  <si>
    <t>[S29,R27]</t>
  </si>
  <si>
    <t>[S29,R33]</t>
  </si>
  <si>
    <t>[S29,R36]</t>
  </si>
  <si>
    <t>[S29,R38]</t>
  </si>
  <si>
    <t>[S29,R47]</t>
  </si>
  <si>
    <t>[S29,R51]</t>
  </si>
  <si>
    <t>[S29,R59]</t>
  </si>
  <si>
    <t>[S29,R62]</t>
  </si>
  <si>
    <t>[S29,R67]</t>
  </si>
  <si>
    <t>[S29,R44]</t>
  </si>
  <si>
    <t>[S29,R48]</t>
  </si>
  <si>
    <t>[S29,R64]</t>
  </si>
  <si>
    <t>[S30,R3]</t>
  </si>
  <si>
    <t>[S30,R30]</t>
  </si>
  <si>
    <t>[S30,R31]</t>
  </si>
  <si>
    <t>[S30,R32]</t>
  </si>
  <si>
    <t>[S30,R29]</t>
  </si>
  <si>
    <t>[S30,R33]</t>
  </si>
  <si>
    <t>[S30,R62]</t>
  </si>
  <si>
    <t>[S30,R56]</t>
  </si>
  <si>
    <t>[S30,R47]</t>
  </si>
  <si>
    <t>[S30,R67]</t>
  </si>
  <si>
    <t>[S31,R3]</t>
  </si>
  <si>
    <t>[S31,R33]</t>
  </si>
  <si>
    <t>[S31,R67]</t>
  </si>
  <si>
    <t>[S31,R43]</t>
  </si>
  <si>
    <t>[S32,R3]</t>
  </si>
  <si>
    <t>[S32,R27]</t>
  </si>
  <si>
    <t>[S32,R33]</t>
  </si>
  <si>
    <t>[S32,R54]</t>
  </si>
  <si>
    <t>[S32,R67]</t>
  </si>
  <si>
    <t>[S33,R1]</t>
  </si>
  <si>
    <t>[S33,R8]</t>
  </si>
  <si>
    <t>[S33,R27]</t>
  </si>
  <si>
    <t>[S33,R33]</t>
  </si>
  <si>
    <t>[S33,R43]</t>
  </si>
  <si>
    <t>[S33,R40]</t>
  </si>
  <si>
    <t>[S33,R3]</t>
  </si>
  <si>
    <t>[S33,R67]</t>
  </si>
  <si>
    <t>[S34,R3]</t>
  </si>
  <si>
    <t>[S34,R8]</t>
  </si>
  <si>
    <t>[S34,R17]</t>
  </si>
  <si>
    <t>[S34,R20]</t>
  </si>
  <si>
    <t>[S34,R21]</t>
  </si>
  <si>
    <t>[S34,R15]</t>
  </si>
  <si>
    <t>[S34,R16]</t>
  </si>
  <si>
    <t>[S34,R22]</t>
  </si>
  <si>
    <t>[S34,R23]</t>
  </si>
  <si>
    <t>[S34,R27]</t>
  </si>
  <si>
    <t>[S34,R33]</t>
  </si>
  <si>
    <t>[S34,R37]</t>
  </si>
  <si>
    <t>[S34,R51]</t>
  </si>
  <si>
    <t>[S34,R67]</t>
  </si>
  <si>
    <t>[S35,R3]</t>
  </si>
  <si>
    <t>[S35,R8]</t>
  </si>
  <si>
    <t>[S35,R12]</t>
  </si>
  <si>
    <t>[S35,R15]</t>
  </si>
  <si>
    <t>[S35,R27]</t>
  </si>
  <si>
    <t>[S35,R33]</t>
  </si>
  <si>
    <t>[S35,R37]</t>
  </si>
  <si>
    <t>[S35,R40]</t>
  </si>
  <si>
    <t>[S35,R67]</t>
  </si>
  <si>
    <t>[S36,R3]</t>
  </si>
  <si>
    <t>[S36,R1]</t>
  </si>
  <si>
    <t>[S36,R8]</t>
  </si>
  <si>
    <t>[S36,R12]</t>
  </si>
  <si>
    <t>[S36,R15]</t>
  </si>
  <si>
    <t>[S36,R22]</t>
  </si>
  <si>
    <t>[S36,R27]</t>
  </si>
  <si>
    <t>[S36,R33]</t>
  </si>
  <si>
    <t>[S36,R37]</t>
  </si>
  <si>
    <t>[S36,R39]</t>
  </si>
  <si>
    <t>[S36,R40]</t>
  </si>
  <si>
    <t>[S36,R67]</t>
  </si>
  <si>
    <t>[S37,R3]</t>
  </si>
  <si>
    <t>[S37,R1]</t>
  </si>
  <si>
    <t>[S37,R8]</t>
  </si>
  <si>
    <t>[S37,R12]</t>
  </si>
  <si>
    <t>[S37,R15]</t>
  </si>
  <si>
    <t>[S37,R22]</t>
  </si>
  <si>
    <t>[S37,R14]</t>
  </si>
  <si>
    <t>[S37,R26]</t>
  </si>
  <si>
    <t>[S37,R27]</t>
  </si>
  <si>
    <t>[S37,R33]</t>
  </si>
  <si>
    <t>[S37,R37]</t>
  </si>
  <si>
    <t>[S37,R40]</t>
  </si>
  <si>
    <t>[S37,R67]</t>
  </si>
  <si>
    <t>[S38,R3]</t>
  </si>
  <si>
    <t>[S38,R1]</t>
  </si>
  <si>
    <t>[S38,R8]</t>
  </si>
  <si>
    <t>[S38,R12]</t>
  </si>
  <si>
    <t>[S38,R15]</t>
  </si>
  <si>
    <t>[S38,R27]</t>
  </si>
  <si>
    <t>[S38,R33]</t>
  </si>
  <si>
    <t>[S38,R37]</t>
  </si>
  <si>
    <t>[S38,R38]</t>
  </si>
  <si>
    <t>[S38,R39]</t>
  </si>
  <si>
    <t>[S38,R40]</t>
  </si>
  <si>
    <t>[S38,R67]</t>
  </si>
  <si>
    <t>[S39,R3]</t>
  </si>
  <si>
    <t>[S39,R1]</t>
  </si>
  <si>
    <t>[S39,R8]</t>
  </si>
  <si>
    <t>[S39,R12]</t>
  </si>
  <si>
    <t>[S39,R15]</t>
  </si>
  <si>
    <t>[S39,R27]</t>
  </si>
  <si>
    <t>[S39,R33]</t>
  </si>
  <si>
    <t>[S39,R37]</t>
  </si>
  <si>
    <t>[S39,R40]</t>
  </si>
  <si>
    <t>[S39,R67]</t>
  </si>
  <si>
    <t>[S40,R3]</t>
  </si>
  <si>
    <t>[S40,R1]</t>
  </si>
  <si>
    <t>[S40,R8]</t>
  </si>
  <si>
    <t>[S40,R14]</t>
  </si>
  <si>
    <t>[S40,R27]</t>
  </si>
  <si>
    <t>[S40,R33]</t>
  </si>
  <si>
    <t>[S40,R37]</t>
  </si>
  <si>
    <t>[S40,R40]</t>
  </si>
  <si>
    <t>[S40,R67]</t>
  </si>
  <si>
    <t>[S41,R3]</t>
  </si>
  <si>
    <t>[S41,R8]</t>
  </si>
  <si>
    <t>[S41,R13]</t>
  </si>
  <si>
    <t>[S41,R15]</t>
  </si>
  <si>
    <t>[S41,R27]</t>
  </si>
  <si>
    <t>[S41,R33]</t>
  </si>
  <si>
    <t>[S41,R37]</t>
  </si>
  <si>
    <t>[S41,R40]</t>
  </si>
  <si>
    <t>[S41,R51]</t>
  </si>
  <si>
    <t>[S41,R67]</t>
  </si>
  <si>
    <t>[S42,R3]</t>
  </si>
  <si>
    <t>[S42,R8]</t>
  </si>
  <si>
    <t>[S42,R12]</t>
  </si>
  <si>
    <t>[S42,R15]</t>
  </si>
  <si>
    <t>[S42,R27]</t>
  </si>
  <si>
    <t>[S42,R33]</t>
  </si>
  <si>
    <t>[S42,R37]</t>
  </si>
  <si>
    <t>[S42,R40]</t>
  </si>
  <si>
    <t>[S42,R41]</t>
  </si>
  <si>
    <t>[S42,R67]</t>
  </si>
  <si>
    <t>[S43,R3]</t>
  </si>
  <si>
    <t>[S43,R1]</t>
  </si>
  <si>
    <t>[S43,R8]</t>
  </si>
  <si>
    <t>[S43,R17]</t>
  </si>
  <si>
    <t>[S43,R18]</t>
  </si>
  <si>
    <t>[S43,R27]</t>
  </si>
  <si>
    <t>[S43,R33]</t>
  </si>
  <si>
    <t>[S43,R37]</t>
  </si>
  <si>
    <t>[S43,R51]</t>
  </si>
  <si>
    <t>[S43,R67]</t>
  </si>
  <si>
    <t>[S44,R3]</t>
  </si>
  <si>
    <t>[S44,R1]</t>
  </si>
  <si>
    <t>[S44,R8]</t>
  </si>
  <si>
    <t>[S44,R14]</t>
  </si>
  <si>
    <t>[S44,R15]</t>
  </si>
  <si>
    <t>[S44,R27]</t>
  </si>
  <si>
    <t>[S44,R33]</t>
  </si>
  <si>
    <t>[S44,R37]</t>
  </si>
  <si>
    <t>[S44,R38]</t>
  </si>
  <si>
    <t>[S44,R39]</t>
  </si>
  <si>
    <t>[S44,R40]</t>
  </si>
  <si>
    <t>[S44,R42]</t>
  </si>
  <si>
    <t>[S44,R59]</t>
  </si>
  <si>
    <t>[S44,R67]</t>
  </si>
  <si>
    <t>[S45,R3]</t>
  </si>
  <si>
    <t>[S45,R7]</t>
  </si>
  <si>
    <t>[S45,R8]</t>
  </si>
  <si>
    <t>[S45,R14]</t>
  </si>
  <si>
    <t>[S45,R15]</t>
  </si>
  <si>
    <t>[S45,R27]</t>
  </si>
  <si>
    <t>[S45,R33]</t>
  </si>
  <si>
    <t>[S45,R37]</t>
  </si>
  <si>
    <t>[S45,R40]</t>
  </si>
  <si>
    <t>[S45,R41]</t>
  </si>
  <si>
    <t>[S45,R67]</t>
  </si>
  <si>
    <t>[S46,R3]</t>
  </si>
  <si>
    <t>[S46,R7]</t>
  </si>
  <si>
    <t>[S46,R8]</t>
  </si>
  <si>
    <t>[S46,R12]</t>
  </si>
  <si>
    <t>[S46,R15]</t>
  </si>
  <si>
    <t>[S46,R27]</t>
  </si>
  <si>
    <t>[S46,R33]</t>
  </si>
  <si>
    <t>[S46,R34]</t>
  </si>
  <si>
    <t>[S46,R35]</t>
  </si>
  <si>
    <t>[S46,R37]</t>
  </si>
  <si>
    <t>[S46,R39]</t>
  </si>
  <si>
    <t>[S46,R40]</t>
  </si>
  <si>
    <t>[S46,R41]</t>
  </si>
  <si>
    <t>[S46,R43]</t>
  </si>
  <si>
    <t>[S46,R67]</t>
  </si>
  <si>
    <t>[S47,R3]</t>
  </si>
  <si>
    <t>[S47,R33]</t>
  </si>
  <si>
    <t>[S47,R28]</t>
  </si>
  <si>
    <t>[S47,R67]</t>
  </si>
  <si>
    <t>[S48,R3]</t>
  </si>
  <si>
    <t>[S48,R5]</t>
  </si>
  <si>
    <t>[S48,R10]</t>
  </si>
  <si>
    <t>[S48,R33]</t>
  </si>
  <si>
    <t>[S48,R46]</t>
  </si>
  <si>
    <t>[S48,R67]</t>
  </si>
  <si>
    <t>[S49,R3]</t>
  </si>
  <si>
    <t>[S49,R28]</t>
  </si>
  <si>
    <t>[S49,R29]</t>
  </si>
  <si>
    <t>[S49,R30]</t>
  </si>
  <si>
    <t>[S49,R31]</t>
  </si>
  <si>
    <t>[S49,R32]</t>
  </si>
  <si>
    <t>[S49,R33]</t>
  </si>
  <si>
    <t>[S49,R34]</t>
  </si>
  <si>
    <t>[S49,R35]</t>
  </si>
  <si>
    <t>[S49,R67]</t>
  </si>
  <si>
    <t>[S49,R47]</t>
  </si>
  <si>
    <t>[S49,R63]</t>
  </si>
  <si>
    <t>[S49,R62]</t>
  </si>
  <si>
    <t>[S49,R58]</t>
  </si>
  <si>
    <t>[S49,R57]</t>
  </si>
  <si>
    <t>[S49,R56]</t>
  </si>
  <si>
    <t>[S49,R53]</t>
  </si>
  <si>
    <t>[S49,R50]</t>
  </si>
  <si>
    <t>[S50,R3]</t>
  </si>
  <si>
    <t>[S50,R1]</t>
  </si>
  <si>
    <t>[S50,R7]</t>
  </si>
  <si>
    <t>[S50,R8]</t>
  </si>
  <si>
    <t>[S50,R27]</t>
  </si>
  <si>
    <t>[S50,R33]</t>
  </si>
  <si>
    <t>[S50,R37]</t>
  </si>
  <si>
    <t>[S50,R39]</t>
  </si>
  <si>
    <t>[S50,R40]</t>
  </si>
  <si>
    <t>[S50,R67]</t>
  </si>
  <si>
    <t>[S51,R3]</t>
  </si>
  <si>
    <t>[S51,R1]</t>
  </si>
  <si>
    <t>[S51,R8]</t>
  </si>
  <si>
    <t>[S51,R12]</t>
  </si>
  <si>
    <t>[S51,R15]</t>
  </si>
  <si>
    <t>[S51,R22]</t>
  </si>
  <si>
    <t>[S51,R14]</t>
  </si>
  <si>
    <t>[S51,R27]</t>
  </si>
  <si>
    <t>[S51,R33]</t>
  </si>
  <si>
    <t>[S51,R37]</t>
  </si>
  <si>
    <t>[S51,R38]</t>
  </si>
  <si>
    <t>[S51,R39]</t>
  </si>
  <si>
    <t>[S51,R40]</t>
  </si>
  <si>
    <t>[S51,R45]</t>
  </si>
  <si>
    <t>[S51,R67]</t>
  </si>
  <si>
    <t>[S52,R3]</t>
  </si>
  <si>
    <t>[S52,R1]</t>
  </si>
  <si>
    <t>[S52,R8]</t>
  </si>
  <si>
    <t>[S52,R12]</t>
  </si>
  <si>
    <t>[S52,R15]</t>
  </si>
  <si>
    <t>[S52,R22]</t>
  </si>
  <si>
    <t>[S52,R27]</t>
  </si>
  <si>
    <t>[S52,R33]</t>
  </si>
  <si>
    <t>[S52,R37]</t>
  </si>
  <si>
    <t>[S52,R39]</t>
  </si>
  <si>
    <t>[S52,R40]</t>
  </si>
  <si>
    <t>[S52,R67]</t>
  </si>
  <si>
    <t>[S53,R3]</t>
  </si>
  <si>
    <t>[S53,R1]</t>
  </si>
  <si>
    <t>[S53,R8]</t>
  </si>
  <si>
    <t>[S53,R14]</t>
  </si>
  <si>
    <t>[S53,R15]</t>
  </si>
  <si>
    <t>[S53,R27]</t>
  </si>
  <si>
    <t>[S53,R33]</t>
  </si>
  <si>
    <t>[S53,R37]</t>
  </si>
  <si>
    <t>[S53,R40]</t>
  </si>
  <si>
    <t>[S53,R55]</t>
  </si>
  <si>
    <t>[S53,R45]</t>
  </si>
  <si>
    <t>[S53,R67]</t>
  </si>
  <si>
    <t>[S54,R3]</t>
  </si>
  <si>
    <t>[S54,R1]</t>
  </si>
  <si>
    <t>[S54,R8]</t>
  </si>
  <si>
    <t>[S54,R14]</t>
  </si>
  <si>
    <t>[S54,R15]</t>
  </si>
  <si>
    <t>[S54,R22]</t>
  </si>
  <si>
    <t>[S54,R27]</t>
  </si>
  <si>
    <t>[S54,R33]</t>
  </si>
  <si>
    <t>[S54,R37]</t>
  </si>
  <si>
    <t>[S54,R38]</t>
  </si>
  <si>
    <t>[S54,R39]</t>
  </si>
  <si>
    <t>[S54,R40]</t>
  </si>
  <si>
    <t>[S54,R42]</t>
  </si>
  <si>
    <t>[S54,R59]</t>
  </si>
  <si>
    <t>[S54,R67]</t>
  </si>
  <si>
    <t>[S55,R3]</t>
  </si>
  <si>
    <t>[S55,R1]</t>
  </si>
  <si>
    <t>[S55,R8]</t>
  </si>
  <si>
    <t>[S55,R19]</t>
  </si>
  <si>
    <t>[S55,R27]</t>
  </si>
  <si>
    <t>[S55,R33]</t>
  </si>
  <si>
    <t>[S55,R34]</t>
  </si>
  <si>
    <t>[S55,R35]</t>
  </si>
  <si>
    <t>[S55,R37]</t>
  </si>
  <si>
    <t>[S55,R38]</t>
  </si>
  <si>
    <t>[S55,R39]</t>
  </si>
  <si>
    <t>[S55,R40]</t>
  </si>
  <si>
    <t>[S55,R41]</t>
  </si>
  <si>
    <t>[S55,R67]</t>
  </si>
  <si>
    <t>[S55,R59]</t>
  </si>
  <si>
    <t>[S56,R3]</t>
  </si>
  <si>
    <t>[S56,R25]</t>
  </si>
  <si>
    <t>[S56,R33]</t>
  </si>
  <si>
    <t>[S56,R34]</t>
  </si>
  <si>
    <t>[S56,R35]</t>
  </si>
  <si>
    <t>[S56,R36]</t>
  </si>
  <si>
    <t>[S56,R67]</t>
  </si>
  <si>
    <r>
      <t>TUR tempo unitário real de cada serviço para cada paciente como 1 dividido pela capacidade de produção (ou atendimento) </t>
    </r>
    <r>
      <rPr>
        <b/>
        <sz val="11"/>
        <color rgb="FF333333"/>
        <rFont val="Calibri"/>
        <family val="2"/>
      </rPr>
      <t>(1 / capacidade)</t>
    </r>
  </si>
  <si>
    <t>Tempo real de cada atendimento</t>
  </si>
  <si>
    <t>Capacidade de atendimento/ano</t>
  </si>
  <si>
    <t>1/capacidade</t>
  </si>
  <si>
    <t>#</t>
  </si>
  <si>
    <t>[S15,R15]</t>
  </si>
  <si>
    <t>[S10,R15]</t>
  </si>
  <si>
    <t>0.000136986301369863</t>
  </si>
  <si>
    <t>0.000273972602739726</t>
  </si>
  <si>
    <t>0.00025</t>
  </si>
  <si>
    <t>0.0005</t>
  </si>
  <si>
    <t>0.000125549278091651</t>
  </si>
  <si>
    <t>0.0016025641025641</t>
  </si>
  <si>
    <t>0.0002</t>
  </si>
  <si>
    <t>0.0025</t>
  </si>
  <si>
    <t>0.00091324200913242</t>
  </si>
  <si>
    <t>0.000333333333333333</t>
  </si>
  <si>
    <t>0.00961538461538462</t>
  </si>
  <si>
    <t>0.005</t>
  </si>
  <si>
    <t>0.000273224043715847</t>
  </si>
  <si>
    <t>0.00769230769230769</t>
  </si>
  <si>
    <t>0.575646273248511</t>
  </si>
  <si>
    <t>0.921034037197618</t>
  </si>
  <si>
    <t>0.0921034037197618</t>
  </si>
  <si>
    <t>Incentivo</t>
  </si>
  <si>
    <t>0.279452055</t>
  </si>
  <si>
    <t>0.55890411</t>
  </si>
  <si>
    <t>0.51</t>
  </si>
  <si>
    <t>1.02</t>
  </si>
  <si>
    <t>0.256120527</t>
  </si>
  <si>
    <t>2.04</t>
  </si>
  <si>
    <t>3.269230769</t>
  </si>
  <si>
    <t>0.408</t>
  </si>
  <si>
    <t>5.1</t>
  </si>
  <si>
    <t>1.863013699</t>
  </si>
  <si>
    <t>0.68</t>
  </si>
  <si>
    <t>19.61538462</t>
  </si>
  <si>
    <t>20.4</t>
  </si>
  <si>
    <t>10.2</t>
  </si>
  <si>
    <t>0.557377049</t>
  </si>
  <si>
    <t>15.69230769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</si>
</sst>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0"/>
  </numFmts>
  <fonts count="18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rgb="FF6A9955"/>
      <name val="Consolas"/>
      <family val="3"/>
      <charset val="1"/>
    </font>
    <font>
      <sz val="11"/>
      <color rgb="FFC586C0"/>
      <name val="Consolas"/>
      <family val="3"/>
      <charset val="1"/>
    </font>
    <font>
      <sz val="11"/>
      <color rgb="FFB5CEA8"/>
      <name val="Consolas"/>
      <family val="3"/>
      <charset val="1"/>
    </font>
    <font>
      <sz val="11"/>
      <name val="Consolas"/>
      <family val="3"/>
      <charset val="1"/>
    </font>
    <font>
      <sz val="11"/>
      <color rgb="FF9CDCFE"/>
      <name val="Consolas"/>
      <family val="3"/>
      <charset val="1"/>
    </font>
    <font>
      <sz val="11"/>
      <color rgb="FFCCCCCC"/>
      <name val="Consolas"/>
      <family val="3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00B0F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89013336588644"/>
        <bgColor rgb="FFE2F0D9"/>
      </patternFill>
    </fill>
    <fill>
      <patternFill patternType="solid">
        <fgColor theme="5" tint="0.79989013336588644"/>
        <bgColor rgb="FFFFF2CC"/>
      </patternFill>
    </fill>
    <fill>
      <patternFill patternType="solid">
        <fgColor theme="7" tint="0.79989013336588644"/>
        <bgColor rgb="FFFBE5D6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9" tint="-0.249977111117893"/>
        <bgColor rgb="FF6A9955"/>
      </patternFill>
    </fill>
    <fill>
      <patternFill patternType="solid">
        <fgColor rgb="FF00B0F0"/>
        <bgColor rgb="FFDEEBF7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6A9955"/>
      </patternFill>
    </fill>
    <fill>
      <patternFill patternType="solid">
        <fgColor rgb="FF00B0F0"/>
        <bgColor rgb="FFE2F0D9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7" tint="0.79998168889431442"/>
        <bgColor rgb="FFE2F0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 applyBorder="0" applyProtection="0"/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8" fillId="0" borderId="0" xfId="1"/>
    <xf numFmtId="0" fontId="8" fillId="0" borderId="0" xfId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" fontId="8" fillId="2" borderId="1" xfId="1" applyNumberFormat="1" applyFill="1" applyBorder="1" applyAlignment="1">
      <alignment horizontal="right"/>
    </xf>
    <xf numFmtId="0" fontId="8" fillId="0" borderId="1" xfId="1" applyBorder="1"/>
    <xf numFmtId="0" fontId="1" fillId="4" borderId="1" xfId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0" fillId="0" borderId="1" xfId="0" applyBorder="1"/>
    <xf numFmtId="0" fontId="7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1" xfId="1" quotePrefix="1" applyBorder="1"/>
    <xf numFmtId="0" fontId="10" fillId="0" borderId="2" xfId="1" applyFont="1" applyBorder="1"/>
    <xf numFmtId="0" fontId="10" fillId="0" borderId="1" xfId="1" applyFont="1" applyBorder="1"/>
    <xf numFmtId="0" fontId="8" fillId="0" borderId="1" xfId="1" quotePrefix="1" applyBorder="1" applyAlignment="1">
      <alignment horizontal="left"/>
    </xf>
    <xf numFmtId="0" fontId="1" fillId="5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5" fillId="0" borderId="0" xfId="1" applyFont="1" applyAlignment="1">
      <alignment vertical="center"/>
    </xf>
    <xf numFmtId="0" fontId="5" fillId="8" borderId="1" xfId="1" applyFont="1" applyFill="1" applyBorder="1" applyAlignment="1">
      <alignment vertical="center"/>
    </xf>
    <xf numFmtId="0" fontId="5" fillId="7" borderId="4" xfId="1" applyFont="1" applyFill="1" applyBorder="1" applyAlignment="1">
      <alignment vertical="center"/>
    </xf>
    <xf numFmtId="0" fontId="5" fillId="9" borderId="4" xfId="1" applyFont="1" applyFill="1" applyBorder="1" applyAlignment="1">
      <alignment vertical="center"/>
    </xf>
    <xf numFmtId="0" fontId="5" fillId="10" borderId="4" xfId="1" applyFont="1" applyFill="1" applyBorder="1" applyAlignment="1">
      <alignment vertical="center"/>
    </xf>
    <xf numFmtId="0" fontId="0" fillId="0" borderId="0" xfId="0" quotePrefix="1"/>
    <xf numFmtId="0" fontId="8" fillId="0" borderId="0" xfId="1" applyAlignment="1">
      <alignment wrapText="1"/>
    </xf>
    <xf numFmtId="0" fontId="10" fillId="5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1" xfId="1" applyBorder="1" applyAlignment="1">
      <alignment horizontal="right"/>
    </xf>
    <xf numFmtId="0" fontId="7" fillId="0" borderId="0" xfId="1" applyFont="1" applyAlignment="1">
      <alignment horizontal="right" vertical="center"/>
    </xf>
    <xf numFmtId="3" fontId="0" fillId="0" borderId="0" xfId="0" applyNumberFormat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2" fontId="8" fillId="0" borderId="4" xfId="1" applyNumberFormat="1" applyBorder="1"/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left" vertical="center"/>
    </xf>
    <xf numFmtId="0" fontId="8" fillId="0" borderId="4" xfId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12" fillId="0" borderId="1" xfId="1" applyFont="1" applyBorder="1"/>
    <xf numFmtId="1" fontId="8" fillId="11" borderId="1" xfId="1" applyNumberFormat="1" applyFill="1" applyBorder="1" applyAlignment="1">
      <alignment horizontal="right"/>
    </xf>
    <xf numFmtId="1" fontId="8" fillId="12" borderId="1" xfId="1" applyNumberFormat="1" applyFill="1" applyBorder="1" applyAlignment="1">
      <alignment horizontal="right"/>
    </xf>
    <xf numFmtId="0" fontId="8" fillId="0" borderId="0" xfId="1" quotePrefix="1"/>
    <xf numFmtId="0" fontId="10" fillId="0" borderId="0" xfId="0" applyFont="1"/>
    <xf numFmtId="0" fontId="16" fillId="0" borderId="0" xfId="0" applyFont="1"/>
    <xf numFmtId="0" fontId="1" fillId="0" borderId="0" xfId="0" applyFont="1"/>
    <xf numFmtId="3" fontId="10" fillId="0" borderId="0" xfId="0" applyNumberFormat="1" applyFont="1"/>
    <xf numFmtId="49" fontId="10" fillId="0" borderId="0" xfId="0" applyNumberFormat="1" applyFont="1"/>
    <xf numFmtId="165" fontId="10" fillId="0" borderId="0" xfId="0" applyNumberFormat="1" applyFont="1"/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Valor da tabela dinâmica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BE5D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A9955"/>
      <rgbColor rgb="FF5B9BD5"/>
      <rgbColor rgb="FF993366"/>
      <rgbColor rgb="FFFFF2CC"/>
      <rgbColor rgb="FFDEEBF7"/>
      <rgbColor rgb="FF660066"/>
      <rgbColor rgb="FFFF8080"/>
      <rgbColor rgb="FF0066CC"/>
      <rgbColor rgb="FFB5CE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CDCFE"/>
      <rgbColor rgb="FFFF99CC"/>
      <rgbColor rgb="FFC586C0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13" zoomScaleNormal="100" workbookViewId="0">
      <selection activeCell="E1" sqref="E1:F1048576"/>
    </sheetView>
  </sheetViews>
  <sheetFormatPr defaultColWidth="8.7109375" defaultRowHeight="15" x14ac:dyDescent="0.25"/>
  <cols>
    <col min="1" max="1" width="5.140625" bestFit="1" customWidth="1"/>
    <col min="2" max="2" width="12.42578125" customWidth="1"/>
    <col min="3" max="4" width="10.5703125" customWidth="1"/>
    <col min="6" max="6" width="8.7109375" customWidth="1"/>
    <col min="10" max="10" width="34.140625" customWidth="1"/>
    <col min="11" max="11" width="10.28515625" customWidth="1"/>
    <col min="12" max="12" width="17.5703125" customWidth="1"/>
  </cols>
  <sheetData>
    <row r="1" spans="1:11" x14ac:dyDescent="0.25">
      <c r="C1" s="37"/>
      <c r="D1" s="38"/>
      <c r="E1" s="38"/>
      <c r="F1" s="38"/>
    </row>
    <row r="2" spans="1:11" x14ac:dyDescent="0.25">
      <c r="C2" s="38"/>
      <c r="D2" s="38"/>
      <c r="E2" s="39"/>
      <c r="F2" s="39"/>
    </row>
    <row r="3" spans="1:11" x14ac:dyDescent="0.25">
      <c r="B3" s="1" t="s">
        <v>0</v>
      </c>
      <c r="C3" t="s">
        <v>1</v>
      </c>
      <c r="D3" t="s">
        <v>2</v>
      </c>
      <c r="E3" t="s">
        <v>3</v>
      </c>
      <c r="G3" t="s">
        <v>4</v>
      </c>
      <c r="H3" t="s">
        <v>5</v>
      </c>
      <c r="I3" t="s">
        <v>6</v>
      </c>
      <c r="J3" t="s">
        <v>7</v>
      </c>
    </row>
    <row r="4" spans="1:11" x14ac:dyDescent="0.25">
      <c r="B4" s="2" t="s">
        <v>8</v>
      </c>
      <c r="C4" s="3" t="s">
        <v>9</v>
      </c>
      <c r="D4" s="3" t="s">
        <v>10</v>
      </c>
      <c r="E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</row>
    <row r="5" spans="1:11" x14ac:dyDescent="0.25">
      <c r="B5" s="43">
        <v>3106201</v>
      </c>
      <c r="C5" s="3" t="s">
        <v>392</v>
      </c>
      <c r="D5" s="3" t="s">
        <v>393</v>
      </c>
      <c r="E5">
        <v>228304</v>
      </c>
      <c r="F5">
        <f>ROUND(1/(K5+1),2)</f>
        <v>0.5</v>
      </c>
      <c r="G5" s="44" t="s">
        <v>372</v>
      </c>
      <c r="H5">
        <v>4</v>
      </c>
      <c r="I5">
        <v>600</v>
      </c>
      <c r="J5" s="33" t="s">
        <v>391</v>
      </c>
      <c r="K5" s="39">
        <v>1</v>
      </c>
    </row>
    <row r="6" spans="1:11" x14ac:dyDescent="0.25">
      <c r="A6" s="42"/>
      <c r="B6" s="43">
        <v>3106202</v>
      </c>
      <c r="C6" s="3" t="s">
        <v>397</v>
      </c>
      <c r="D6" s="3" t="s">
        <v>396</v>
      </c>
      <c r="E6">
        <v>204544</v>
      </c>
      <c r="F6">
        <f t="shared" ref="F6:F13" si="0">ROUND(1/(K6+1),2)</f>
        <v>1</v>
      </c>
      <c r="G6" s="44">
        <v>1</v>
      </c>
      <c r="H6">
        <v>3</v>
      </c>
      <c r="I6">
        <v>400</v>
      </c>
      <c r="J6" s="33" t="s">
        <v>390</v>
      </c>
      <c r="K6" s="39">
        <v>0</v>
      </c>
    </row>
    <row r="7" spans="1:11" x14ac:dyDescent="0.25">
      <c r="B7" s="43">
        <v>3106203</v>
      </c>
      <c r="C7" s="3" t="s">
        <v>394</v>
      </c>
      <c r="D7" s="3" t="s">
        <v>395</v>
      </c>
      <c r="E7">
        <v>357865</v>
      </c>
      <c r="F7">
        <f t="shared" si="0"/>
        <v>1</v>
      </c>
      <c r="G7" s="44">
        <v>1</v>
      </c>
      <c r="H7">
        <v>5</v>
      </c>
      <c r="I7">
        <v>720</v>
      </c>
      <c r="J7" s="33" t="s">
        <v>389</v>
      </c>
      <c r="K7" s="39">
        <v>0</v>
      </c>
    </row>
    <row r="8" spans="1:11" x14ac:dyDescent="0.25">
      <c r="B8" s="4">
        <v>313760</v>
      </c>
      <c r="C8" s="3" t="s">
        <v>17</v>
      </c>
      <c r="D8" s="3" t="s">
        <v>18</v>
      </c>
      <c r="E8">
        <v>75145</v>
      </c>
      <c r="F8">
        <f t="shared" si="0"/>
        <v>0.5</v>
      </c>
      <c r="G8" s="44" t="s">
        <v>372</v>
      </c>
      <c r="H8">
        <v>26</v>
      </c>
      <c r="I8">
        <v>1974</v>
      </c>
      <c r="J8" t="s">
        <v>19</v>
      </c>
      <c r="K8">
        <v>1</v>
      </c>
    </row>
    <row r="9" spans="1:11" x14ac:dyDescent="0.25">
      <c r="B9" s="4">
        <v>314930</v>
      </c>
      <c r="C9" s="3" t="s">
        <v>20</v>
      </c>
      <c r="D9" s="3" t="s">
        <v>21</v>
      </c>
      <c r="E9">
        <v>62580</v>
      </c>
      <c r="F9">
        <f t="shared" si="0"/>
        <v>0.33</v>
      </c>
      <c r="G9" s="44" t="s">
        <v>461</v>
      </c>
      <c r="H9">
        <v>30</v>
      </c>
      <c r="I9">
        <v>2184</v>
      </c>
      <c r="J9" t="s">
        <v>22</v>
      </c>
      <c r="K9">
        <v>2</v>
      </c>
    </row>
    <row r="10" spans="1:11" x14ac:dyDescent="0.25">
      <c r="B10" s="4">
        <v>315460</v>
      </c>
      <c r="C10" s="3" t="s">
        <v>23</v>
      </c>
      <c r="D10" s="3" t="s">
        <v>24</v>
      </c>
      <c r="E10">
        <v>329794</v>
      </c>
      <c r="F10">
        <f t="shared" si="0"/>
        <v>0.5</v>
      </c>
      <c r="G10" s="44" t="s">
        <v>372</v>
      </c>
      <c r="H10">
        <v>20</v>
      </c>
      <c r="I10">
        <v>2340</v>
      </c>
      <c r="J10" t="s">
        <v>25</v>
      </c>
      <c r="K10">
        <v>1</v>
      </c>
    </row>
    <row r="11" spans="1:11" x14ac:dyDescent="0.25">
      <c r="B11" s="4">
        <v>315780</v>
      </c>
      <c r="C11" s="3" t="s">
        <v>26</v>
      </c>
      <c r="D11" s="3" t="s">
        <v>27</v>
      </c>
      <c r="E11">
        <v>219132</v>
      </c>
      <c r="F11">
        <f t="shared" si="0"/>
        <v>0.33</v>
      </c>
      <c r="G11" s="44" t="s">
        <v>461</v>
      </c>
      <c r="H11">
        <v>18</v>
      </c>
      <c r="I11">
        <v>1860</v>
      </c>
      <c r="J11" t="s">
        <v>28</v>
      </c>
      <c r="K11">
        <v>2</v>
      </c>
    </row>
    <row r="12" spans="1:11" x14ac:dyDescent="0.25">
      <c r="B12" s="4">
        <v>316295</v>
      </c>
      <c r="C12" s="3" t="s">
        <v>29</v>
      </c>
      <c r="D12" s="3" t="s">
        <v>30</v>
      </c>
      <c r="E12">
        <v>26090</v>
      </c>
      <c r="F12">
        <f t="shared" si="0"/>
        <v>1</v>
      </c>
      <c r="G12" s="44">
        <v>1</v>
      </c>
      <c r="H12">
        <v>16</v>
      </c>
      <c r="I12">
        <v>1188</v>
      </c>
      <c r="J12" t="s">
        <v>31</v>
      </c>
      <c r="K12">
        <v>0</v>
      </c>
    </row>
    <row r="13" spans="1:11" x14ac:dyDescent="0.25">
      <c r="B13" s="4">
        <v>317120</v>
      </c>
      <c r="C13" s="3" t="s">
        <v>32</v>
      </c>
      <c r="D13" s="3" t="s">
        <v>33</v>
      </c>
      <c r="E13">
        <v>129426</v>
      </c>
      <c r="F13">
        <f t="shared" si="0"/>
        <v>0.5</v>
      </c>
      <c r="G13" s="44" t="s">
        <v>372</v>
      </c>
      <c r="H13">
        <v>17</v>
      </c>
      <c r="I13">
        <v>1266</v>
      </c>
      <c r="J13" t="s">
        <v>34</v>
      </c>
      <c r="K13">
        <v>1</v>
      </c>
    </row>
    <row r="14" spans="1:11" x14ac:dyDescent="0.25">
      <c r="B14" s="4" t="s">
        <v>261</v>
      </c>
      <c r="C14" s="3"/>
      <c r="D14" s="3"/>
    </row>
    <row r="16" spans="1:11" x14ac:dyDescent="0.25">
      <c r="B16" s="4"/>
      <c r="C16" s="3" t="s">
        <v>373</v>
      </c>
      <c r="D16" s="3" t="s">
        <v>374</v>
      </c>
      <c r="E16" t="s">
        <v>398</v>
      </c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67"/>
  <sheetViews>
    <sheetView tabSelected="1" zoomScaleNormal="100" workbookViewId="0">
      <selection activeCell="G7" sqref="G7"/>
    </sheetView>
  </sheetViews>
  <sheetFormatPr defaultColWidth="9.140625" defaultRowHeight="15" x14ac:dyDescent="0.25"/>
  <cols>
    <col min="1" max="3" width="9.140625" style="5"/>
    <col min="4" max="5" width="9.5703125" style="5" customWidth="1"/>
    <col min="6" max="8" width="11.28515625" style="5" customWidth="1"/>
    <col min="9" max="9" width="8.7109375" style="5" customWidth="1"/>
    <col min="10" max="10" width="79.85546875" style="5" customWidth="1"/>
    <col min="11" max="16384" width="9.140625" style="5"/>
  </cols>
  <sheetData>
    <row r="2" spans="2:10" x14ac:dyDescent="0.25">
      <c r="C2" s="5" t="s">
        <v>332</v>
      </c>
      <c r="D2" s="5" t="s">
        <v>387</v>
      </c>
      <c r="G2" t="s">
        <v>375</v>
      </c>
      <c r="H2"/>
      <c r="I2" s="5" t="s">
        <v>386</v>
      </c>
    </row>
    <row r="3" spans="2:10" x14ac:dyDescent="0.25">
      <c r="B3" s="16" t="s">
        <v>262</v>
      </c>
      <c r="C3" s="17" t="s">
        <v>263</v>
      </c>
      <c r="D3" s="17" t="s">
        <v>264</v>
      </c>
      <c r="E3" s="17" t="s">
        <v>265</v>
      </c>
      <c r="F3" s="17" t="s">
        <v>266</v>
      </c>
      <c r="G3" s="17" t="s">
        <v>267</v>
      </c>
      <c r="H3" s="17" t="s">
        <v>268</v>
      </c>
      <c r="I3" s="17" t="s">
        <v>269</v>
      </c>
      <c r="J3" s="8" t="s">
        <v>270</v>
      </c>
    </row>
    <row r="4" spans="2:10" x14ac:dyDescent="0.25">
      <c r="B4" s="29" t="s">
        <v>39</v>
      </c>
      <c r="C4" s="40" t="s">
        <v>382</v>
      </c>
      <c r="D4" s="19" t="s">
        <v>542</v>
      </c>
      <c r="E4" s="19">
        <v>10</v>
      </c>
      <c r="F4" s="19">
        <f>E4/30*60</f>
        <v>20</v>
      </c>
      <c r="G4" s="19">
        <v>2000</v>
      </c>
      <c r="H4" s="19" t="s">
        <v>379</v>
      </c>
      <c r="I4" s="12">
        <v>46</v>
      </c>
      <c r="J4" s="12" t="s">
        <v>271</v>
      </c>
    </row>
    <row r="5" spans="2:10" x14ac:dyDescent="0.25">
      <c r="B5" s="29" t="s">
        <v>47</v>
      </c>
      <c r="C5" s="40" t="s">
        <v>388</v>
      </c>
      <c r="D5" s="19" t="s">
        <v>1089</v>
      </c>
      <c r="E5" s="19">
        <v>8</v>
      </c>
      <c r="F5" s="19">
        <f t="shared" ref="F5:F59" si="0">E5/30*60</f>
        <v>16</v>
      </c>
      <c r="G5" s="19">
        <v>2000</v>
      </c>
      <c r="H5" s="19" t="s">
        <v>379</v>
      </c>
      <c r="I5" s="12">
        <v>100516</v>
      </c>
      <c r="J5" s="12" t="s">
        <v>272</v>
      </c>
    </row>
    <row r="6" spans="2:10" x14ac:dyDescent="0.25">
      <c r="B6" s="29" t="s">
        <v>51</v>
      </c>
      <c r="C6" s="40" t="s">
        <v>379</v>
      </c>
      <c r="D6" s="19" t="s">
        <v>543</v>
      </c>
      <c r="E6" s="19">
        <v>15</v>
      </c>
      <c r="F6" s="19">
        <f t="shared" si="0"/>
        <v>30</v>
      </c>
      <c r="G6" s="19">
        <v>100</v>
      </c>
      <c r="H6" s="19" t="s">
        <v>406</v>
      </c>
      <c r="I6" s="12">
        <v>196</v>
      </c>
      <c r="J6" s="12" t="s">
        <v>273</v>
      </c>
    </row>
    <row r="7" spans="2:10" x14ac:dyDescent="0.25">
      <c r="B7" s="29" t="s">
        <v>56</v>
      </c>
      <c r="C7" s="40" t="s">
        <v>470</v>
      </c>
      <c r="D7" s="19" t="s">
        <v>543</v>
      </c>
      <c r="E7" s="19">
        <v>15</v>
      </c>
      <c r="F7" s="19">
        <f t="shared" si="0"/>
        <v>30</v>
      </c>
      <c r="G7" s="19">
        <v>500</v>
      </c>
      <c r="H7" s="19" t="s">
        <v>545</v>
      </c>
      <c r="I7" s="12">
        <v>59781</v>
      </c>
      <c r="J7" s="12" t="s">
        <v>274</v>
      </c>
    </row>
    <row r="8" spans="2:10" x14ac:dyDescent="0.25">
      <c r="B8" s="29" t="s">
        <v>59</v>
      </c>
      <c r="C8" s="40" t="s">
        <v>471</v>
      </c>
      <c r="D8" s="19" t="s">
        <v>543</v>
      </c>
      <c r="E8" s="19">
        <v>15</v>
      </c>
      <c r="F8" s="19">
        <f t="shared" si="0"/>
        <v>30</v>
      </c>
      <c r="G8" s="19">
        <v>150</v>
      </c>
      <c r="H8" s="19" t="s">
        <v>381</v>
      </c>
      <c r="I8" s="12">
        <v>2116</v>
      </c>
      <c r="J8" s="12" t="s">
        <v>275</v>
      </c>
    </row>
    <row r="9" spans="2:10" x14ac:dyDescent="0.25">
      <c r="B9" s="29" t="s">
        <v>64</v>
      </c>
      <c r="C9" s="40" t="s">
        <v>382</v>
      </c>
      <c r="D9" s="19" t="s">
        <v>464</v>
      </c>
      <c r="E9" s="19">
        <v>30</v>
      </c>
      <c r="F9" s="19">
        <f t="shared" si="0"/>
        <v>60</v>
      </c>
      <c r="G9" s="19">
        <v>30</v>
      </c>
      <c r="H9" s="19" t="s">
        <v>383</v>
      </c>
      <c r="I9" s="12">
        <v>69</v>
      </c>
      <c r="J9" s="12" t="s">
        <v>276</v>
      </c>
    </row>
    <row r="10" spans="2:10" x14ac:dyDescent="0.25">
      <c r="B10" s="29" t="s">
        <v>67</v>
      </c>
      <c r="C10" s="40" t="s">
        <v>379</v>
      </c>
      <c r="D10" s="19" t="s">
        <v>542</v>
      </c>
      <c r="E10" s="19">
        <v>10</v>
      </c>
      <c r="F10" s="19">
        <f t="shared" si="0"/>
        <v>20</v>
      </c>
      <c r="G10" s="19">
        <v>50</v>
      </c>
      <c r="H10" s="19" t="s">
        <v>546</v>
      </c>
      <c r="I10" s="12">
        <v>9841</v>
      </c>
      <c r="J10" s="12" t="s">
        <v>277</v>
      </c>
    </row>
    <row r="11" spans="2:10" x14ac:dyDescent="0.25">
      <c r="B11" s="29" t="s">
        <v>70</v>
      </c>
      <c r="C11" s="40" t="s">
        <v>388</v>
      </c>
      <c r="D11" s="19" t="s">
        <v>464</v>
      </c>
      <c r="E11" s="19">
        <v>30</v>
      </c>
      <c r="F11" s="19">
        <f t="shared" si="0"/>
        <v>60</v>
      </c>
      <c r="G11" s="19">
        <v>10</v>
      </c>
      <c r="H11" s="19" t="s">
        <v>547</v>
      </c>
      <c r="I11" s="12">
        <v>153</v>
      </c>
      <c r="J11" s="12" t="s">
        <v>278</v>
      </c>
    </row>
    <row r="12" spans="2:10" x14ac:dyDescent="0.25">
      <c r="B12" s="29" t="s">
        <v>76</v>
      </c>
      <c r="C12" s="40" t="s">
        <v>388</v>
      </c>
      <c r="D12" s="19" t="s">
        <v>1090</v>
      </c>
      <c r="E12" s="19">
        <v>5</v>
      </c>
      <c r="F12" s="19">
        <f t="shared" si="0"/>
        <v>10</v>
      </c>
      <c r="G12" s="19">
        <v>500</v>
      </c>
      <c r="H12" s="19" t="s">
        <v>548</v>
      </c>
      <c r="I12" s="12">
        <v>255</v>
      </c>
      <c r="J12" s="22" t="s">
        <v>366</v>
      </c>
    </row>
    <row r="13" spans="2:10" x14ac:dyDescent="0.25">
      <c r="B13" s="29" t="s">
        <v>80</v>
      </c>
      <c r="C13" s="40" t="s">
        <v>382</v>
      </c>
      <c r="D13" s="19" t="s">
        <v>1089</v>
      </c>
      <c r="E13" s="19">
        <v>8</v>
      </c>
      <c r="F13" s="19">
        <f t="shared" si="0"/>
        <v>16</v>
      </c>
      <c r="G13" s="19">
        <v>2500</v>
      </c>
      <c r="H13" s="19" t="s">
        <v>549</v>
      </c>
      <c r="I13" s="12">
        <v>209455</v>
      </c>
      <c r="J13" s="12" t="s">
        <v>279</v>
      </c>
    </row>
    <row r="14" spans="2:10" x14ac:dyDescent="0.25">
      <c r="B14" s="29" t="s">
        <v>82</v>
      </c>
      <c r="C14" s="40" t="s">
        <v>382</v>
      </c>
      <c r="D14" s="19" t="s">
        <v>542</v>
      </c>
      <c r="E14" s="19">
        <v>10</v>
      </c>
      <c r="F14" s="19">
        <f t="shared" si="0"/>
        <v>20</v>
      </c>
      <c r="G14" s="19">
        <v>100</v>
      </c>
      <c r="H14" s="19" t="s">
        <v>406</v>
      </c>
      <c r="I14" s="12">
        <v>935</v>
      </c>
      <c r="J14" s="12" t="s">
        <v>280</v>
      </c>
    </row>
    <row r="15" spans="2:10" x14ac:dyDescent="0.25">
      <c r="B15" s="29" t="s">
        <v>85</v>
      </c>
      <c r="C15" s="40" t="s">
        <v>388</v>
      </c>
      <c r="D15" s="19" t="s">
        <v>542</v>
      </c>
      <c r="E15" s="19">
        <v>10</v>
      </c>
      <c r="F15" s="19">
        <f t="shared" si="0"/>
        <v>20</v>
      </c>
      <c r="G15" s="19">
        <v>200</v>
      </c>
      <c r="H15" s="19" t="s">
        <v>380</v>
      </c>
      <c r="I15" s="12">
        <v>3089</v>
      </c>
      <c r="J15" s="12" t="s">
        <v>281</v>
      </c>
    </row>
    <row r="16" spans="2:10" x14ac:dyDescent="0.25">
      <c r="B16" s="29" t="s">
        <v>88</v>
      </c>
      <c r="C16" s="40" t="s">
        <v>388</v>
      </c>
      <c r="D16" s="19" t="s">
        <v>464</v>
      </c>
      <c r="E16" s="19">
        <v>30</v>
      </c>
      <c r="F16" s="19">
        <f t="shared" si="0"/>
        <v>60</v>
      </c>
      <c r="G16" s="19">
        <v>10</v>
      </c>
      <c r="H16" s="19" t="s">
        <v>385</v>
      </c>
      <c r="I16" s="12">
        <v>43</v>
      </c>
      <c r="J16" s="12" t="s">
        <v>282</v>
      </c>
    </row>
    <row r="17" spans="2:10" x14ac:dyDescent="0.25">
      <c r="B17" s="29" t="s">
        <v>92</v>
      </c>
      <c r="C17" s="40" t="s">
        <v>379</v>
      </c>
      <c r="D17" s="19" t="s">
        <v>544</v>
      </c>
      <c r="E17" s="19">
        <v>20</v>
      </c>
      <c r="F17" s="19">
        <f t="shared" si="0"/>
        <v>40</v>
      </c>
      <c r="G17" s="19">
        <v>50</v>
      </c>
      <c r="H17" s="19" t="s">
        <v>378</v>
      </c>
      <c r="I17" s="12">
        <v>1</v>
      </c>
      <c r="J17" s="12" t="s">
        <v>283</v>
      </c>
    </row>
    <row r="18" spans="2:10" x14ac:dyDescent="0.25">
      <c r="B18" s="29" t="s">
        <v>95</v>
      </c>
      <c r="C18" s="40" t="s">
        <v>382</v>
      </c>
      <c r="D18" s="19" t="s">
        <v>464</v>
      </c>
      <c r="E18" s="19">
        <v>30</v>
      </c>
      <c r="F18" s="19">
        <f t="shared" si="0"/>
        <v>60</v>
      </c>
      <c r="G18" s="19">
        <v>50</v>
      </c>
      <c r="H18" s="19" t="s">
        <v>378</v>
      </c>
      <c r="I18" s="12">
        <v>7680</v>
      </c>
      <c r="J18" s="12" t="s">
        <v>284</v>
      </c>
    </row>
    <row r="19" spans="2:10" x14ac:dyDescent="0.25">
      <c r="B19" s="29" t="s">
        <v>99</v>
      </c>
      <c r="C19" s="40" t="s">
        <v>371</v>
      </c>
      <c r="D19" s="19" t="s">
        <v>464</v>
      </c>
      <c r="E19" s="19">
        <v>30</v>
      </c>
      <c r="F19" s="19">
        <f t="shared" si="0"/>
        <v>60</v>
      </c>
      <c r="G19" s="19">
        <v>20</v>
      </c>
      <c r="H19" s="19" t="s">
        <v>547</v>
      </c>
      <c r="I19" s="12">
        <v>53</v>
      </c>
      <c r="J19" s="12" t="s">
        <v>285</v>
      </c>
    </row>
    <row r="20" spans="2:10" x14ac:dyDescent="0.25">
      <c r="B20" s="29" t="s">
        <v>104</v>
      </c>
      <c r="C20" s="40" t="s">
        <v>379</v>
      </c>
      <c r="D20" s="19" t="s">
        <v>464</v>
      </c>
      <c r="E20" s="19">
        <v>30</v>
      </c>
      <c r="F20" s="19">
        <f t="shared" si="0"/>
        <v>60</v>
      </c>
      <c r="G20" s="19">
        <v>10</v>
      </c>
      <c r="H20" s="19" t="s">
        <v>550</v>
      </c>
      <c r="I20" s="12">
        <v>1</v>
      </c>
      <c r="J20" s="12" t="s">
        <v>286</v>
      </c>
    </row>
    <row r="21" spans="2:10" x14ac:dyDescent="0.25">
      <c r="B21" s="29" t="s">
        <v>115</v>
      </c>
      <c r="C21" s="40" t="s">
        <v>388</v>
      </c>
      <c r="D21" s="19" t="s">
        <v>464</v>
      </c>
      <c r="E21" s="19">
        <v>30</v>
      </c>
      <c r="F21" s="19">
        <f t="shared" si="0"/>
        <v>60</v>
      </c>
      <c r="G21" s="19">
        <v>15</v>
      </c>
      <c r="H21" s="19" t="s">
        <v>547</v>
      </c>
      <c r="I21" s="12">
        <v>5</v>
      </c>
      <c r="J21" s="12" t="s">
        <v>287</v>
      </c>
    </row>
    <row r="22" spans="2:10" x14ac:dyDescent="0.25">
      <c r="B22" s="29" t="s">
        <v>119</v>
      </c>
      <c r="C22" s="40" t="s">
        <v>379</v>
      </c>
      <c r="D22" s="19" t="s">
        <v>464</v>
      </c>
      <c r="E22" s="19">
        <v>30</v>
      </c>
      <c r="F22" s="19">
        <f t="shared" si="0"/>
        <v>60</v>
      </c>
      <c r="G22" s="19">
        <v>20</v>
      </c>
      <c r="H22" s="19" t="s">
        <v>551</v>
      </c>
      <c r="I22" s="12">
        <v>783</v>
      </c>
      <c r="J22" s="12" t="s">
        <v>288</v>
      </c>
    </row>
    <row r="23" spans="2:10" x14ac:dyDescent="0.25">
      <c r="B23" s="29" t="s">
        <v>123</v>
      </c>
      <c r="C23" s="40" t="s">
        <v>379</v>
      </c>
      <c r="D23" s="19" t="s">
        <v>464</v>
      </c>
      <c r="E23" s="19">
        <v>30</v>
      </c>
      <c r="F23" s="19">
        <f t="shared" si="0"/>
        <v>60</v>
      </c>
      <c r="G23" s="19">
        <v>10</v>
      </c>
      <c r="H23" s="19" t="s">
        <v>552</v>
      </c>
      <c r="I23" s="12">
        <v>9</v>
      </c>
      <c r="J23" s="12" t="s">
        <v>289</v>
      </c>
    </row>
    <row r="24" spans="2:10" x14ac:dyDescent="0.25">
      <c r="B24" s="29" t="s">
        <v>124</v>
      </c>
      <c r="C24" s="40" t="s">
        <v>379</v>
      </c>
      <c r="D24" s="19" t="s">
        <v>464</v>
      </c>
      <c r="E24" s="19">
        <v>30</v>
      </c>
      <c r="F24" s="19">
        <f t="shared" si="0"/>
        <v>60</v>
      </c>
      <c r="G24" s="19">
        <v>5</v>
      </c>
      <c r="H24" s="19" t="s">
        <v>385</v>
      </c>
      <c r="I24" s="12">
        <v>3</v>
      </c>
      <c r="J24" s="12" t="s">
        <v>290</v>
      </c>
    </row>
    <row r="25" spans="2:10" x14ac:dyDescent="0.25">
      <c r="B25" s="29" t="s">
        <v>127</v>
      </c>
      <c r="C25" s="40" t="s">
        <v>379</v>
      </c>
      <c r="D25" s="19" t="s">
        <v>464</v>
      </c>
      <c r="E25" s="19">
        <v>30</v>
      </c>
      <c r="F25" s="19">
        <f t="shared" si="0"/>
        <v>60</v>
      </c>
      <c r="G25" s="19">
        <v>10</v>
      </c>
      <c r="H25" s="19" t="s">
        <v>550</v>
      </c>
      <c r="I25" s="12">
        <v>1533</v>
      </c>
      <c r="J25" s="12" t="s">
        <v>291</v>
      </c>
    </row>
    <row r="26" spans="2:10" x14ac:dyDescent="0.25">
      <c r="B26" s="29" t="s">
        <v>130</v>
      </c>
      <c r="C26" s="40" t="s">
        <v>388</v>
      </c>
      <c r="D26" s="19" t="s">
        <v>464</v>
      </c>
      <c r="E26" s="19">
        <v>30</v>
      </c>
      <c r="F26" s="19">
        <f t="shared" si="0"/>
        <v>60</v>
      </c>
      <c r="G26" s="19">
        <v>100</v>
      </c>
      <c r="H26" s="19" t="s">
        <v>378</v>
      </c>
      <c r="I26" s="12">
        <v>83</v>
      </c>
      <c r="J26" s="12" t="s">
        <v>292</v>
      </c>
    </row>
    <row r="27" spans="2:10" x14ac:dyDescent="0.25">
      <c r="B27" s="29" t="s">
        <v>132</v>
      </c>
      <c r="C27" s="40" t="s">
        <v>379</v>
      </c>
      <c r="D27" s="19" t="s">
        <v>464</v>
      </c>
      <c r="E27" s="19">
        <v>30</v>
      </c>
      <c r="F27" s="19">
        <f t="shared" si="0"/>
        <v>60</v>
      </c>
      <c r="G27" s="19">
        <v>80</v>
      </c>
      <c r="H27" s="19" t="s">
        <v>378</v>
      </c>
      <c r="I27" s="12">
        <v>9259</v>
      </c>
      <c r="J27" s="12" t="s">
        <v>293</v>
      </c>
    </row>
    <row r="28" spans="2:10" x14ac:dyDescent="0.25">
      <c r="B28" s="29" t="s">
        <v>135</v>
      </c>
      <c r="C28" s="40" t="s">
        <v>388</v>
      </c>
      <c r="D28" s="19" t="s">
        <v>464</v>
      </c>
      <c r="E28" s="19">
        <v>30</v>
      </c>
      <c r="F28" s="19">
        <f t="shared" si="0"/>
        <v>60</v>
      </c>
      <c r="G28" s="19">
        <v>30</v>
      </c>
      <c r="H28" s="19" t="s">
        <v>547</v>
      </c>
      <c r="I28" s="12">
        <v>271</v>
      </c>
      <c r="J28" s="12" t="s">
        <v>294</v>
      </c>
    </row>
    <row r="29" spans="2:10" x14ac:dyDescent="0.25">
      <c r="B29" s="29" t="s">
        <v>144</v>
      </c>
      <c r="C29" s="40" t="s">
        <v>382</v>
      </c>
      <c r="D29" s="19" t="s">
        <v>1091</v>
      </c>
      <c r="E29" s="19">
        <v>50</v>
      </c>
      <c r="F29" s="19">
        <f t="shared" si="0"/>
        <v>100</v>
      </c>
      <c r="G29" s="19">
        <v>10</v>
      </c>
      <c r="H29" s="19" t="s">
        <v>554</v>
      </c>
      <c r="I29" s="12">
        <v>3</v>
      </c>
      <c r="J29" s="12" t="s">
        <v>295</v>
      </c>
    </row>
    <row r="30" spans="2:10" x14ac:dyDescent="0.25">
      <c r="B30" s="29" t="s">
        <v>146</v>
      </c>
      <c r="C30" s="40" t="s">
        <v>379</v>
      </c>
      <c r="D30" s="19" t="s">
        <v>542</v>
      </c>
      <c r="E30" s="19">
        <v>10</v>
      </c>
      <c r="F30" s="19">
        <f t="shared" si="0"/>
        <v>20</v>
      </c>
      <c r="G30" s="19">
        <v>1000</v>
      </c>
      <c r="H30" s="19" t="s">
        <v>381</v>
      </c>
      <c r="I30" s="12">
        <v>21</v>
      </c>
      <c r="J30" s="12" t="s">
        <v>296</v>
      </c>
    </row>
    <row r="31" spans="2:10" x14ac:dyDescent="0.25">
      <c r="B31" s="29" t="s">
        <v>151</v>
      </c>
      <c r="C31" s="40" t="s">
        <v>388</v>
      </c>
      <c r="D31" s="19" t="s">
        <v>464</v>
      </c>
      <c r="E31" s="19">
        <v>30</v>
      </c>
      <c r="F31" s="19">
        <f t="shared" si="0"/>
        <v>60</v>
      </c>
      <c r="G31" s="19">
        <v>30</v>
      </c>
      <c r="H31" s="19" t="s">
        <v>378</v>
      </c>
      <c r="I31" s="12">
        <v>100</v>
      </c>
      <c r="J31" s="12" t="s">
        <v>297</v>
      </c>
    </row>
    <row r="32" spans="2:10" x14ac:dyDescent="0.25">
      <c r="B32" s="29" t="s">
        <v>154</v>
      </c>
      <c r="C32" s="40" t="s">
        <v>382</v>
      </c>
      <c r="D32" s="19" t="s">
        <v>543</v>
      </c>
      <c r="E32" s="19">
        <v>15</v>
      </c>
      <c r="F32" s="19">
        <f t="shared" si="0"/>
        <v>30</v>
      </c>
      <c r="G32" s="19">
        <v>1500</v>
      </c>
      <c r="H32" s="19" t="s">
        <v>541</v>
      </c>
      <c r="I32" s="12">
        <v>1039</v>
      </c>
      <c r="J32" s="12" t="s">
        <v>298</v>
      </c>
    </row>
    <row r="33" spans="2:10" x14ac:dyDescent="0.25">
      <c r="B33" s="29" t="s">
        <v>157</v>
      </c>
      <c r="C33" s="40" t="s">
        <v>379</v>
      </c>
      <c r="D33" s="19" t="s">
        <v>543</v>
      </c>
      <c r="E33" s="19">
        <v>15</v>
      </c>
      <c r="F33" s="19">
        <f t="shared" si="0"/>
        <v>30</v>
      </c>
      <c r="G33" s="19">
        <v>200</v>
      </c>
      <c r="H33" s="19" t="s">
        <v>557</v>
      </c>
      <c r="I33" s="12">
        <v>10738</v>
      </c>
      <c r="J33" s="12" t="s">
        <v>299</v>
      </c>
    </row>
    <row r="34" spans="2:10" x14ac:dyDescent="0.25">
      <c r="B34" s="29" t="s">
        <v>158</v>
      </c>
      <c r="C34" s="40" t="s">
        <v>472</v>
      </c>
      <c r="D34" s="19" t="s">
        <v>464</v>
      </c>
      <c r="E34" s="19">
        <v>30</v>
      </c>
      <c r="F34" s="19">
        <f t="shared" si="0"/>
        <v>60</v>
      </c>
      <c r="G34" s="19">
        <v>10</v>
      </c>
      <c r="H34" s="19" t="s">
        <v>384</v>
      </c>
      <c r="I34" s="12">
        <v>413</v>
      </c>
      <c r="J34" s="12" t="s">
        <v>300</v>
      </c>
    </row>
    <row r="35" spans="2:10" x14ac:dyDescent="0.25">
      <c r="B35" s="29" t="s">
        <v>160</v>
      </c>
      <c r="C35" s="40" t="s">
        <v>388</v>
      </c>
      <c r="D35" s="19" t="s">
        <v>464</v>
      </c>
      <c r="E35" s="19">
        <v>30</v>
      </c>
      <c r="F35" s="19">
        <f t="shared" si="0"/>
        <v>60</v>
      </c>
      <c r="G35" s="19">
        <v>10</v>
      </c>
      <c r="H35" s="19" t="s">
        <v>558</v>
      </c>
      <c r="I35" s="12">
        <v>599</v>
      </c>
      <c r="J35" s="12" t="s">
        <v>301</v>
      </c>
    </row>
    <row r="36" spans="2:10" x14ac:dyDescent="0.25">
      <c r="B36" s="29" t="s">
        <v>162</v>
      </c>
      <c r="C36" s="40" t="s">
        <v>379</v>
      </c>
      <c r="D36" s="19" t="s">
        <v>464</v>
      </c>
      <c r="E36" s="19">
        <v>30</v>
      </c>
      <c r="F36" s="19">
        <f t="shared" si="0"/>
        <v>60</v>
      </c>
      <c r="G36" s="19">
        <v>15</v>
      </c>
      <c r="H36" s="19" t="s">
        <v>377</v>
      </c>
      <c r="I36" s="12">
        <v>1705</v>
      </c>
      <c r="J36" s="12" t="s">
        <v>302</v>
      </c>
    </row>
    <row r="37" spans="2:10" x14ac:dyDescent="0.25">
      <c r="B37" s="29" t="s">
        <v>164</v>
      </c>
      <c r="C37" s="40" t="s">
        <v>471</v>
      </c>
      <c r="D37" s="19" t="s">
        <v>464</v>
      </c>
      <c r="E37" s="19">
        <v>30</v>
      </c>
      <c r="F37" s="19">
        <f t="shared" si="0"/>
        <v>60</v>
      </c>
      <c r="G37" s="19">
        <v>25</v>
      </c>
      <c r="H37" s="19" t="s">
        <v>376</v>
      </c>
      <c r="I37" s="12">
        <v>1921</v>
      </c>
      <c r="J37" s="12" t="s">
        <v>303</v>
      </c>
    </row>
    <row r="38" spans="2:10" x14ac:dyDescent="0.25">
      <c r="B38" s="29" t="s">
        <v>167</v>
      </c>
      <c r="C38" s="40" t="s">
        <v>382</v>
      </c>
      <c r="D38" s="19" t="s">
        <v>464</v>
      </c>
      <c r="E38" s="19">
        <v>30</v>
      </c>
      <c r="F38" s="19">
        <f t="shared" si="0"/>
        <v>60</v>
      </c>
      <c r="G38" s="19">
        <v>50</v>
      </c>
      <c r="H38" s="19" t="s">
        <v>377</v>
      </c>
      <c r="I38" s="12">
        <v>122</v>
      </c>
      <c r="J38" s="12" t="s">
        <v>304</v>
      </c>
    </row>
    <row r="39" spans="2:10" x14ac:dyDescent="0.25">
      <c r="B39" s="29" t="s">
        <v>169</v>
      </c>
      <c r="C39" s="40" t="s">
        <v>382</v>
      </c>
      <c r="D39" s="19" t="s">
        <v>464</v>
      </c>
      <c r="E39" s="19">
        <v>30</v>
      </c>
      <c r="F39" s="19">
        <f t="shared" si="0"/>
        <v>60</v>
      </c>
      <c r="G39" s="19">
        <v>10</v>
      </c>
      <c r="H39" s="19" t="s">
        <v>554</v>
      </c>
      <c r="I39" s="12">
        <v>172</v>
      </c>
      <c r="J39" s="12" t="s">
        <v>305</v>
      </c>
    </row>
    <row r="40" spans="2:10" x14ac:dyDescent="0.25">
      <c r="B40" s="29" t="s">
        <v>171</v>
      </c>
      <c r="C40" s="40" t="s">
        <v>473</v>
      </c>
      <c r="D40" s="19" t="s">
        <v>464</v>
      </c>
      <c r="E40" s="19">
        <v>30</v>
      </c>
      <c r="F40" s="19">
        <f t="shared" si="0"/>
        <v>60</v>
      </c>
      <c r="G40" s="19">
        <v>20</v>
      </c>
      <c r="H40" s="19" t="s">
        <v>555</v>
      </c>
      <c r="I40" s="12">
        <v>83</v>
      </c>
      <c r="J40" s="12" t="s">
        <v>306</v>
      </c>
    </row>
    <row r="41" spans="2:10" x14ac:dyDescent="0.25">
      <c r="B41" s="29" t="s">
        <v>173</v>
      </c>
      <c r="C41" s="40" t="s">
        <v>379</v>
      </c>
      <c r="D41" s="19" t="s">
        <v>464</v>
      </c>
      <c r="E41" s="19">
        <v>30</v>
      </c>
      <c r="F41" s="19">
        <f t="shared" si="0"/>
        <v>60</v>
      </c>
      <c r="G41" s="19">
        <v>10</v>
      </c>
      <c r="H41" s="19" t="s">
        <v>554</v>
      </c>
      <c r="I41" s="12">
        <v>83</v>
      </c>
      <c r="J41" s="22" t="s">
        <v>462</v>
      </c>
    </row>
    <row r="42" spans="2:10" x14ac:dyDescent="0.25">
      <c r="B42" s="29" t="s">
        <v>175</v>
      </c>
      <c r="C42" s="40" t="s">
        <v>388</v>
      </c>
      <c r="D42" s="19" t="s">
        <v>464</v>
      </c>
      <c r="E42" s="19">
        <v>30</v>
      </c>
      <c r="F42" s="19">
        <f t="shared" si="0"/>
        <v>60</v>
      </c>
      <c r="G42" s="19">
        <v>15</v>
      </c>
      <c r="H42" s="19" t="s">
        <v>555</v>
      </c>
      <c r="I42" s="12">
        <v>746</v>
      </c>
      <c r="J42" s="22" t="s">
        <v>463</v>
      </c>
    </row>
    <row r="43" spans="2:10" x14ac:dyDescent="0.25">
      <c r="B43" s="29" t="s">
        <v>177</v>
      </c>
      <c r="C43" s="40" t="s">
        <v>388</v>
      </c>
      <c r="D43" s="19" t="s">
        <v>464</v>
      </c>
      <c r="E43" s="19">
        <v>30</v>
      </c>
      <c r="F43" s="19">
        <f t="shared" si="0"/>
        <v>60</v>
      </c>
      <c r="G43" s="19">
        <v>20</v>
      </c>
      <c r="H43" s="19" t="s">
        <v>556</v>
      </c>
      <c r="I43" s="12">
        <v>1652</v>
      </c>
      <c r="J43" s="12" t="s">
        <v>307</v>
      </c>
    </row>
    <row r="44" spans="2:10" x14ac:dyDescent="0.25">
      <c r="B44" s="29" t="s">
        <v>178</v>
      </c>
      <c r="C44" s="40" t="s">
        <v>382</v>
      </c>
      <c r="D44" s="19" t="s">
        <v>464</v>
      </c>
      <c r="E44" s="19">
        <v>30</v>
      </c>
      <c r="F44" s="19">
        <f t="shared" si="0"/>
        <v>60</v>
      </c>
      <c r="G44" s="19">
        <v>10</v>
      </c>
      <c r="H44" s="19" t="s">
        <v>550</v>
      </c>
      <c r="I44" s="12">
        <v>299</v>
      </c>
      <c r="J44" s="12" t="s">
        <v>308</v>
      </c>
    </row>
    <row r="45" spans="2:10" x14ac:dyDescent="0.25">
      <c r="B45" s="29" t="s">
        <v>180</v>
      </c>
      <c r="C45" s="40" t="s">
        <v>388</v>
      </c>
      <c r="D45" s="19" t="s">
        <v>464</v>
      </c>
      <c r="E45" s="19">
        <v>30</v>
      </c>
      <c r="F45" s="19">
        <f t="shared" si="0"/>
        <v>60</v>
      </c>
      <c r="G45" s="19">
        <v>5</v>
      </c>
      <c r="H45" s="19" t="s">
        <v>385</v>
      </c>
      <c r="I45" s="12">
        <v>8</v>
      </c>
      <c r="J45" s="12" t="s">
        <v>309</v>
      </c>
    </row>
    <row r="46" spans="2:10" x14ac:dyDescent="0.25">
      <c r="B46" s="29" t="s">
        <v>184</v>
      </c>
      <c r="C46" s="40" t="s">
        <v>472</v>
      </c>
      <c r="D46" s="19" t="s">
        <v>464</v>
      </c>
      <c r="E46" s="19">
        <v>30</v>
      </c>
      <c r="F46" s="19">
        <f t="shared" si="0"/>
        <v>60</v>
      </c>
      <c r="G46" s="19">
        <v>25</v>
      </c>
      <c r="H46" s="19" t="s">
        <v>550</v>
      </c>
      <c r="I46" s="12">
        <v>777</v>
      </c>
      <c r="J46" s="12" t="s">
        <v>310</v>
      </c>
    </row>
    <row r="47" spans="2:10" x14ac:dyDescent="0.25">
      <c r="B47" s="29" t="s">
        <v>187</v>
      </c>
      <c r="C47" s="40" t="s">
        <v>371</v>
      </c>
      <c r="D47" s="19" t="s">
        <v>464</v>
      </c>
      <c r="E47" s="19">
        <v>30</v>
      </c>
      <c r="F47" s="19">
        <f t="shared" si="0"/>
        <v>60</v>
      </c>
      <c r="G47" s="19">
        <v>5</v>
      </c>
      <c r="H47" s="19" t="s">
        <v>385</v>
      </c>
      <c r="I47" s="12">
        <v>127</v>
      </c>
      <c r="J47" s="12" t="s">
        <v>311</v>
      </c>
    </row>
    <row r="48" spans="2:10" x14ac:dyDescent="0.25">
      <c r="B48" s="29" t="s">
        <v>191</v>
      </c>
      <c r="C48" s="40" t="s">
        <v>388</v>
      </c>
      <c r="D48" s="19" t="s">
        <v>464</v>
      </c>
      <c r="E48" s="19">
        <v>30</v>
      </c>
      <c r="F48" s="19">
        <f t="shared" si="0"/>
        <v>60</v>
      </c>
      <c r="G48" s="19">
        <v>5</v>
      </c>
      <c r="H48" s="19" t="s">
        <v>554</v>
      </c>
      <c r="I48" s="12">
        <v>36</v>
      </c>
      <c r="J48" s="12" t="s">
        <v>312</v>
      </c>
    </row>
    <row r="49" spans="2:10" x14ac:dyDescent="0.25">
      <c r="B49" s="29" t="s">
        <v>195</v>
      </c>
      <c r="C49" s="40" t="s">
        <v>379</v>
      </c>
      <c r="D49" s="19" t="s">
        <v>464</v>
      </c>
      <c r="E49" s="19">
        <v>30</v>
      </c>
      <c r="F49" s="19">
        <f t="shared" si="0"/>
        <v>60</v>
      </c>
      <c r="G49" s="19">
        <v>10</v>
      </c>
      <c r="H49" s="19" t="s">
        <v>550</v>
      </c>
      <c r="I49" s="12">
        <v>1721</v>
      </c>
      <c r="J49" s="22" t="s">
        <v>367</v>
      </c>
    </row>
    <row r="50" spans="2:10" x14ac:dyDescent="0.25">
      <c r="B50" s="29" t="s">
        <v>198</v>
      </c>
      <c r="C50" s="40" t="s">
        <v>388</v>
      </c>
      <c r="D50" s="19" t="s">
        <v>542</v>
      </c>
      <c r="E50" s="19">
        <v>10</v>
      </c>
      <c r="F50" s="19">
        <f t="shared" si="0"/>
        <v>20</v>
      </c>
      <c r="G50" s="19">
        <v>500</v>
      </c>
      <c r="H50" s="19" t="s">
        <v>385</v>
      </c>
      <c r="I50" s="12">
        <v>1</v>
      </c>
      <c r="J50" s="12" t="s">
        <v>313</v>
      </c>
    </row>
    <row r="51" spans="2:10" x14ac:dyDescent="0.25">
      <c r="B51" s="29" t="s">
        <v>202</v>
      </c>
      <c r="C51" s="40" t="s">
        <v>379</v>
      </c>
      <c r="D51" s="19" t="s">
        <v>464</v>
      </c>
      <c r="E51" s="19">
        <v>30</v>
      </c>
      <c r="F51" s="19">
        <f t="shared" si="0"/>
        <v>60</v>
      </c>
      <c r="G51" s="19">
        <v>30</v>
      </c>
      <c r="H51" s="19" t="s">
        <v>547</v>
      </c>
      <c r="I51" s="12">
        <v>24</v>
      </c>
      <c r="J51" s="12" t="s">
        <v>314</v>
      </c>
    </row>
    <row r="52" spans="2:10" x14ac:dyDescent="0.25">
      <c r="B52" s="29" t="s">
        <v>205</v>
      </c>
      <c r="C52" s="40" t="s">
        <v>382</v>
      </c>
      <c r="D52" s="19" t="s">
        <v>543</v>
      </c>
      <c r="E52" s="19">
        <v>15</v>
      </c>
      <c r="F52" s="19">
        <f t="shared" si="0"/>
        <v>30</v>
      </c>
      <c r="G52" s="19">
        <v>200</v>
      </c>
      <c r="H52" s="19" t="s">
        <v>378</v>
      </c>
      <c r="I52" s="12">
        <v>182</v>
      </c>
      <c r="J52" s="12" t="s">
        <v>315</v>
      </c>
    </row>
    <row r="53" spans="2:10" x14ac:dyDescent="0.25">
      <c r="B53" s="29" t="s">
        <v>208</v>
      </c>
      <c r="C53" s="40" t="s">
        <v>388</v>
      </c>
      <c r="D53" s="19" t="s">
        <v>464</v>
      </c>
      <c r="E53" s="19">
        <v>30</v>
      </c>
      <c r="F53" s="19">
        <f t="shared" si="0"/>
        <v>60</v>
      </c>
      <c r="G53" s="19">
        <v>20</v>
      </c>
      <c r="H53" s="19" t="s">
        <v>384</v>
      </c>
      <c r="I53" s="12">
        <v>2</v>
      </c>
      <c r="J53" s="12" t="s">
        <v>316</v>
      </c>
    </row>
    <row r="54" spans="2:10" x14ac:dyDescent="0.25">
      <c r="B54" s="29" t="s">
        <v>209</v>
      </c>
      <c r="C54" s="40" t="s">
        <v>472</v>
      </c>
      <c r="D54" s="19" t="s">
        <v>464</v>
      </c>
      <c r="E54" s="19">
        <v>30</v>
      </c>
      <c r="F54" s="19">
        <f t="shared" si="0"/>
        <v>60</v>
      </c>
      <c r="G54" s="19">
        <v>10</v>
      </c>
      <c r="H54" s="19" t="s">
        <v>553</v>
      </c>
      <c r="I54" s="12">
        <v>129</v>
      </c>
      <c r="J54" s="22" t="s">
        <v>368</v>
      </c>
    </row>
    <row r="55" spans="2:10" x14ac:dyDescent="0.25">
      <c r="B55" s="29" t="s">
        <v>211</v>
      </c>
      <c r="C55" s="40" t="s">
        <v>371</v>
      </c>
      <c r="D55" s="19" t="s">
        <v>464</v>
      </c>
      <c r="E55" s="19">
        <v>30</v>
      </c>
      <c r="F55" s="19">
        <f t="shared" si="0"/>
        <v>60</v>
      </c>
      <c r="G55" s="19">
        <v>15</v>
      </c>
      <c r="H55" s="19" t="s">
        <v>384</v>
      </c>
      <c r="I55" s="12">
        <v>80</v>
      </c>
      <c r="J55" s="22" t="s">
        <v>369</v>
      </c>
    </row>
    <row r="56" spans="2:10" x14ac:dyDescent="0.25">
      <c r="B56" s="29" t="s">
        <v>215</v>
      </c>
      <c r="C56" s="40" t="s">
        <v>371</v>
      </c>
      <c r="D56" s="19" t="s">
        <v>464</v>
      </c>
      <c r="E56" s="19">
        <v>30</v>
      </c>
      <c r="F56" s="19">
        <f t="shared" si="0"/>
        <v>60</v>
      </c>
      <c r="G56" s="19">
        <v>20</v>
      </c>
      <c r="H56" s="19" t="s">
        <v>385</v>
      </c>
      <c r="I56" s="12">
        <v>159</v>
      </c>
      <c r="J56" s="12" t="s">
        <v>317</v>
      </c>
    </row>
    <row r="57" spans="2:10" x14ac:dyDescent="0.25">
      <c r="B57" s="29" t="s">
        <v>217</v>
      </c>
      <c r="C57" s="40" t="s">
        <v>388</v>
      </c>
      <c r="D57" s="19" t="s">
        <v>464</v>
      </c>
      <c r="E57" s="19">
        <v>30</v>
      </c>
      <c r="F57" s="19">
        <f t="shared" si="0"/>
        <v>60</v>
      </c>
      <c r="G57" s="19">
        <v>5</v>
      </c>
      <c r="H57" s="19" t="s">
        <v>384</v>
      </c>
      <c r="I57" s="12">
        <v>11</v>
      </c>
      <c r="J57" s="12" t="s">
        <v>318</v>
      </c>
    </row>
    <row r="58" spans="2:10" x14ac:dyDescent="0.25">
      <c r="B58" s="29" t="s">
        <v>219</v>
      </c>
      <c r="C58" s="40" t="s">
        <v>388</v>
      </c>
      <c r="D58" s="19" t="s">
        <v>464</v>
      </c>
      <c r="E58" s="19">
        <v>30</v>
      </c>
      <c r="F58" s="19">
        <f t="shared" si="0"/>
        <v>60</v>
      </c>
      <c r="G58" s="19">
        <v>10</v>
      </c>
      <c r="H58" s="19" t="s">
        <v>384</v>
      </c>
      <c r="I58" s="12">
        <v>90</v>
      </c>
      <c r="J58" s="22" t="s">
        <v>370</v>
      </c>
    </row>
    <row r="59" spans="2:10" x14ac:dyDescent="0.25">
      <c r="B59" s="29" t="s">
        <v>220</v>
      </c>
      <c r="C59" s="40" t="s">
        <v>382</v>
      </c>
      <c r="D59" s="19" t="s">
        <v>1090</v>
      </c>
      <c r="E59" s="19">
        <v>5</v>
      </c>
      <c r="F59" s="19">
        <f t="shared" si="0"/>
        <v>10</v>
      </c>
      <c r="G59" s="19">
        <v>2</v>
      </c>
      <c r="H59" s="19" t="s">
        <v>553</v>
      </c>
      <c r="I59" s="12">
        <v>27</v>
      </c>
      <c r="J59" s="22" t="s">
        <v>559</v>
      </c>
    </row>
    <row r="60" spans="2:10" x14ac:dyDescent="0.25">
      <c r="B60" s="28" t="s">
        <v>261</v>
      </c>
      <c r="C60" s="41"/>
      <c r="D60" s="20"/>
      <c r="E60" s="20"/>
      <c r="F60" s="20"/>
      <c r="G60" s="20"/>
      <c r="H60" s="20"/>
      <c r="J60" s="56"/>
    </row>
    <row r="62" spans="2:10" x14ac:dyDescent="0.25">
      <c r="J62" s="5" t="s">
        <v>320</v>
      </c>
    </row>
    <row r="63" spans="2:10" x14ac:dyDescent="0.25">
      <c r="J63" s="5" t="s">
        <v>321</v>
      </c>
    </row>
    <row r="64" spans="2:10" x14ac:dyDescent="0.25">
      <c r="J64" s="5" t="s">
        <v>322</v>
      </c>
    </row>
    <row r="65" spans="10:10" x14ac:dyDescent="0.25">
      <c r="J65" s="5" t="s">
        <v>323</v>
      </c>
    </row>
    <row r="66" spans="10:10" x14ac:dyDescent="0.25">
      <c r="J66" s="5" t="s">
        <v>324</v>
      </c>
    </row>
    <row r="67" spans="10:10" x14ac:dyDescent="0.25">
      <c r="J67" s="5" t="s">
        <v>325</v>
      </c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8"/>
  <sheetViews>
    <sheetView zoomScale="85" zoomScaleNormal="100" workbookViewId="0">
      <selection activeCell="E90" sqref="E90"/>
    </sheetView>
  </sheetViews>
  <sheetFormatPr defaultColWidth="9.140625" defaultRowHeight="15" x14ac:dyDescent="0.25"/>
  <cols>
    <col min="1" max="1" width="7" style="5" customWidth="1"/>
    <col min="2" max="2" width="6.5703125" style="6" customWidth="1"/>
    <col min="3" max="3" width="9.7109375" style="6" customWidth="1"/>
    <col min="4" max="4" width="9" style="5" customWidth="1"/>
    <col min="5" max="5" width="47.7109375" style="5" customWidth="1"/>
    <col min="6" max="6" width="3.42578125" style="5" customWidth="1"/>
    <col min="7" max="7" width="5" style="5" customWidth="1"/>
    <col min="8" max="8" width="12.7109375" style="5" customWidth="1"/>
    <col min="9" max="27" width="5.140625" style="5" customWidth="1"/>
    <col min="28" max="28" width="79" style="5" customWidth="1"/>
    <col min="29" max="16384" width="9.140625" style="5"/>
  </cols>
  <sheetData>
    <row r="1" spans="1:28" x14ac:dyDescent="0.25">
      <c r="C1" s="46" t="s">
        <v>528</v>
      </c>
    </row>
    <row r="2" spans="1:28" x14ac:dyDescent="0.25">
      <c r="B2" s="7" t="s">
        <v>35</v>
      </c>
      <c r="C2" s="7" t="s">
        <v>36</v>
      </c>
      <c r="D2" s="8" t="s">
        <v>37</v>
      </c>
      <c r="E2" s="8" t="s">
        <v>38</v>
      </c>
      <c r="G2" s="30" t="s">
        <v>39</v>
      </c>
      <c r="H2" s="12" t="s">
        <v>40</v>
      </c>
      <c r="I2" s="53" t="s">
        <v>41</v>
      </c>
      <c r="J2" s="53" t="s">
        <v>226</v>
      </c>
      <c r="K2" s="53" t="s">
        <v>102</v>
      </c>
      <c r="L2" s="53" t="s">
        <v>54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6" t="s">
        <v>44</v>
      </c>
      <c r="AB2" s="12" t="s">
        <v>271</v>
      </c>
    </row>
    <row r="3" spans="1:28" x14ac:dyDescent="0.25">
      <c r="A3" s="5" t="s">
        <v>327</v>
      </c>
      <c r="B3" s="9" t="s">
        <v>45</v>
      </c>
      <c r="C3" s="11">
        <v>7812.5</v>
      </c>
      <c r="D3" s="12">
        <v>20</v>
      </c>
      <c r="E3" s="12" t="s">
        <v>46</v>
      </c>
      <c r="G3" s="30" t="s">
        <v>47</v>
      </c>
      <c r="H3" s="12" t="s">
        <v>48</v>
      </c>
      <c r="I3" s="53" t="s">
        <v>41</v>
      </c>
      <c r="J3" s="53" t="s">
        <v>78</v>
      </c>
      <c r="K3" s="53" t="s">
        <v>73</v>
      </c>
      <c r="L3" s="53" t="s">
        <v>102</v>
      </c>
      <c r="M3" s="53" t="s">
        <v>186</v>
      </c>
      <c r="N3" s="53" t="s">
        <v>226</v>
      </c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6" t="s">
        <v>44</v>
      </c>
      <c r="AB3" s="12" t="s">
        <v>272</v>
      </c>
    </row>
    <row r="4" spans="1:28" x14ac:dyDescent="0.25">
      <c r="B4" s="9" t="s">
        <v>41</v>
      </c>
      <c r="C4" s="11">
        <v>4687.5</v>
      </c>
      <c r="D4" s="12">
        <v>10</v>
      </c>
      <c r="E4" s="12" t="s">
        <v>50</v>
      </c>
      <c r="G4" s="30" t="s">
        <v>51</v>
      </c>
      <c r="H4" s="12" t="s">
        <v>52</v>
      </c>
      <c r="I4" s="53" t="s">
        <v>55</v>
      </c>
      <c r="J4" s="53" t="s">
        <v>78</v>
      </c>
      <c r="K4" s="53" t="s">
        <v>102</v>
      </c>
      <c r="L4" s="53" t="s">
        <v>42</v>
      </c>
      <c r="M4" s="53" t="s">
        <v>222</v>
      </c>
      <c r="N4" s="53" t="s">
        <v>226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6" t="s">
        <v>44</v>
      </c>
      <c r="AB4" s="12" t="s">
        <v>273</v>
      </c>
    </row>
    <row r="5" spans="1:28" x14ac:dyDescent="0.25">
      <c r="B5" s="9" t="s">
        <v>55</v>
      </c>
      <c r="C5" s="11">
        <v>6250</v>
      </c>
      <c r="D5" s="12">
        <v>51</v>
      </c>
      <c r="E5" s="22" t="s">
        <v>350</v>
      </c>
      <c r="G5" s="30" t="s">
        <v>56</v>
      </c>
      <c r="H5" s="12" t="s">
        <v>57</v>
      </c>
      <c r="I5" s="53" t="s">
        <v>55</v>
      </c>
      <c r="J5" s="53" t="s">
        <v>62</v>
      </c>
      <c r="K5" s="53" t="s">
        <v>102</v>
      </c>
      <c r="L5" s="53" t="s">
        <v>227</v>
      </c>
      <c r="M5" s="53" t="s">
        <v>149</v>
      </c>
      <c r="N5" s="53" t="s">
        <v>207</v>
      </c>
      <c r="O5" s="53" t="s">
        <v>226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6" t="s">
        <v>44</v>
      </c>
      <c r="AB5" s="12" t="s">
        <v>274</v>
      </c>
    </row>
    <row r="6" spans="1:28" x14ac:dyDescent="0.25">
      <c r="A6" s="5" t="s">
        <v>329</v>
      </c>
      <c r="B6" s="10" t="s">
        <v>58</v>
      </c>
      <c r="C6" s="54">
        <v>781.25</v>
      </c>
      <c r="D6" s="12">
        <v>1</v>
      </c>
      <c r="E6" s="12" t="s">
        <v>63</v>
      </c>
      <c r="G6" s="30" t="s">
        <v>59</v>
      </c>
      <c r="H6" s="12" t="s">
        <v>60</v>
      </c>
      <c r="I6" s="53" t="s">
        <v>55</v>
      </c>
      <c r="J6" s="53" t="s">
        <v>62</v>
      </c>
      <c r="K6" s="53" t="s">
        <v>102</v>
      </c>
      <c r="L6" s="53" t="s">
        <v>207</v>
      </c>
      <c r="M6" s="53" t="s">
        <v>226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6" t="s">
        <v>44</v>
      </c>
      <c r="AB6" s="12" t="s">
        <v>275</v>
      </c>
    </row>
    <row r="7" spans="1:28" x14ac:dyDescent="0.25">
      <c r="B7" s="10" t="s">
        <v>62</v>
      </c>
      <c r="C7" s="54">
        <v>15625</v>
      </c>
      <c r="D7" s="12">
        <v>16</v>
      </c>
      <c r="E7" s="12" t="s">
        <v>66</v>
      </c>
      <c r="G7" s="30" t="s">
        <v>64</v>
      </c>
      <c r="H7" s="12" t="s">
        <v>65</v>
      </c>
      <c r="I7" s="53" t="s">
        <v>55</v>
      </c>
      <c r="J7" s="53" t="s">
        <v>62</v>
      </c>
      <c r="K7" s="53" t="s">
        <v>72</v>
      </c>
      <c r="L7" s="53" t="s">
        <v>102</v>
      </c>
      <c r="M7" s="53" t="s">
        <v>197</v>
      </c>
      <c r="N7" s="53" t="s">
        <v>226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6" t="s">
        <v>44</v>
      </c>
      <c r="AB7" s="12" t="s">
        <v>276</v>
      </c>
    </row>
    <row r="8" spans="1:28" x14ac:dyDescent="0.25">
      <c r="B8" s="10" t="s">
        <v>61</v>
      </c>
      <c r="C8" s="54">
        <v>3645.8333333333335</v>
      </c>
      <c r="D8" s="12">
        <v>2</v>
      </c>
      <c r="E8" s="12" t="s">
        <v>69</v>
      </c>
      <c r="G8" s="30" t="s">
        <v>67</v>
      </c>
      <c r="H8" s="12" t="s">
        <v>68</v>
      </c>
      <c r="I8" s="53" t="s">
        <v>55</v>
      </c>
      <c r="J8" s="53" t="s">
        <v>58</v>
      </c>
      <c r="K8" s="53" t="s">
        <v>78</v>
      </c>
      <c r="L8" s="53" t="s">
        <v>72</v>
      </c>
      <c r="M8" s="53" t="s">
        <v>102</v>
      </c>
      <c r="N8" s="53" t="s">
        <v>186</v>
      </c>
      <c r="O8" s="53" t="s">
        <v>226</v>
      </c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6" t="s">
        <v>44</v>
      </c>
      <c r="AB8" s="12" t="s">
        <v>277</v>
      </c>
    </row>
    <row r="9" spans="1:28" x14ac:dyDescent="0.25">
      <c r="B9" s="10" t="s">
        <v>43</v>
      </c>
      <c r="C9" s="54">
        <v>1562.5</v>
      </c>
      <c r="D9" s="12">
        <v>6</v>
      </c>
      <c r="E9" s="12" t="s">
        <v>75</v>
      </c>
      <c r="G9" s="30" t="s">
        <v>70</v>
      </c>
      <c r="H9" s="12" t="s">
        <v>71</v>
      </c>
      <c r="I9" s="53" t="s">
        <v>55</v>
      </c>
      <c r="J9" s="53" t="s">
        <v>102</v>
      </c>
      <c r="K9" s="53" t="s">
        <v>213</v>
      </c>
      <c r="L9" s="53" t="s">
        <v>226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6" t="s">
        <v>44</v>
      </c>
      <c r="AB9" s="12" t="s">
        <v>278</v>
      </c>
    </row>
    <row r="10" spans="1:28" x14ac:dyDescent="0.25">
      <c r="B10" s="10" t="s">
        <v>74</v>
      </c>
      <c r="C10" s="54">
        <v>4687.5</v>
      </c>
      <c r="D10" s="12">
        <v>786</v>
      </c>
      <c r="E10" s="12" t="s">
        <v>79</v>
      </c>
      <c r="G10" s="30" t="s">
        <v>76</v>
      </c>
      <c r="H10" s="12" t="s">
        <v>77</v>
      </c>
      <c r="I10" s="53" t="s">
        <v>41</v>
      </c>
      <c r="J10" s="53" t="s">
        <v>73</v>
      </c>
      <c r="K10" s="53" t="s">
        <v>102</v>
      </c>
      <c r="L10" s="53" t="s">
        <v>226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6" t="s">
        <v>44</v>
      </c>
      <c r="AB10" s="22" t="s">
        <v>326</v>
      </c>
    </row>
    <row r="11" spans="1:28" x14ac:dyDescent="0.25">
      <c r="B11" s="10" t="s">
        <v>78</v>
      </c>
      <c r="C11" s="54">
        <v>2343.75</v>
      </c>
      <c r="D11" s="12">
        <v>14</v>
      </c>
      <c r="E11" s="12" t="s">
        <v>81</v>
      </c>
      <c r="G11" s="30" t="s">
        <v>80</v>
      </c>
      <c r="H11" s="12" t="s">
        <v>465</v>
      </c>
      <c r="I11" s="53" t="s">
        <v>41</v>
      </c>
      <c r="J11" s="53" t="s">
        <v>106</v>
      </c>
      <c r="K11" s="53" t="s">
        <v>150</v>
      </c>
      <c r="L11" s="53" t="s">
        <v>102</v>
      </c>
      <c r="M11" s="53" t="s">
        <v>138</v>
      </c>
      <c r="N11" s="53" t="s">
        <v>140</v>
      </c>
      <c r="O11" s="53" t="s">
        <v>200</v>
      </c>
      <c r="P11" s="53" t="s">
        <v>156</v>
      </c>
      <c r="Q11" s="53" t="s">
        <v>113</v>
      </c>
      <c r="R11" s="53" t="s">
        <v>223</v>
      </c>
      <c r="S11" s="53" t="s">
        <v>226</v>
      </c>
      <c r="T11" s="53" t="s">
        <v>189</v>
      </c>
      <c r="U11" s="53" t="s">
        <v>97</v>
      </c>
      <c r="V11" s="53"/>
      <c r="W11" s="53"/>
      <c r="X11" s="53"/>
      <c r="Y11" s="53"/>
      <c r="Z11" s="53"/>
      <c r="AA11" s="6" t="s">
        <v>44</v>
      </c>
      <c r="AB11" s="12" t="s">
        <v>279</v>
      </c>
    </row>
    <row r="12" spans="1:28" x14ac:dyDescent="0.25">
      <c r="B12" s="10" t="s">
        <v>72</v>
      </c>
      <c r="C12" s="54">
        <v>2343.75</v>
      </c>
      <c r="D12" s="12">
        <v>23</v>
      </c>
      <c r="E12" s="12" t="s">
        <v>84</v>
      </c>
      <c r="G12" s="30" t="s">
        <v>82</v>
      </c>
      <c r="H12" s="12" t="s">
        <v>83</v>
      </c>
      <c r="I12" s="53" t="s">
        <v>55</v>
      </c>
      <c r="J12" s="53" t="s">
        <v>121</v>
      </c>
      <c r="K12" s="53" t="s">
        <v>102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6" t="s">
        <v>44</v>
      </c>
      <c r="AB12" s="12" t="s">
        <v>280</v>
      </c>
    </row>
    <row r="13" spans="1:28" x14ac:dyDescent="0.25">
      <c r="B13" s="10" t="s">
        <v>73</v>
      </c>
      <c r="C13" s="54">
        <v>1822.9166666666667</v>
      </c>
      <c r="D13" s="12">
        <v>7</v>
      </c>
      <c r="E13" s="12" t="s">
        <v>87</v>
      </c>
      <c r="G13" s="30" t="s">
        <v>85</v>
      </c>
      <c r="H13" s="12" t="s">
        <v>86</v>
      </c>
      <c r="I13" s="53" t="s">
        <v>55</v>
      </c>
      <c r="J13" s="53" t="s">
        <v>150</v>
      </c>
      <c r="K13" s="53" t="s">
        <v>98</v>
      </c>
      <c r="L13" s="53" t="s">
        <v>90</v>
      </c>
      <c r="M13" s="53" t="s">
        <v>148</v>
      </c>
      <c r="N13" s="53" t="s">
        <v>121</v>
      </c>
      <c r="O13" s="53" t="s">
        <v>102</v>
      </c>
      <c r="P13" s="53" t="s">
        <v>193</v>
      </c>
      <c r="Q13" s="53" t="s">
        <v>200</v>
      </c>
      <c r="R13" s="53" t="s">
        <v>108</v>
      </c>
      <c r="S13" s="53" t="s">
        <v>109</v>
      </c>
      <c r="T13" s="53" t="s">
        <v>110</v>
      </c>
      <c r="U13" s="53" t="s">
        <v>226</v>
      </c>
      <c r="V13" s="53"/>
      <c r="W13" s="53"/>
      <c r="X13" s="53"/>
      <c r="Y13" s="53"/>
      <c r="Z13" s="53"/>
      <c r="AA13" s="6" t="s">
        <v>44</v>
      </c>
      <c r="AB13" s="12" t="s">
        <v>281</v>
      </c>
    </row>
    <row r="14" spans="1:28" x14ac:dyDescent="0.25">
      <c r="A14" s="5" t="s">
        <v>328</v>
      </c>
      <c r="B14" s="13" t="s">
        <v>53</v>
      </c>
      <c r="C14" s="55">
        <v>1822.9166666666667</v>
      </c>
      <c r="D14" s="23">
        <v>100</v>
      </c>
      <c r="E14" s="22" t="s">
        <v>351</v>
      </c>
      <c r="G14" s="30" t="s">
        <v>88</v>
      </c>
      <c r="H14" s="12" t="s">
        <v>89</v>
      </c>
      <c r="I14" s="53" t="s">
        <v>55</v>
      </c>
      <c r="J14" s="53" t="s">
        <v>150</v>
      </c>
      <c r="K14" s="53" t="s">
        <v>54</v>
      </c>
      <c r="L14" s="53" t="s">
        <v>102</v>
      </c>
      <c r="M14" s="53" t="s">
        <v>213</v>
      </c>
      <c r="N14" s="53" t="s">
        <v>226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6" t="s">
        <v>44</v>
      </c>
      <c r="AB14" s="12" t="s">
        <v>282</v>
      </c>
    </row>
    <row r="15" spans="1:28" x14ac:dyDescent="0.25">
      <c r="B15" s="13" t="s">
        <v>91</v>
      </c>
      <c r="C15" s="55">
        <v>1927.0833333333333</v>
      </c>
      <c r="D15" s="23">
        <v>4</v>
      </c>
      <c r="E15" s="22" t="s">
        <v>352</v>
      </c>
      <c r="G15" s="30" t="s">
        <v>92</v>
      </c>
      <c r="H15" s="12" t="s">
        <v>93</v>
      </c>
      <c r="I15" s="53" t="s">
        <v>55</v>
      </c>
      <c r="J15" s="53" t="s">
        <v>121</v>
      </c>
      <c r="K15" s="53" t="s">
        <v>102</v>
      </c>
      <c r="L15" s="53" t="s">
        <v>138</v>
      </c>
      <c r="M15" s="53" t="s">
        <v>226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6" t="s">
        <v>44</v>
      </c>
      <c r="AB15" s="12" t="s">
        <v>283</v>
      </c>
    </row>
    <row r="16" spans="1:28" x14ac:dyDescent="0.25">
      <c r="B16" s="13" t="s">
        <v>94</v>
      </c>
      <c r="C16" s="55">
        <v>2239.5833333333335</v>
      </c>
      <c r="D16" s="24">
        <v>22</v>
      </c>
      <c r="E16" s="25" t="s">
        <v>353</v>
      </c>
      <c r="G16" s="30" t="s">
        <v>95</v>
      </c>
      <c r="H16" s="12" t="s">
        <v>96</v>
      </c>
      <c r="I16" s="53" t="s">
        <v>55</v>
      </c>
      <c r="J16" s="53" t="s">
        <v>74</v>
      </c>
      <c r="K16" s="53" t="s">
        <v>102</v>
      </c>
      <c r="L16" s="53" t="s">
        <v>139</v>
      </c>
      <c r="M16" s="53" t="s">
        <v>226</v>
      </c>
      <c r="N16" s="53" t="s">
        <v>97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6" t="s">
        <v>44</v>
      </c>
      <c r="AB16" s="12" t="s">
        <v>284</v>
      </c>
    </row>
    <row r="17" spans="1:28" x14ac:dyDescent="0.25">
      <c r="B17" s="13" t="s">
        <v>97</v>
      </c>
      <c r="C17" s="55">
        <v>1302.0833333333333</v>
      </c>
      <c r="D17" s="24">
        <v>208</v>
      </c>
      <c r="E17" s="25" t="s">
        <v>354</v>
      </c>
      <c r="G17" s="30" t="s">
        <v>99</v>
      </c>
      <c r="H17" s="12" t="s">
        <v>100</v>
      </c>
      <c r="I17" s="53" t="s">
        <v>55</v>
      </c>
      <c r="J17" s="53" t="s">
        <v>43</v>
      </c>
      <c r="K17" s="53" t="s">
        <v>74</v>
      </c>
      <c r="L17" s="53" t="s">
        <v>53</v>
      </c>
      <c r="M17" s="53" t="s">
        <v>97</v>
      </c>
      <c r="N17" s="53" t="s">
        <v>134</v>
      </c>
      <c r="O17" s="53" t="s">
        <v>150</v>
      </c>
      <c r="P17" s="53" t="s">
        <v>102</v>
      </c>
      <c r="Q17" s="53" t="s">
        <v>139</v>
      </c>
      <c r="R17" s="53" t="s">
        <v>141</v>
      </c>
      <c r="S17" s="53" t="s">
        <v>142</v>
      </c>
      <c r="T17" s="53" t="s">
        <v>109</v>
      </c>
      <c r="U17" s="53" t="s">
        <v>226</v>
      </c>
      <c r="V17" s="53"/>
      <c r="W17" s="53"/>
      <c r="X17" s="53"/>
      <c r="Y17" s="53"/>
      <c r="Z17" s="53"/>
      <c r="AA17" s="6" t="s">
        <v>44</v>
      </c>
      <c r="AB17" s="12" t="s">
        <v>285</v>
      </c>
    </row>
    <row r="18" spans="1:28" x14ac:dyDescent="0.25">
      <c r="B18" s="13" t="s">
        <v>103</v>
      </c>
      <c r="C18" s="55">
        <v>2604.1666666666665</v>
      </c>
      <c r="D18" s="24">
        <v>4</v>
      </c>
      <c r="E18" s="22" t="s">
        <v>355</v>
      </c>
      <c r="G18" s="30" t="s">
        <v>104</v>
      </c>
      <c r="H18" s="12" t="s">
        <v>105</v>
      </c>
      <c r="I18" s="53" t="s">
        <v>55</v>
      </c>
      <c r="J18" s="53" t="s">
        <v>61</v>
      </c>
      <c r="K18" s="53" t="s">
        <v>74</v>
      </c>
      <c r="L18" s="53" t="s">
        <v>53</v>
      </c>
      <c r="M18" s="53" t="s">
        <v>97</v>
      </c>
      <c r="N18" s="53" t="s">
        <v>150</v>
      </c>
      <c r="O18" s="53" t="s">
        <v>102</v>
      </c>
      <c r="P18" s="53" t="s">
        <v>139</v>
      </c>
      <c r="Q18" s="53" t="s">
        <v>140</v>
      </c>
      <c r="R18" s="53" t="s">
        <v>141</v>
      </c>
      <c r="S18" s="53" t="s">
        <v>142</v>
      </c>
      <c r="T18" s="53" t="s">
        <v>226</v>
      </c>
      <c r="U18" s="53"/>
      <c r="V18" s="53"/>
      <c r="W18" s="53"/>
      <c r="X18" s="53"/>
      <c r="Y18" s="53"/>
      <c r="Z18" s="53"/>
      <c r="AA18" s="6" t="s">
        <v>44</v>
      </c>
      <c r="AB18" s="12" t="s">
        <v>286</v>
      </c>
    </row>
    <row r="19" spans="1:28" x14ac:dyDescent="0.25">
      <c r="B19" s="13" t="s">
        <v>114</v>
      </c>
      <c r="C19" s="55">
        <v>2500</v>
      </c>
      <c r="D19" s="24">
        <v>25</v>
      </c>
      <c r="E19" s="22" t="s">
        <v>356</v>
      </c>
      <c r="G19" s="30" t="s">
        <v>115</v>
      </c>
      <c r="H19" s="12" t="s">
        <v>116</v>
      </c>
      <c r="I19" s="53" t="s">
        <v>55</v>
      </c>
      <c r="J19" s="53" t="s">
        <v>74</v>
      </c>
      <c r="K19" s="53" t="s">
        <v>53</v>
      </c>
      <c r="L19" s="53" t="s">
        <v>97</v>
      </c>
      <c r="M19" s="53" t="s">
        <v>150</v>
      </c>
      <c r="N19" s="53" t="s">
        <v>102</v>
      </c>
      <c r="O19" s="53" t="s">
        <v>139</v>
      </c>
      <c r="P19" s="53" t="s">
        <v>142</v>
      </c>
      <c r="Q19" s="53" t="s">
        <v>226</v>
      </c>
      <c r="R19" s="53"/>
      <c r="S19" s="53"/>
      <c r="T19" s="53"/>
      <c r="U19" s="53"/>
      <c r="V19" s="53"/>
      <c r="W19" s="53"/>
      <c r="X19" s="53"/>
      <c r="Y19" s="53"/>
      <c r="Z19" s="53"/>
      <c r="AA19" s="6" t="s">
        <v>44</v>
      </c>
      <c r="AB19" s="12" t="s">
        <v>287</v>
      </c>
    </row>
    <row r="20" spans="1:28" x14ac:dyDescent="0.25">
      <c r="B20" s="13" t="s">
        <v>118</v>
      </c>
      <c r="C20" s="55">
        <v>1927.0833333333333</v>
      </c>
      <c r="D20" s="24">
        <v>4</v>
      </c>
      <c r="E20" s="22" t="s">
        <v>357</v>
      </c>
      <c r="G20" s="30" t="s">
        <v>119</v>
      </c>
      <c r="H20" s="12" t="s">
        <v>120</v>
      </c>
      <c r="I20" s="53" t="s">
        <v>55</v>
      </c>
      <c r="J20" s="53" t="s">
        <v>74</v>
      </c>
      <c r="K20" s="53" t="s">
        <v>53</v>
      </c>
      <c r="L20" s="53" t="s">
        <v>97</v>
      </c>
      <c r="M20" s="53" t="s">
        <v>150</v>
      </c>
      <c r="N20" s="53" t="s">
        <v>102</v>
      </c>
      <c r="O20" s="53" t="s">
        <v>139</v>
      </c>
      <c r="P20" s="53" t="s">
        <v>142</v>
      </c>
      <c r="Q20" s="53" t="s">
        <v>226</v>
      </c>
      <c r="R20" s="53"/>
      <c r="S20" s="53"/>
      <c r="T20" s="53"/>
      <c r="U20" s="53"/>
      <c r="V20" s="53"/>
      <c r="W20" s="53"/>
      <c r="X20" s="53"/>
      <c r="Y20" s="53"/>
      <c r="Z20" s="53"/>
      <c r="AA20" s="6" t="s">
        <v>44</v>
      </c>
      <c r="AB20" s="12" t="s">
        <v>288</v>
      </c>
    </row>
    <row r="21" spans="1:28" x14ac:dyDescent="0.25">
      <c r="B21" s="13" t="s">
        <v>122</v>
      </c>
      <c r="C21" s="55">
        <v>2239.5833333333335</v>
      </c>
      <c r="D21" s="24">
        <v>8</v>
      </c>
      <c r="E21" s="22" t="s">
        <v>358</v>
      </c>
      <c r="G21" s="30" t="s">
        <v>123</v>
      </c>
      <c r="H21" s="12" t="s">
        <v>466</v>
      </c>
      <c r="I21" s="53" t="s">
        <v>55</v>
      </c>
      <c r="J21" s="53" t="s">
        <v>74</v>
      </c>
      <c r="K21" s="53" t="s">
        <v>91</v>
      </c>
      <c r="L21" s="53" t="s">
        <v>97</v>
      </c>
      <c r="M21" s="53" t="s">
        <v>150</v>
      </c>
      <c r="N21" s="53" t="s">
        <v>102</v>
      </c>
      <c r="O21" s="53" t="s">
        <v>139</v>
      </c>
      <c r="P21" s="53" t="s">
        <v>142</v>
      </c>
      <c r="Q21" s="53" t="s">
        <v>156</v>
      </c>
      <c r="R21" s="53" t="s">
        <v>226</v>
      </c>
      <c r="S21" s="53"/>
      <c r="T21" s="53"/>
      <c r="U21" s="53"/>
      <c r="V21" s="53"/>
      <c r="W21" s="53"/>
      <c r="X21" s="53"/>
      <c r="Y21" s="53"/>
      <c r="Z21" s="53"/>
      <c r="AA21" s="6" t="s">
        <v>44</v>
      </c>
      <c r="AB21" s="12" t="s">
        <v>289</v>
      </c>
    </row>
    <row r="22" spans="1:28" x14ac:dyDescent="0.25">
      <c r="B22" s="13" t="s">
        <v>101</v>
      </c>
      <c r="C22" s="55">
        <v>4166.666666666667</v>
      </c>
      <c r="D22" s="24">
        <v>4</v>
      </c>
      <c r="E22" s="12" t="s">
        <v>190</v>
      </c>
      <c r="G22" s="30" t="s">
        <v>124</v>
      </c>
      <c r="H22" s="12" t="s">
        <v>125</v>
      </c>
      <c r="I22" s="53" t="s">
        <v>55</v>
      </c>
      <c r="J22" s="53" t="s">
        <v>74</v>
      </c>
      <c r="K22" s="53" t="s">
        <v>53</v>
      </c>
      <c r="L22" s="53" t="s">
        <v>97</v>
      </c>
      <c r="M22" s="53" t="s">
        <v>150</v>
      </c>
      <c r="N22" s="53" t="s">
        <v>102</v>
      </c>
      <c r="O22" s="53" t="s">
        <v>139</v>
      </c>
      <c r="P22" s="53" t="s">
        <v>140</v>
      </c>
      <c r="Q22" s="53" t="s">
        <v>141</v>
      </c>
      <c r="R22" s="53" t="s">
        <v>142</v>
      </c>
      <c r="S22" s="53" t="s">
        <v>182</v>
      </c>
      <c r="T22" s="53" t="s">
        <v>113</v>
      </c>
      <c r="U22" s="53" t="s">
        <v>226</v>
      </c>
      <c r="V22" s="53"/>
      <c r="W22" s="53"/>
      <c r="X22" s="53"/>
      <c r="Y22" s="53"/>
      <c r="Z22" s="53"/>
      <c r="AA22" s="6" t="s">
        <v>44</v>
      </c>
      <c r="AB22" s="12" t="s">
        <v>290</v>
      </c>
    </row>
    <row r="23" spans="1:28" x14ac:dyDescent="0.25">
      <c r="B23" s="13" t="s">
        <v>117</v>
      </c>
      <c r="C23" s="55">
        <v>5468.75</v>
      </c>
      <c r="D23" s="24">
        <v>6</v>
      </c>
      <c r="E23" s="12" t="s">
        <v>194</v>
      </c>
      <c r="G23" s="30" t="s">
        <v>127</v>
      </c>
      <c r="H23" s="12" t="s">
        <v>128</v>
      </c>
      <c r="I23" s="53" t="s">
        <v>55</v>
      </c>
      <c r="J23" s="53" t="s">
        <v>74</v>
      </c>
      <c r="K23" s="53" t="s">
        <v>53</v>
      </c>
      <c r="L23" s="53" t="s">
        <v>97</v>
      </c>
      <c r="M23" s="53" t="s">
        <v>150</v>
      </c>
      <c r="N23" s="53" t="s">
        <v>102</v>
      </c>
      <c r="O23" s="53" t="s">
        <v>166</v>
      </c>
      <c r="P23" s="53" t="s">
        <v>137</v>
      </c>
      <c r="Q23" s="53" t="s">
        <v>139</v>
      </c>
      <c r="R23" s="53" t="s">
        <v>141</v>
      </c>
      <c r="S23" s="53" t="s">
        <v>142</v>
      </c>
      <c r="T23" s="53" t="s">
        <v>153</v>
      </c>
      <c r="U23" s="53" t="s">
        <v>186</v>
      </c>
      <c r="V23" s="53" t="s">
        <v>226</v>
      </c>
      <c r="W23" s="53"/>
      <c r="X23" s="53"/>
      <c r="Y23" s="53"/>
      <c r="Z23" s="53"/>
      <c r="AA23" s="6" t="s">
        <v>44</v>
      </c>
      <c r="AB23" s="12" t="s">
        <v>291</v>
      </c>
    </row>
    <row r="24" spans="1:28" x14ac:dyDescent="0.25">
      <c r="B24" s="13" t="s">
        <v>129</v>
      </c>
      <c r="C24" s="55">
        <v>5208.333333333333</v>
      </c>
      <c r="D24" s="24">
        <v>35</v>
      </c>
      <c r="E24" s="12" t="s">
        <v>183</v>
      </c>
      <c r="G24" s="30" t="s">
        <v>130</v>
      </c>
      <c r="H24" s="12" t="s">
        <v>131</v>
      </c>
      <c r="I24" s="53" t="s">
        <v>55</v>
      </c>
      <c r="J24" s="53" t="s">
        <v>102</v>
      </c>
      <c r="K24" s="53" t="s">
        <v>139</v>
      </c>
      <c r="L24" s="53" t="s">
        <v>226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6" t="s">
        <v>44</v>
      </c>
      <c r="AB24" s="12" t="s">
        <v>292</v>
      </c>
    </row>
    <row r="25" spans="1:28" x14ac:dyDescent="0.25">
      <c r="B25" s="13" t="s">
        <v>126</v>
      </c>
      <c r="C25" s="55">
        <v>6250</v>
      </c>
      <c r="D25" s="24">
        <v>10</v>
      </c>
      <c r="E25" s="12" t="s">
        <v>201</v>
      </c>
      <c r="G25" s="30" t="s">
        <v>132</v>
      </c>
      <c r="H25" s="12" t="s">
        <v>133</v>
      </c>
      <c r="I25" s="53" t="s">
        <v>41</v>
      </c>
      <c r="J25" s="53" t="s">
        <v>62</v>
      </c>
      <c r="K25" s="53" t="s">
        <v>78</v>
      </c>
      <c r="L25" s="53" t="s">
        <v>102</v>
      </c>
      <c r="M25" s="53" t="s">
        <v>226</v>
      </c>
      <c r="N25" s="53" t="s">
        <v>207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6" t="s">
        <v>44</v>
      </c>
      <c r="AB25" s="12" t="s">
        <v>293</v>
      </c>
    </row>
    <row r="26" spans="1:28" x14ac:dyDescent="0.25">
      <c r="A26" s="5" t="s">
        <v>330</v>
      </c>
      <c r="B26" s="26" t="s">
        <v>106</v>
      </c>
      <c r="C26" s="35" t="s">
        <v>529</v>
      </c>
      <c r="D26" s="12">
        <v>17</v>
      </c>
      <c r="E26" s="12" t="s">
        <v>214</v>
      </c>
      <c r="G26" s="30" t="s">
        <v>135</v>
      </c>
      <c r="H26" s="12" t="s">
        <v>136</v>
      </c>
      <c r="I26" s="53" t="s">
        <v>41</v>
      </c>
      <c r="J26" s="53" t="s">
        <v>62</v>
      </c>
      <c r="K26" s="53" t="s">
        <v>72</v>
      </c>
      <c r="L26" s="53" t="s">
        <v>102</v>
      </c>
      <c r="M26" s="53" t="s">
        <v>226</v>
      </c>
      <c r="N26" s="53" t="s">
        <v>207</v>
      </c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6" t="s">
        <v>44</v>
      </c>
      <c r="AB26" s="12" t="s">
        <v>294</v>
      </c>
    </row>
    <row r="27" spans="1:28" x14ac:dyDescent="0.25">
      <c r="B27" s="26" t="s">
        <v>143</v>
      </c>
      <c r="C27" s="35" t="s">
        <v>538</v>
      </c>
      <c r="D27" s="12">
        <v>134</v>
      </c>
      <c r="E27" s="22" t="s">
        <v>348</v>
      </c>
      <c r="G27" s="30" t="s">
        <v>144</v>
      </c>
      <c r="H27" s="12" t="s">
        <v>145</v>
      </c>
      <c r="I27" s="53" t="s">
        <v>41</v>
      </c>
      <c r="J27" s="53" t="s">
        <v>54</v>
      </c>
      <c r="K27" s="53" t="s">
        <v>150</v>
      </c>
      <c r="L27" s="53" t="s">
        <v>102</v>
      </c>
      <c r="M27" s="53" t="s">
        <v>213</v>
      </c>
      <c r="N27" s="53" t="s">
        <v>226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6" t="s">
        <v>44</v>
      </c>
      <c r="AB27" s="12" t="s">
        <v>295</v>
      </c>
    </row>
    <row r="28" spans="1:28" x14ac:dyDescent="0.25">
      <c r="B28" s="26" t="s">
        <v>134</v>
      </c>
      <c r="C28" s="35" t="s">
        <v>530</v>
      </c>
      <c r="D28" s="12">
        <v>1</v>
      </c>
      <c r="E28" s="22" t="s">
        <v>349</v>
      </c>
      <c r="G28" s="30" t="s">
        <v>146</v>
      </c>
      <c r="H28" s="12" t="s">
        <v>147</v>
      </c>
      <c r="I28" s="53" t="s">
        <v>55</v>
      </c>
      <c r="J28" s="53" t="s">
        <v>226</v>
      </c>
      <c r="K28" s="53" t="s">
        <v>102</v>
      </c>
      <c r="L28" s="53" t="s">
        <v>54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6" t="s">
        <v>44</v>
      </c>
      <c r="AB28" s="12" t="s">
        <v>296</v>
      </c>
    </row>
    <row r="29" spans="1:28" x14ac:dyDescent="0.25">
      <c r="B29" s="26" t="s">
        <v>150</v>
      </c>
      <c r="C29" s="35" t="s">
        <v>531</v>
      </c>
      <c r="D29" s="12">
        <v>262</v>
      </c>
      <c r="E29" s="12" t="s">
        <v>221</v>
      </c>
      <c r="G29" s="30" t="s">
        <v>151</v>
      </c>
      <c r="H29" s="12" t="s">
        <v>152</v>
      </c>
      <c r="I29" s="53" t="s">
        <v>55</v>
      </c>
      <c r="J29" s="53" t="s">
        <v>102</v>
      </c>
      <c r="K29" s="53" t="s">
        <v>197</v>
      </c>
      <c r="L29" s="53" t="s">
        <v>226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6" t="s">
        <v>44</v>
      </c>
      <c r="AB29" s="12" t="s">
        <v>297</v>
      </c>
    </row>
    <row r="30" spans="1:28" x14ac:dyDescent="0.25">
      <c r="B30" s="26" t="s">
        <v>54</v>
      </c>
      <c r="C30" s="35" t="s">
        <v>532</v>
      </c>
      <c r="D30" s="12">
        <v>23</v>
      </c>
      <c r="E30" s="12" t="s">
        <v>228</v>
      </c>
      <c r="G30" s="30" t="s">
        <v>154</v>
      </c>
      <c r="H30" s="12" t="s">
        <v>155</v>
      </c>
      <c r="I30" s="53" t="s">
        <v>55</v>
      </c>
      <c r="J30" s="53" t="s">
        <v>106</v>
      </c>
      <c r="K30" s="53" t="s">
        <v>150</v>
      </c>
      <c r="L30" s="53" t="s">
        <v>102</v>
      </c>
      <c r="M30" s="53" t="s">
        <v>138</v>
      </c>
      <c r="N30" s="53" t="s">
        <v>140</v>
      </c>
      <c r="O30" s="53" t="s">
        <v>200</v>
      </c>
      <c r="P30" s="53" t="s">
        <v>156</v>
      </c>
      <c r="Q30" s="53" t="s">
        <v>113</v>
      </c>
      <c r="R30" s="53" t="s">
        <v>223</v>
      </c>
      <c r="S30" s="53" t="s">
        <v>226</v>
      </c>
      <c r="T30" s="53" t="s">
        <v>189</v>
      </c>
      <c r="U30" s="53" t="s">
        <v>204</v>
      </c>
      <c r="V30" s="53" t="s">
        <v>225</v>
      </c>
      <c r="W30" s="53"/>
      <c r="X30" s="53"/>
      <c r="Y30" s="53"/>
      <c r="Z30" s="53"/>
      <c r="AA30" s="6" t="s">
        <v>44</v>
      </c>
      <c r="AB30" s="12" t="s">
        <v>298</v>
      </c>
    </row>
    <row r="31" spans="1:28" x14ac:dyDescent="0.25">
      <c r="B31" s="26" t="s">
        <v>121</v>
      </c>
      <c r="C31" s="35" t="s">
        <v>529</v>
      </c>
      <c r="D31" s="12">
        <v>74</v>
      </c>
      <c r="E31" s="22" t="s">
        <v>359</v>
      </c>
      <c r="G31" s="30" t="s">
        <v>157</v>
      </c>
      <c r="H31" s="12" t="s">
        <v>467</v>
      </c>
      <c r="I31" s="53" t="s">
        <v>55</v>
      </c>
      <c r="J31" s="53" t="s">
        <v>98</v>
      </c>
      <c r="K31" s="53" t="s">
        <v>90</v>
      </c>
      <c r="L31" s="53" t="s">
        <v>148</v>
      </c>
      <c r="M31" s="53" t="s">
        <v>121</v>
      </c>
      <c r="N31" s="53" t="s">
        <v>102</v>
      </c>
      <c r="O31" s="53" t="s">
        <v>223</v>
      </c>
      <c r="P31" s="53" t="s">
        <v>110</v>
      </c>
      <c r="Q31" s="53" t="s">
        <v>200</v>
      </c>
      <c r="R31" s="53" t="s">
        <v>226</v>
      </c>
      <c r="S31" s="53"/>
      <c r="T31" s="53"/>
      <c r="U31" s="53"/>
      <c r="V31" s="53"/>
      <c r="W31" s="53"/>
      <c r="X31" s="53"/>
      <c r="Y31" s="53"/>
      <c r="Z31" s="53"/>
      <c r="AA31" s="6" t="s">
        <v>44</v>
      </c>
      <c r="AB31" s="12" t="s">
        <v>299</v>
      </c>
    </row>
    <row r="32" spans="1:28" x14ac:dyDescent="0.25">
      <c r="B32" s="26" t="s">
        <v>98</v>
      </c>
      <c r="C32" s="35" t="s">
        <v>539</v>
      </c>
      <c r="D32" s="12">
        <v>25</v>
      </c>
      <c r="E32" s="12" t="s">
        <v>229</v>
      </c>
      <c r="G32" s="30" t="s">
        <v>158</v>
      </c>
      <c r="H32" s="12" t="s">
        <v>159</v>
      </c>
      <c r="I32" s="53" t="s">
        <v>55</v>
      </c>
      <c r="J32" s="53" t="s">
        <v>102</v>
      </c>
      <c r="K32" s="53" t="s">
        <v>226</v>
      </c>
      <c r="L32" s="53" t="s">
        <v>186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6" t="s">
        <v>44</v>
      </c>
      <c r="AB32" s="12" t="s">
        <v>300</v>
      </c>
    </row>
    <row r="33" spans="1:28" x14ac:dyDescent="0.25">
      <c r="B33" s="26" t="s">
        <v>90</v>
      </c>
      <c r="C33" s="35" t="s">
        <v>540</v>
      </c>
      <c r="D33" s="12">
        <v>14</v>
      </c>
      <c r="E33" s="12" t="s">
        <v>230</v>
      </c>
      <c r="G33" s="31" t="s">
        <v>160</v>
      </c>
      <c r="H33" s="12" t="s">
        <v>161</v>
      </c>
      <c r="I33" s="53" t="s">
        <v>55</v>
      </c>
      <c r="J33" s="53" t="s">
        <v>150</v>
      </c>
      <c r="K33" s="53" t="s">
        <v>102</v>
      </c>
      <c r="L33" s="53" t="s">
        <v>108</v>
      </c>
      <c r="M33" s="53" t="s">
        <v>226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6" t="s">
        <v>44</v>
      </c>
      <c r="AB33" s="12" t="s">
        <v>301</v>
      </c>
    </row>
    <row r="34" spans="1:28" x14ac:dyDescent="0.25">
      <c r="B34" s="26" t="s">
        <v>148</v>
      </c>
      <c r="C34" s="35" t="s">
        <v>529</v>
      </c>
      <c r="D34" s="12">
        <v>10</v>
      </c>
      <c r="E34" s="22" t="s">
        <v>360</v>
      </c>
      <c r="G34" s="31" t="s">
        <v>162</v>
      </c>
      <c r="H34" s="12" t="s">
        <v>163</v>
      </c>
      <c r="I34" s="53" t="s">
        <v>45</v>
      </c>
      <c r="J34" s="53" t="s">
        <v>74</v>
      </c>
      <c r="K34" s="53" t="s">
        <v>150</v>
      </c>
      <c r="L34" s="53" t="s">
        <v>102</v>
      </c>
      <c r="M34" s="53" t="s">
        <v>186</v>
      </c>
      <c r="N34" s="53" t="s">
        <v>142</v>
      </c>
      <c r="O34" s="53" t="s">
        <v>55</v>
      </c>
      <c r="P34" s="53" t="s">
        <v>226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6" t="s">
        <v>44</v>
      </c>
      <c r="AB34" s="12" t="s">
        <v>302</v>
      </c>
    </row>
    <row r="35" spans="1:28" x14ac:dyDescent="0.25">
      <c r="B35" s="26" t="s">
        <v>102</v>
      </c>
      <c r="C35" s="35">
        <v>3325</v>
      </c>
      <c r="D35" s="12">
        <v>686</v>
      </c>
      <c r="E35" s="12" t="s">
        <v>232</v>
      </c>
      <c r="G35" s="31" t="s">
        <v>164</v>
      </c>
      <c r="H35" s="12" t="s">
        <v>165</v>
      </c>
      <c r="I35" s="53" t="s">
        <v>55</v>
      </c>
      <c r="J35" s="53" t="s">
        <v>74</v>
      </c>
      <c r="K35" s="53" t="s">
        <v>114</v>
      </c>
      <c r="L35" s="53" t="s">
        <v>101</v>
      </c>
      <c r="M35" s="53" t="s">
        <v>117</v>
      </c>
      <c r="N35" s="53" t="s">
        <v>97</v>
      </c>
      <c r="O35" s="53" t="s">
        <v>103</v>
      </c>
      <c r="P35" s="53" t="s">
        <v>129</v>
      </c>
      <c r="Q35" s="53" t="s">
        <v>126</v>
      </c>
      <c r="R35" s="53" t="s">
        <v>150</v>
      </c>
      <c r="S35" s="53" t="s">
        <v>102</v>
      </c>
      <c r="T35" s="53" t="s">
        <v>139</v>
      </c>
      <c r="U35" s="53" t="s">
        <v>156</v>
      </c>
      <c r="V35" s="53" t="s">
        <v>226</v>
      </c>
      <c r="W35" s="53"/>
      <c r="X35" s="53"/>
      <c r="Y35" s="53"/>
      <c r="Z35" s="53"/>
      <c r="AA35" s="6" t="s">
        <v>44</v>
      </c>
      <c r="AB35" s="12" t="s">
        <v>303</v>
      </c>
    </row>
    <row r="36" spans="1:28" x14ac:dyDescent="0.25">
      <c r="B36" s="26" t="s">
        <v>166</v>
      </c>
      <c r="C36" s="35" t="s">
        <v>533</v>
      </c>
      <c r="D36" s="12">
        <v>122</v>
      </c>
      <c r="E36" s="12" t="s">
        <v>233</v>
      </c>
      <c r="G36" s="31" t="s">
        <v>167</v>
      </c>
      <c r="H36" s="12" t="s">
        <v>168</v>
      </c>
      <c r="I36" s="53" t="s">
        <v>55</v>
      </c>
      <c r="J36" s="53" t="s">
        <v>74</v>
      </c>
      <c r="K36" s="53" t="s">
        <v>53</v>
      </c>
      <c r="L36" s="53" t="s">
        <v>97</v>
      </c>
      <c r="M36" s="53" t="s">
        <v>150</v>
      </c>
      <c r="N36" s="53" t="s">
        <v>102</v>
      </c>
      <c r="O36" s="53" t="s">
        <v>139</v>
      </c>
      <c r="P36" s="53" t="s">
        <v>142</v>
      </c>
      <c r="Q36" s="53" t="s">
        <v>226</v>
      </c>
      <c r="R36" s="53"/>
      <c r="S36" s="53"/>
      <c r="T36" s="53"/>
      <c r="U36" s="53"/>
      <c r="V36" s="53"/>
      <c r="W36" s="53"/>
      <c r="X36" s="53"/>
      <c r="Y36" s="53"/>
      <c r="Z36" s="53"/>
      <c r="AA36" s="6" t="s">
        <v>44</v>
      </c>
      <c r="AB36" s="12" t="s">
        <v>304</v>
      </c>
    </row>
    <row r="37" spans="1:28" x14ac:dyDescent="0.25">
      <c r="B37" s="26" t="s">
        <v>137</v>
      </c>
      <c r="C37" s="35" t="s">
        <v>533</v>
      </c>
      <c r="D37" s="12">
        <v>6</v>
      </c>
      <c r="E37" s="12" t="s">
        <v>234</v>
      </c>
      <c r="G37" s="31" t="s">
        <v>169</v>
      </c>
      <c r="H37" s="12" t="s">
        <v>170</v>
      </c>
      <c r="I37" s="53" t="s">
        <v>55</v>
      </c>
      <c r="J37" s="53" t="s">
        <v>45</v>
      </c>
      <c r="K37" s="53" t="s">
        <v>74</v>
      </c>
      <c r="L37" s="53" t="s">
        <v>53</v>
      </c>
      <c r="M37" s="53" t="s">
        <v>97</v>
      </c>
      <c r="N37" s="53" t="s">
        <v>129</v>
      </c>
      <c r="O37" s="53" t="s">
        <v>150</v>
      </c>
      <c r="P37" s="53" t="s">
        <v>102</v>
      </c>
      <c r="Q37" s="53" t="s">
        <v>139</v>
      </c>
      <c r="R37" s="53" t="s">
        <v>141</v>
      </c>
      <c r="S37" s="53" t="s">
        <v>142</v>
      </c>
      <c r="T37" s="53" t="s">
        <v>226</v>
      </c>
      <c r="U37" s="53"/>
      <c r="V37" s="53"/>
      <c r="W37" s="53"/>
      <c r="X37" s="53"/>
      <c r="Y37" s="53"/>
      <c r="Z37" s="53"/>
      <c r="AA37" s="6" t="s">
        <v>44</v>
      </c>
      <c r="AB37" s="12" t="s">
        <v>305</v>
      </c>
    </row>
    <row r="38" spans="1:28" x14ac:dyDescent="0.25">
      <c r="B38" s="26" t="s">
        <v>138</v>
      </c>
      <c r="C38" s="35" t="s">
        <v>529</v>
      </c>
      <c r="D38" s="12">
        <v>16</v>
      </c>
      <c r="E38" s="12" t="s">
        <v>231</v>
      </c>
      <c r="G38" s="31" t="s">
        <v>171</v>
      </c>
      <c r="H38" s="12" t="s">
        <v>172</v>
      </c>
      <c r="I38" s="53" t="s">
        <v>55</v>
      </c>
      <c r="J38" s="53" t="s">
        <v>45</v>
      </c>
      <c r="K38" s="53" t="s">
        <v>74</v>
      </c>
      <c r="L38" s="53" t="s">
        <v>53</v>
      </c>
      <c r="M38" s="53" t="s">
        <v>97</v>
      </c>
      <c r="N38" s="53" t="s">
        <v>129</v>
      </c>
      <c r="O38" s="53" t="s">
        <v>94</v>
      </c>
      <c r="P38" s="53" t="s">
        <v>134</v>
      </c>
      <c r="Q38" s="53" t="s">
        <v>150</v>
      </c>
      <c r="R38" s="53" t="s">
        <v>102</v>
      </c>
      <c r="S38" s="53" t="s">
        <v>139</v>
      </c>
      <c r="T38" s="53" t="s">
        <v>142</v>
      </c>
      <c r="U38" s="53" t="s">
        <v>226</v>
      </c>
      <c r="V38" s="53"/>
      <c r="W38" s="53"/>
      <c r="X38" s="53"/>
      <c r="Y38" s="53"/>
      <c r="Z38" s="53"/>
      <c r="AA38" s="6" t="s">
        <v>44</v>
      </c>
      <c r="AB38" s="12" t="s">
        <v>306</v>
      </c>
    </row>
    <row r="39" spans="1:28" x14ac:dyDescent="0.25">
      <c r="A39" s="5" t="s">
        <v>331</v>
      </c>
      <c r="B39" s="27" t="s">
        <v>139</v>
      </c>
      <c r="C39" s="36" t="s">
        <v>534</v>
      </c>
      <c r="D39" s="12">
        <v>60</v>
      </c>
      <c r="E39" s="12" t="s">
        <v>235</v>
      </c>
      <c r="G39" s="31" t="s">
        <v>173</v>
      </c>
      <c r="H39" s="12" t="s">
        <v>174</v>
      </c>
      <c r="I39" s="53" t="s">
        <v>55</v>
      </c>
      <c r="J39" s="53" t="s">
        <v>45</v>
      </c>
      <c r="K39" s="53" t="s">
        <v>74</v>
      </c>
      <c r="L39" s="53" t="s">
        <v>53</v>
      </c>
      <c r="M39" s="53" t="s">
        <v>97</v>
      </c>
      <c r="N39" s="53" t="s">
        <v>150</v>
      </c>
      <c r="O39" s="53" t="s">
        <v>102</v>
      </c>
      <c r="P39" s="53" t="s">
        <v>139</v>
      </c>
      <c r="Q39" s="53" t="s">
        <v>140</v>
      </c>
      <c r="R39" s="53" t="s">
        <v>141</v>
      </c>
      <c r="S39" s="53" t="s">
        <v>142</v>
      </c>
      <c r="T39" s="53" t="s">
        <v>226</v>
      </c>
      <c r="U39" s="53"/>
      <c r="V39" s="53"/>
      <c r="W39" s="53"/>
      <c r="X39" s="53"/>
      <c r="Y39" s="53"/>
      <c r="Z39" s="53"/>
      <c r="AA39" s="6" t="s">
        <v>44</v>
      </c>
      <c r="AB39" s="22" t="s">
        <v>335</v>
      </c>
    </row>
    <row r="40" spans="1:28" x14ac:dyDescent="0.25">
      <c r="B40" s="27" t="s">
        <v>140</v>
      </c>
      <c r="C40" s="36" t="s">
        <v>534</v>
      </c>
      <c r="D40" s="12">
        <v>6</v>
      </c>
      <c r="E40" s="12" t="s">
        <v>236</v>
      </c>
      <c r="G40" s="31" t="s">
        <v>175</v>
      </c>
      <c r="H40" s="12" t="s">
        <v>176</v>
      </c>
      <c r="I40" s="53" t="s">
        <v>55</v>
      </c>
      <c r="J40" s="53" t="s">
        <v>45</v>
      </c>
      <c r="K40" s="53" t="s">
        <v>74</v>
      </c>
      <c r="L40" s="53" t="s">
        <v>53</v>
      </c>
      <c r="M40" s="53" t="s">
        <v>97</v>
      </c>
      <c r="N40" s="53" t="s">
        <v>150</v>
      </c>
      <c r="O40" s="53" t="s">
        <v>102</v>
      </c>
      <c r="P40" s="53" t="s">
        <v>139</v>
      </c>
      <c r="Q40" s="53" t="s">
        <v>142</v>
      </c>
      <c r="R40" s="53" t="s">
        <v>226</v>
      </c>
      <c r="S40" s="53"/>
      <c r="T40" s="53"/>
      <c r="U40" s="53"/>
      <c r="V40" s="53"/>
      <c r="W40" s="53"/>
      <c r="X40" s="53"/>
      <c r="Y40" s="53"/>
      <c r="Z40" s="53"/>
      <c r="AA40" s="6" t="s">
        <v>44</v>
      </c>
      <c r="AB40" s="22" t="s">
        <v>334</v>
      </c>
    </row>
    <row r="41" spans="1:28" x14ac:dyDescent="0.25">
      <c r="B41" s="27" t="s">
        <v>141</v>
      </c>
      <c r="C41" s="36" t="s">
        <v>534</v>
      </c>
      <c r="D41" s="12">
        <v>8</v>
      </c>
      <c r="E41" s="22" t="s">
        <v>361</v>
      </c>
      <c r="G41" s="31" t="s">
        <v>177</v>
      </c>
      <c r="H41" s="12" t="s">
        <v>468</v>
      </c>
      <c r="I41" s="53" t="s">
        <v>55</v>
      </c>
      <c r="J41" s="53" t="s">
        <v>45</v>
      </c>
      <c r="K41" s="53" t="s">
        <v>74</v>
      </c>
      <c r="L41" s="53" t="s">
        <v>94</v>
      </c>
      <c r="M41" s="53" t="s">
        <v>150</v>
      </c>
      <c r="N41" s="53" t="s">
        <v>102</v>
      </c>
      <c r="O41" s="53" t="s">
        <v>139</v>
      </c>
      <c r="P41" s="53" t="s">
        <v>142</v>
      </c>
      <c r="Q41" s="53" t="s">
        <v>226</v>
      </c>
      <c r="R41" s="53"/>
      <c r="S41" s="53"/>
      <c r="T41" s="53"/>
      <c r="U41" s="53"/>
      <c r="V41" s="53"/>
      <c r="W41" s="53"/>
      <c r="X41" s="53"/>
      <c r="Y41" s="53"/>
      <c r="Z41" s="53"/>
      <c r="AA41" s="6" t="s">
        <v>44</v>
      </c>
      <c r="AB41" s="12" t="s">
        <v>307</v>
      </c>
    </row>
    <row r="42" spans="1:28" x14ac:dyDescent="0.25">
      <c r="B42" s="27" t="s">
        <v>142</v>
      </c>
      <c r="C42" s="36" t="s">
        <v>534</v>
      </c>
      <c r="D42" s="12">
        <v>35</v>
      </c>
      <c r="E42" s="12" t="s">
        <v>237</v>
      </c>
      <c r="G42" s="31" t="s">
        <v>178</v>
      </c>
      <c r="H42" s="12" t="s">
        <v>179</v>
      </c>
      <c r="I42" s="53" t="s">
        <v>55</v>
      </c>
      <c r="J42" s="53" t="s">
        <v>74</v>
      </c>
      <c r="K42" s="53" t="s">
        <v>91</v>
      </c>
      <c r="L42" s="53" t="s">
        <v>97</v>
      </c>
      <c r="M42" s="53" t="s">
        <v>150</v>
      </c>
      <c r="N42" s="53" t="s">
        <v>102</v>
      </c>
      <c r="O42" s="53" t="s">
        <v>139</v>
      </c>
      <c r="P42" s="53" t="s">
        <v>142</v>
      </c>
      <c r="Q42" s="53" t="s">
        <v>156</v>
      </c>
      <c r="R42" s="53" t="s">
        <v>226</v>
      </c>
      <c r="S42" s="53"/>
      <c r="T42" s="53"/>
      <c r="U42" s="53"/>
      <c r="V42" s="53"/>
      <c r="W42" s="53"/>
      <c r="X42" s="53"/>
      <c r="Y42" s="53"/>
      <c r="Z42" s="53"/>
      <c r="AA42" s="6" t="s">
        <v>44</v>
      </c>
      <c r="AB42" s="12" t="s">
        <v>308</v>
      </c>
    </row>
    <row r="43" spans="1:28" x14ac:dyDescent="0.25">
      <c r="B43" s="27" t="s">
        <v>153</v>
      </c>
      <c r="C43" s="36" t="s">
        <v>534</v>
      </c>
      <c r="D43" s="12">
        <v>15</v>
      </c>
      <c r="E43" s="12" t="s">
        <v>238</v>
      </c>
      <c r="G43" s="31" t="s">
        <v>180</v>
      </c>
      <c r="H43" s="12" t="s">
        <v>181</v>
      </c>
      <c r="I43" s="53" t="s">
        <v>55</v>
      </c>
      <c r="J43" s="53" t="s">
        <v>74</v>
      </c>
      <c r="K43" s="53" t="s">
        <v>53</v>
      </c>
      <c r="L43" s="53" t="s">
        <v>97</v>
      </c>
      <c r="M43" s="53" t="s">
        <v>150</v>
      </c>
      <c r="N43" s="53" t="s">
        <v>102</v>
      </c>
      <c r="O43" s="53" t="s">
        <v>139</v>
      </c>
      <c r="P43" s="53" t="s">
        <v>142</v>
      </c>
      <c r="Q43" s="53" t="s">
        <v>153</v>
      </c>
      <c r="R43" s="53" t="s">
        <v>226</v>
      </c>
      <c r="S43" s="53"/>
      <c r="T43" s="53"/>
      <c r="U43" s="53"/>
      <c r="V43" s="53"/>
      <c r="W43" s="53"/>
      <c r="X43" s="53"/>
      <c r="Y43" s="53"/>
      <c r="Z43" s="53"/>
      <c r="AA43" s="6" t="s">
        <v>44</v>
      </c>
      <c r="AB43" s="12" t="s">
        <v>309</v>
      </c>
    </row>
    <row r="44" spans="1:28" x14ac:dyDescent="0.25">
      <c r="B44" s="27" t="s">
        <v>182</v>
      </c>
      <c r="C44" s="36" t="s">
        <v>534</v>
      </c>
      <c r="D44" s="12">
        <v>1</v>
      </c>
      <c r="E44" s="12" t="s">
        <v>239</v>
      </c>
      <c r="G44" s="31" t="s">
        <v>184</v>
      </c>
      <c r="H44" s="12" t="s">
        <v>185</v>
      </c>
      <c r="I44" s="53" t="s">
        <v>55</v>
      </c>
      <c r="J44" s="53" t="s">
        <v>45</v>
      </c>
      <c r="K44" s="53" t="s">
        <v>74</v>
      </c>
      <c r="L44" s="53" t="s">
        <v>114</v>
      </c>
      <c r="M44" s="53" t="s">
        <v>118</v>
      </c>
      <c r="N44" s="53" t="s">
        <v>150</v>
      </c>
      <c r="O44" s="53" t="s">
        <v>102</v>
      </c>
      <c r="P44" s="53" t="s">
        <v>139</v>
      </c>
      <c r="Q44" s="53" t="s">
        <v>156</v>
      </c>
      <c r="R44" s="53" t="s">
        <v>226</v>
      </c>
      <c r="S44" s="53"/>
      <c r="T44" s="53"/>
      <c r="U44" s="53"/>
      <c r="V44" s="53"/>
      <c r="W44" s="53"/>
      <c r="X44" s="53"/>
      <c r="Y44" s="53"/>
      <c r="Z44" s="53"/>
      <c r="AA44" s="6" t="s">
        <v>44</v>
      </c>
      <c r="AB44" s="12" t="s">
        <v>310</v>
      </c>
    </row>
    <row r="45" spans="1:28" x14ac:dyDescent="0.25">
      <c r="B45" s="27" t="s">
        <v>186</v>
      </c>
      <c r="C45" s="36" t="s">
        <v>537</v>
      </c>
      <c r="D45" s="12">
        <v>155</v>
      </c>
      <c r="E45" s="12" t="s">
        <v>240</v>
      </c>
      <c r="G45" s="31" t="s">
        <v>187</v>
      </c>
      <c r="H45" s="12" t="s">
        <v>188</v>
      </c>
      <c r="I45" s="53" t="s">
        <v>55</v>
      </c>
      <c r="J45" s="53" t="s">
        <v>45</v>
      </c>
      <c r="K45" s="53" t="s">
        <v>74</v>
      </c>
      <c r="L45" s="53" t="s">
        <v>94</v>
      </c>
      <c r="M45" s="53" t="s">
        <v>97</v>
      </c>
      <c r="N45" s="53" t="s">
        <v>150</v>
      </c>
      <c r="O45" s="53" t="s">
        <v>102</v>
      </c>
      <c r="P45" s="53" t="s">
        <v>139</v>
      </c>
      <c r="Q45" s="53" t="s">
        <v>140</v>
      </c>
      <c r="R45" s="53" t="s">
        <v>141</v>
      </c>
      <c r="S45" s="53" t="s">
        <v>142</v>
      </c>
      <c r="T45" s="53" t="s">
        <v>182</v>
      </c>
      <c r="U45" s="53" t="s">
        <v>113</v>
      </c>
      <c r="V45" s="53" t="s">
        <v>226</v>
      </c>
      <c r="W45" s="53"/>
      <c r="X45" s="53"/>
      <c r="Y45" s="53"/>
      <c r="Z45" s="53"/>
      <c r="AA45" s="6" t="s">
        <v>44</v>
      </c>
      <c r="AB45" s="12" t="s">
        <v>311</v>
      </c>
    </row>
    <row r="46" spans="1:28" x14ac:dyDescent="0.25">
      <c r="B46" s="27" t="s">
        <v>189</v>
      </c>
      <c r="C46" s="36" t="s">
        <v>534</v>
      </c>
      <c r="D46" s="12">
        <v>7</v>
      </c>
      <c r="E46" s="12" t="s">
        <v>241</v>
      </c>
      <c r="G46" s="31" t="s">
        <v>191</v>
      </c>
      <c r="H46" s="12" t="s">
        <v>192</v>
      </c>
      <c r="I46" s="53" t="s">
        <v>55</v>
      </c>
      <c r="J46" s="53" t="s">
        <v>43</v>
      </c>
      <c r="K46" s="53" t="s">
        <v>74</v>
      </c>
      <c r="L46" s="53" t="s">
        <v>94</v>
      </c>
      <c r="M46" s="53" t="s">
        <v>97</v>
      </c>
      <c r="N46" s="53" t="s">
        <v>150</v>
      </c>
      <c r="O46" s="53" t="s">
        <v>102</v>
      </c>
      <c r="P46" s="53" t="s">
        <v>139</v>
      </c>
      <c r="Q46" s="53" t="s">
        <v>142</v>
      </c>
      <c r="R46" s="53" t="s">
        <v>153</v>
      </c>
      <c r="S46" s="53" t="s">
        <v>226</v>
      </c>
      <c r="T46" s="53"/>
      <c r="U46" s="53"/>
      <c r="V46" s="53"/>
      <c r="W46" s="53"/>
      <c r="X46" s="53"/>
      <c r="Y46" s="53"/>
      <c r="Z46" s="53"/>
      <c r="AA46" s="6" t="s">
        <v>44</v>
      </c>
      <c r="AB46" s="12" t="s">
        <v>312</v>
      </c>
    </row>
    <row r="47" spans="1:28" x14ac:dyDescent="0.25">
      <c r="B47" s="27" t="s">
        <v>193</v>
      </c>
      <c r="C47" s="36" t="s">
        <v>534</v>
      </c>
      <c r="D47" s="12">
        <v>11</v>
      </c>
      <c r="E47" s="12" t="s">
        <v>242</v>
      </c>
      <c r="G47" s="31" t="s">
        <v>195</v>
      </c>
      <c r="H47" s="12" t="s">
        <v>196</v>
      </c>
      <c r="I47" s="53" t="s">
        <v>55</v>
      </c>
      <c r="J47" s="53" t="s">
        <v>43</v>
      </c>
      <c r="K47" s="53" t="s">
        <v>74</v>
      </c>
      <c r="L47" s="53" t="s">
        <v>53</v>
      </c>
      <c r="M47" s="53" t="s">
        <v>97</v>
      </c>
      <c r="N47" s="53" t="s">
        <v>150</v>
      </c>
      <c r="O47" s="53" t="s">
        <v>102</v>
      </c>
      <c r="P47" s="53" t="s">
        <v>166</v>
      </c>
      <c r="Q47" s="53" t="s">
        <v>137</v>
      </c>
      <c r="R47" s="53" t="s">
        <v>139</v>
      </c>
      <c r="S47" s="53" t="s">
        <v>141</v>
      </c>
      <c r="T47" s="53" t="s">
        <v>142</v>
      </c>
      <c r="U47" s="53" t="s">
        <v>153</v>
      </c>
      <c r="V47" s="53" t="s">
        <v>186</v>
      </c>
      <c r="W47" s="53" t="s">
        <v>226</v>
      </c>
      <c r="X47" s="53"/>
      <c r="Y47" s="53"/>
      <c r="Z47" s="53"/>
      <c r="AA47" s="6" t="s">
        <v>44</v>
      </c>
      <c r="AB47" s="22" t="s">
        <v>333</v>
      </c>
    </row>
    <row r="48" spans="1:28" x14ac:dyDescent="0.25">
      <c r="B48" s="27" t="s">
        <v>197</v>
      </c>
      <c r="C48" s="36" t="s">
        <v>534</v>
      </c>
      <c r="D48" s="12">
        <v>5</v>
      </c>
      <c r="E48" s="12" t="s">
        <v>243</v>
      </c>
      <c r="G48" s="32" t="s">
        <v>198</v>
      </c>
      <c r="H48" s="12" t="s">
        <v>199</v>
      </c>
      <c r="I48" s="53" t="s">
        <v>55</v>
      </c>
      <c r="J48" s="53" t="s">
        <v>102</v>
      </c>
      <c r="K48" s="53" t="s">
        <v>54</v>
      </c>
      <c r="L48" s="53" t="s">
        <v>226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6" t="s">
        <v>44</v>
      </c>
      <c r="AB48" s="12" t="s">
        <v>313</v>
      </c>
    </row>
    <row r="49" spans="2:28" x14ac:dyDescent="0.25">
      <c r="B49" s="27" t="s">
        <v>200</v>
      </c>
      <c r="C49" s="36" t="s">
        <v>537</v>
      </c>
      <c r="D49" s="12">
        <v>43</v>
      </c>
      <c r="E49" s="12" t="s">
        <v>244</v>
      </c>
      <c r="G49" s="32" t="s">
        <v>202</v>
      </c>
      <c r="H49" s="12" t="s">
        <v>203</v>
      </c>
      <c r="I49" s="53" t="s">
        <v>55</v>
      </c>
      <c r="J49" s="53" t="s">
        <v>62</v>
      </c>
      <c r="K49" s="53" t="s">
        <v>72</v>
      </c>
      <c r="L49" s="53" t="s">
        <v>102</v>
      </c>
      <c r="M49" s="53" t="s">
        <v>197</v>
      </c>
      <c r="N49" s="53" t="s">
        <v>226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6" t="s">
        <v>44</v>
      </c>
      <c r="AB49" s="12" t="s">
        <v>314</v>
      </c>
    </row>
    <row r="50" spans="2:28" x14ac:dyDescent="0.25">
      <c r="B50" s="27" t="s">
        <v>204</v>
      </c>
      <c r="C50" s="36" t="s">
        <v>534</v>
      </c>
      <c r="D50" s="12">
        <v>1</v>
      </c>
      <c r="E50" s="22" t="s">
        <v>362</v>
      </c>
      <c r="G50" s="32" t="s">
        <v>205</v>
      </c>
      <c r="H50" s="12" t="s">
        <v>206</v>
      </c>
      <c r="I50" s="53" t="s">
        <v>55</v>
      </c>
      <c r="J50" s="53" t="s">
        <v>54</v>
      </c>
      <c r="K50" s="53" t="s">
        <v>121</v>
      </c>
      <c r="L50" s="53" t="s">
        <v>98</v>
      </c>
      <c r="M50" s="53" t="s">
        <v>90</v>
      </c>
      <c r="N50" s="53" t="s">
        <v>148</v>
      </c>
      <c r="O50" s="53" t="s">
        <v>102</v>
      </c>
      <c r="P50" s="53" t="s">
        <v>166</v>
      </c>
      <c r="Q50" s="53" t="s">
        <v>137</v>
      </c>
      <c r="R50" s="53" t="s">
        <v>226</v>
      </c>
      <c r="S50" s="53" t="s">
        <v>200</v>
      </c>
      <c r="T50" s="53" t="s">
        <v>224</v>
      </c>
      <c r="U50" s="53" t="s">
        <v>223</v>
      </c>
      <c r="V50" s="53" t="s">
        <v>112</v>
      </c>
      <c r="W50" s="53" t="s">
        <v>111</v>
      </c>
      <c r="X50" s="53" t="s">
        <v>110</v>
      </c>
      <c r="Y50" s="53" t="s">
        <v>107</v>
      </c>
      <c r="Z50" s="53" t="s">
        <v>49</v>
      </c>
      <c r="AA50" s="6" t="s">
        <v>44</v>
      </c>
      <c r="AB50" s="12" t="s">
        <v>315</v>
      </c>
    </row>
    <row r="51" spans="2:28" x14ac:dyDescent="0.25">
      <c r="B51" s="27" t="s">
        <v>207</v>
      </c>
      <c r="C51" s="36" t="s">
        <v>534</v>
      </c>
      <c r="D51" s="12">
        <v>17</v>
      </c>
      <c r="E51" s="12" t="s">
        <v>245</v>
      </c>
      <c r="G51" s="32" t="s">
        <v>208</v>
      </c>
      <c r="H51" s="12" t="s">
        <v>469</v>
      </c>
      <c r="I51" s="53" t="s">
        <v>55</v>
      </c>
      <c r="J51" s="53" t="s">
        <v>45</v>
      </c>
      <c r="K51" s="53" t="s">
        <v>43</v>
      </c>
      <c r="L51" s="53" t="s">
        <v>74</v>
      </c>
      <c r="M51" s="53" t="s">
        <v>150</v>
      </c>
      <c r="N51" s="53" t="s">
        <v>102</v>
      </c>
      <c r="O51" s="53" t="s">
        <v>139</v>
      </c>
      <c r="P51" s="53" t="s">
        <v>141</v>
      </c>
      <c r="Q51" s="53" t="s">
        <v>142</v>
      </c>
      <c r="R51" s="53" t="s">
        <v>226</v>
      </c>
      <c r="S51" s="53"/>
      <c r="T51" s="53"/>
      <c r="U51" s="53"/>
      <c r="V51" s="53"/>
      <c r="W51" s="53"/>
      <c r="X51" s="53"/>
      <c r="Y51" s="53"/>
      <c r="Z51" s="53"/>
      <c r="AA51" s="6" t="s">
        <v>44</v>
      </c>
      <c r="AB51" s="12" t="s">
        <v>316</v>
      </c>
    </row>
    <row r="52" spans="2:28" x14ac:dyDescent="0.25">
      <c r="B52" s="27" t="s">
        <v>49</v>
      </c>
      <c r="C52" s="36" t="s">
        <v>534</v>
      </c>
      <c r="D52" s="12">
        <v>1</v>
      </c>
      <c r="E52" s="12" t="s">
        <v>246</v>
      </c>
      <c r="G52" s="32" t="s">
        <v>209</v>
      </c>
      <c r="H52" s="12" t="s">
        <v>210</v>
      </c>
      <c r="I52" s="53" t="s">
        <v>55</v>
      </c>
      <c r="J52" s="53" t="s">
        <v>45</v>
      </c>
      <c r="K52" s="53" t="s">
        <v>74</v>
      </c>
      <c r="L52" s="53" t="s">
        <v>53</v>
      </c>
      <c r="M52" s="53" t="s">
        <v>97</v>
      </c>
      <c r="N52" s="53" t="s">
        <v>129</v>
      </c>
      <c r="O52" s="53" t="s">
        <v>94</v>
      </c>
      <c r="P52" s="53" t="s">
        <v>150</v>
      </c>
      <c r="Q52" s="53" t="s">
        <v>102</v>
      </c>
      <c r="R52" s="53" t="s">
        <v>139</v>
      </c>
      <c r="S52" s="53" t="s">
        <v>140</v>
      </c>
      <c r="T52" s="53" t="s">
        <v>141</v>
      </c>
      <c r="U52" s="53" t="s">
        <v>142</v>
      </c>
      <c r="V52" s="53" t="s">
        <v>193</v>
      </c>
      <c r="W52" s="53" t="s">
        <v>226</v>
      </c>
      <c r="X52" s="53"/>
      <c r="Y52" s="53"/>
      <c r="Z52" s="53"/>
      <c r="AA52" s="6" t="s">
        <v>44</v>
      </c>
      <c r="AB52" s="22" t="s">
        <v>339</v>
      </c>
    </row>
    <row r="53" spans="2:28" x14ac:dyDescent="0.25">
      <c r="B53" s="27" t="s">
        <v>156</v>
      </c>
      <c r="C53" s="36" t="s">
        <v>534</v>
      </c>
      <c r="D53" s="12">
        <v>38</v>
      </c>
      <c r="E53" s="12" t="s">
        <v>247</v>
      </c>
      <c r="G53" s="32" t="s">
        <v>211</v>
      </c>
      <c r="H53" s="12" t="s">
        <v>212</v>
      </c>
      <c r="I53" s="53" t="s">
        <v>55</v>
      </c>
      <c r="J53" s="53" t="s">
        <v>45</v>
      </c>
      <c r="K53" s="53" t="s">
        <v>74</v>
      </c>
      <c r="L53" s="53" t="s">
        <v>53</v>
      </c>
      <c r="M53" s="53" t="s">
        <v>97</v>
      </c>
      <c r="N53" s="53" t="s">
        <v>129</v>
      </c>
      <c r="O53" s="53" t="s">
        <v>150</v>
      </c>
      <c r="P53" s="53" t="s">
        <v>102</v>
      </c>
      <c r="Q53" s="53" t="s">
        <v>139</v>
      </c>
      <c r="R53" s="53" t="s">
        <v>141</v>
      </c>
      <c r="S53" s="53" t="s">
        <v>142</v>
      </c>
      <c r="T53" s="53" t="s">
        <v>226</v>
      </c>
      <c r="U53" s="53"/>
      <c r="V53" s="53"/>
      <c r="W53" s="53"/>
      <c r="X53" s="53"/>
      <c r="Y53" s="53"/>
      <c r="Z53" s="53"/>
      <c r="AA53" s="6" t="s">
        <v>44</v>
      </c>
      <c r="AB53" s="22" t="s">
        <v>338</v>
      </c>
    </row>
    <row r="54" spans="2:28" x14ac:dyDescent="0.25">
      <c r="B54" s="27" t="s">
        <v>213</v>
      </c>
      <c r="C54" s="36" t="s">
        <v>534</v>
      </c>
      <c r="D54" s="12">
        <v>1</v>
      </c>
      <c r="E54" s="12" t="s">
        <v>248</v>
      </c>
      <c r="G54" s="32" t="s">
        <v>215</v>
      </c>
      <c r="H54" s="12" t="s">
        <v>216</v>
      </c>
      <c r="I54" s="53" t="s">
        <v>55</v>
      </c>
      <c r="J54" s="53" t="s">
        <v>45</v>
      </c>
      <c r="K54" s="53" t="s">
        <v>74</v>
      </c>
      <c r="L54" s="53" t="s">
        <v>94</v>
      </c>
      <c r="M54" s="53" t="s">
        <v>97</v>
      </c>
      <c r="N54" s="53" t="s">
        <v>150</v>
      </c>
      <c r="O54" s="53" t="s">
        <v>102</v>
      </c>
      <c r="P54" s="53" t="s">
        <v>139</v>
      </c>
      <c r="Q54" s="53" t="s">
        <v>142</v>
      </c>
      <c r="R54" s="53" t="s">
        <v>109</v>
      </c>
      <c r="S54" s="53" t="s">
        <v>193</v>
      </c>
      <c r="T54" s="53" t="s">
        <v>226</v>
      </c>
      <c r="U54" s="53"/>
      <c r="V54" s="53"/>
      <c r="W54" s="53"/>
      <c r="X54" s="53"/>
      <c r="Y54" s="53"/>
      <c r="Z54" s="53"/>
      <c r="AA54" s="6" t="s">
        <v>44</v>
      </c>
      <c r="AB54" s="12" t="s">
        <v>317</v>
      </c>
    </row>
    <row r="55" spans="2:28" x14ac:dyDescent="0.25">
      <c r="B55" s="27" t="s">
        <v>107</v>
      </c>
      <c r="C55" s="36" t="s">
        <v>534</v>
      </c>
      <c r="D55" s="12">
        <v>1</v>
      </c>
      <c r="E55" s="12" t="s">
        <v>249</v>
      </c>
      <c r="G55" s="32" t="s">
        <v>217</v>
      </c>
      <c r="H55" s="12" t="s">
        <v>218</v>
      </c>
      <c r="I55" s="53" t="s">
        <v>55</v>
      </c>
      <c r="J55" s="53" t="s">
        <v>45</v>
      </c>
      <c r="K55" s="53" t="s">
        <v>74</v>
      </c>
      <c r="L55" s="53" t="s">
        <v>94</v>
      </c>
      <c r="M55" s="53" t="s">
        <v>97</v>
      </c>
      <c r="N55" s="53" t="s">
        <v>129</v>
      </c>
      <c r="O55" s="53" t="s">
        <v>150</v>
      </c>
      <c r="P55" s="53" t="s">
        <v>102</v>
      </c>
      <c r="Q55" s="53" t="s">
        <v>139</v>
      </c>
      <c r="R55" s="53" t="s">
        <v>140</v>
      </c>
      <c r="S55" s="53" t="s">
        <v>141</v>
      </c>
      <c r="T55" s="53" t="s">
        <v>142</v>
      </c>
      <c r="U55" s="53" t="s">
        <v>182</v>
      </c>
      <c r="V55" s="53" t="s">
        <v>113</v>
      </c>
      <c r="W55" s="53" t="s">
        <v>226</v>
      </c>
      <c r="X55" s="53"/>
      <c r="Y55" s="53"/>
      <c r="Z55" s="53"/>
      <c r="AA55" s="6" t="s">
        <v>44</v>
      </c>
      <c r="AB55" s="12" t="s">
        <v>318</v>
      </c>
    </row>
    <row r="56" spans="2:28" x14ac:dyDescent="0.25">
      <c r="B56" s="27" t="s">
        <v>108</v>
      </c>
      <c r="C56" s="36" t="s">
        <v>535</v>
      </c>
      <c r="D56" s="12">
        <v>6</v>
      </c>
      <c r="E56" s="12" t="s">
        <v>250</v>
      </c>
      <c r="G56" s="32" t="s">
        <v>219</v>
      </c>
      <c r="H56" s="12" t="s">
        <v>340</v>
      </c>
      <c r="I56" s="53" t="s">
        <v>55</v>
      </c>
      <c r="J56" s="53" t="s">
        <v>45</v>
      </c>
      <c r="K56" s="53" t="s">
        <v>74</v>
      </c>
      <c r="L56" s="53" t="s">
        <v>122</v>
      </c>
      <c r="M56" s="53" t="s">
        <v>150</v>
      </c>
      <c r="N56" s="53" t="s">
        <v>102</v>
      </c>
      <c r="O56" s="53" t="s">
        <v>166</v>
      </c>
      <c r="P56" s="53" t="s">
        <v>137</v>
      </c>
      <c r="Q56" s="53" t="s">
        <v>139</v>
      </c>
      <c r="R56" s="53" t="s">
        <v>140</v>
      </c>
      <c r="S56" s="53" t="s">
        <v>141</v>
      </c>
      <c r="T56" s="53" t="s">
        <v>142</v>
      </c>
      <c r="U56" s="53" t="s">
        <v>153</v>
      </c>
      <c r="V56" s="53" t="s">
        <v>226</v>
      </c>
      <c r="W56" s="53" t="s">
        <v>113</v>
      </c>
      <c r="X56" s="53"/>
      <c r="Y56" s="53"/>
      <c r="Z56" s="53"/>
      <c r="AA56" s="6" t="s">
        <v>44</v>
      </c>
      <c r="AB56" s="22" t="s">
        <v>336</v>
      </c>
    </row>
    <row r="57" spans="2:28" x14ac:dyDescent="0.25">
      <c r="B57" s="27" t="s">
        <v>109</v>
      </c>
      <c r="C57" s="36" t="s">
        <v>534</v>
      </c>
      <c r="D57" s="12">
        <v>15</v>
      </c>
      <c r="E57" s="12" t="s">
        <v>251</v>
      </c>
      <c r="G57" s="32" t="s">
        <v>220</v>
      </c>
      <c r="H57" s="12" t="s">
        <v>341</v>
      </c>
      <c r="I57" s="53" t="s">
        <v>55</v>
      </c>
      <c r="J57" s="53" t="s">
        <v>143</v>
      </c>
      <c r="K57" s="53" t="s">
        <v>102</v>
      </c>
      <c r="L57" s="53" t="s">
        <v>166</v>
      </c>
      <c r="M57" s="53" t="s">
        <v>137</v>
      </c>
      <c r="N57" s="53" t="s">
        <v>138</v>
      </c>
      <c r="O57" s="53" t="s">
        <v>226</v>
      </c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6" t="s">
        <v>44</v>
      </c>
      <c r="AB57" s="22" t="s">
        <v>337</v>
      </c>
    </row>
    <row r="58" spans="2:28" x14ac:dyDescent="0.25">
      <c r="B58" s="27" t="s">
        <v>110</v>
      </c>
      <c r="C58" s="36" t="s">
        <v>534</v>
      </c>
      <c r="D58" s="12">
        <v>22</v>
      </c>
      <c r="E58" s="12" t="s">
        <v>252</v>
      </c>
    </row>
    <row r="59" spans="2:28" x14ac:dyDescent="0.25">
      <c r="B59" s="27" t="s">
        <v>111</v>
      </c>
      <c r="C59" s="36" t="s">
        <v>534</v>
      </c>
      <c r="D59" s="12">
        <v>2</v>
      </c>
      <c r="E59" s="12" t="s">
        <v>253</v>
      </c>
    </row>
    <row r="60" spans="2:28" x14ac:dyDescent="0.25">
      <c r="B60" s="27" t="s">
        <v>112</v>
      </c>
      <c r="C60" s="36" t="s">
        <v>534</v>
      </c>
      <c r="D60" s="12">
        <v>2</v>
      </c>
      <c r="E60" s="12" t="s">
        <v>254</v>
      </c>
    </row>
    <row r="61" spans="2:28" x14ac:dyDescent="0.25">
      <c r="B61" s="27" t="s">
        <v>113</v>
      </c>
      <c r="C61" s="36" t="s">
        <v>534</v>
      </c>
      <c r="D61" s="12">
        <v>82</v>
      </c>
      <c r="E61" s="12" t="s">
        <v>255</v>
      </c>
    </row>
    <row r="62" spans="2:28" x14ac:dyDescent="0.25">
      <c r="B62" s="27" t="s">
        <v>42</v>
      </c>
      <c r="C62" s="36" t="s">
        <v>534</v>
      </c>
      <c r="D62" s="12">
        <v>3</v>
      </c>
      <c r="E62" s="22" t="s">
        <v>363</v>
      </c>
    </row>
    <row r="63" spans="2:28" x14ac:dyDescent="0.25">
      <c r="B63" s="27" t="s">
        <v>222</v>
      </c>
      <c r="C63" s="36" t="s">
        <v>534</v>
      </c>
      <c r="D63" s="12">
        <v>1</v>
      </c>
      <c r="E63" s="22" t="s">
        <v>364</v>
      </c>
    </row>
    <row r="64" spans="2:28" x14ac:dyDescent="0.25">
      <c r="B64" s="27" t="s">
        <v>223</v>
      </c>
      <c r="C64" s="36" t="s">
        <v>534</v>
      </c>
      <c r="D64" s="12">
        <v>44</v>
      </c>
      <c r="E64" s="22" t="s">
        <v>365</v>
      </c>
    </row>
    <row r="65" spans="2:5" x14ac:dyDescent="0.25">
      <c r="B65" s="27" t="s">
        <v>224</v>
      </c>
      <c r="C65" s="36" t="s">
        <v>534</v>
      </c>
      <c r="D65" s="12">
        <v>1</v>
      </c>
      <c r="E65" s="12" t="s">
        <v>256</v>
      </c>
    </row>
    <row r="66" spans="2:5" x14ac:dyDescent="0.25">
      <c r="B66" s="27" t="s">
        <v>225</v>
      </c>
      <c r="C66" s="36" t="s">
        <v>534</v>
      </c>
      <c r="D66" s="12">
        <v>1</v>
      </c>
      <c r="E66" s="12" t="s">
        <v>257</v>
      </c>
    </row>
    <row r="67" spans="2:5" x14ac:dyDescent="0.25">
      <c r="B67" s="27" t="s">
        <v>227</v>
      </c>
      <c r="C67" s="36" t="s">
        <v>534</v>
      </c>
      <c r="D67" s="12">
        <v>9</v>
      </c>
      <c r="E67" s="12" t="s">
        <v>258</v>
      </c>
    </row>
    <row r="68" spans="2:5" x14ac:dyDescent="0.25">
      <c r="B68" s="27" t="s">
        <v>149</v>
      </c>
      <c r="C68" s="36" t="s">
        <v>534</v>
      </c>
      <c r="D68" s="12">
        <v>2</v>
      </c>
      <c r="E68" s="12" t="s">
        <v>259</v>
      </c>
    </row>
    <row r="69" spans="2:5" x14ac:dyDescent="0.25">
      <c r="B69" s="27" t="s">
        <v>226</v>
      </c>
      <c r="C69" s="36" t="s">
        <v>536</v>
      </c>
      <c r="D69" s="12">
        <v>382</v>
      </c>
      <c r="E69" s="12" t="s">
        <v>260</v>
      </c>
    </row>
    <row r="70" spans="2:5" x14ac:dyDescent="0.25">
      <c r="B70" s="14" t="s">
        <v>261</v>
      </c>
      <c r="C70" s="15"/>
    </row>
    <row r="73" spans="2:5" x14ac:dyDescent="0.25">
      <c r="E73" s="34"/>
    </row>
    <row r="74" spans="2:5" x14ac:dyDescent="0.25">
      <c r="E74" s="34"/>
    </row>
    <row r="75" spans="2:5" x14ac:dyDescent="0.25">
      <c r="E75" s="34"/>
    </row>
    <row r="77" spans="2:5" x14ac:dyDescent="0.25">
      <c r="E77" s="34"/>
    </row>
    <row r="78" spans="2:5" x14ac:dyDescent="0.25">
      <c r="E78" s="34"/>
    </row>
  </sheetData>
  <autoFilter ref="B2:D70" xr:uid="{00000000-0009-0000-0000-000008000000}"/>
  <sortState xmlns:xlrd2="http://schemas.microsoft.com/office/spreadsheetml/2017/richdata2" ref="I2:M2">
    <sortCondition descending="1" ref="I2"/>
  </sortState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32C3-A971-4B2D-859A-5A36A8DA6021}">
  <dimension ref="B1:P513"/>
  <sheetViews>
    <sheetView topLeftCell="A16" zoomScale="93" workbookViewId="0">
      <selection activeCell="Q1" sqref="Q1:AC1048576"/>
    </sheetView>
  </sheetViews>
  <sheetFormatPr defaultRowHeight="15" x14ac:dyDescent="0.25"/>
  <cols>
    <col min="1" max="2" width="9.140625" style="57"/>
    <col min="3" max="3" width="9.140625" style="57" hidden="1" customWidth="1"/>
    <col min="4" max="4" width="11.140625" style="61" customWidth="1"/>
    <col min="5" max="5" width="9.140625" style="57" hidden="1" customWidth="1"/>
    <col min="6" max="6" width="9.140625" style="62" hidden="1" customWidth="1"/>
    <col min="7" max="7" width="0" style="57" hidden="1" customWidth="1"/>
    <col min="8" max="8" width="2" style="57" bestFit="1" customWidth="1"/>
    <col min="9" max="11" width="9.140625" style="57"/>
    <col min="12" max="12" width="20" style="57" bestFit="1" customWidth="1"/>
    <col min="13" max="16384" width="9.140625" style="57"/>
  </cols>
  <sheetData>
    <row r="1" spans="2:16" x14ac:dyDescent="0.25">
      <c r="B1" s="58" t="s">
        <v>1068</v>
      </c>
    </row>
    <row r="2" spans="2:16" x14ac:dyDescent="0.25">
      <c r="B2" s="58"/>
      <c r="C2" s="57" t="s">
        <v>1069</v>
      </c>
      <c r="E2" s="57" t="s">
        <v>1071</v>
      </c>
      <c r="G2" s="57" t="s">
        <v>1070</v>
      </c>
    </row>
    <row r="3" spans="2:16" x14ac:dyDescent="0.25">
      <c r="B3" s="58" t="s">
        <v>560</v>
      </c>
    </row>
    <row r="4" spans="2:16" x14ac:dyDescent="0.25">
      <c r="B4" s="57" t="s">
        <v>561</v>
      </c>
      <c r="C4" s="57" t="s">
        <v>1075</v>
      </c>
      <c r="D4" s="61" t="s">
        <v>1093</v>
      </c>
      <c r="E4" s="57">
        <f t="shared" ref="E4:E67" si="0">1/G4</f>
        <v>1.36986301369863E-4</v>
      </c>
      <c r="F4" s="62">
        <f>(40*4.25*12)/G4</f>
        <v>0.27945205479452057</v>
      </c>
      <c r="G4" s="57">
        <v>7300</v>
      </c>
      <c r="H4" s="57" t="s">
        <v>1072</v>
      </c>
      <c r="I4" s="12" t="s">
        <v>271</v>
      </c>
    </row>
    <row r="5" spans="2:16" x14ac:dyDescent="0.25">
      <c r="B5" s="57" t="s">
        <v>562</v>
      </c>
      <c r="C5" s="57" t="s">
        <v>1076</v>
      </c>
      <c r="D5" s="61" t="s">
        <v>1094</v>
      </c>
      <c r="E5" s="57">
        <f t="shared" si="0"/>
        <v>2.7397260273972601E-4</v>
      </c>
      <c r="F5" s="62">
        <f t="shared" ref="F5:F68" si="1">(40*4.25*12)/G5</f>
        <v>0.55890410958904113</v>
      </c>
      <c r="G5" s="57">
        <v>3650</v>
      </c>
      <c r="H5" s="57" t="s">
        <v>1072</v>
      </c>
      <c r="P5" s="59"/>
    </row>
    <row r="6" spans="2:16" x14ac:dyDescent="0.25">
      <c r="B6" s="57" t="s">
        <v>563</v>
      </c>
      <c r="C6" s="57" t="s">
        <v>1077</v>
      </c>
      <c r="D6" s="61" t="s">
        <v>1095</v>
      </c>
      <c r="E6" s="57">
        <f t="shared" si="0"/>
        <v>2.5000000000000001E-4</v>
      </c>
      <c r="F6" s="62">
        <f t="shared" si="1"/>
        <v>0.51</v>
      </c>
      <c r="G6" s="57">
        <v>4000</v>
      </c>
      <c r="H6" s="57" t="s">
        <v>1072</v>
      </c>
    </row>
    <row r="7" spans="2:16" x14ac:dyDescent="0.25">
      <c r="B7" s="57" t="s">
        <v>564</v>
      </c>
      <c r="C7" s="57" t="s">
        <v>1078</v>
      </c>
      <c r="D7" s="61" t="s">
        <v>1096</v>
      </c>
      <c r="E7" s="57">
        <f t="shared" si="0"/>
        <v>5.0000000000000001E-4</v>
      </c>
      <c r="F7" s="62">
        <f t="shared" si="1"/>
        <v>1.02</v>
      </c>
      <c r="G7" s="57">
        <v>2000</v>
      </c>
      <c r="H7" s="57" t="s">
        <v>1072</v>
      </c>
    </row>
    <row r="8" spans="2:16" x14ac:dyDescent="0.25">
      <c r="B8" s="57" t="s">
        <v>565</v>
      </c>
      <c r="C8" s="57" t="s">
        <v>1075</v>
      </c>
      <c r="D8" s="61" t="s">
        <v>1093</v>
      </c>
      <c r="E8" s="57">
        <f t="shared" si="0"/>
        <v>1.36986301369863E-4</v>
      </c>
      <c r="F8" s="62">
        <f t="shared" si="1"/>
        <v>0.27945205479452057</v>
      </c>
      <c r="G8" s="57">
        <v>7300</v>
      </c>
      <c r="H8" s="57" t="s">
        <v>1072</v>
      </c>
      <c r="I8" s="12" t="s">
        <v>272</v>
      </c>
    </row>
    <row r="9" spans="2:16" x14ac:dyDescent="0.25">
      <c r="B9" s="57" t="s">
        <v>566</v>
      </c>
      <c r="C9" s="57" t="s">
        <v>1079</v>
      </c>
      <c r="D9" s="61" t="s">
        <v>1097</v>
      </c>
      <c r="E9" s="57">
        <f t="shared" si="0"/>
        <v>1.2554927809165097E-4</v>
      </c>
      <c r="F9" s="62">
        <f t="shared" si="1"/>
        <v>0.25612052730696799</v>
      </c>
      <c r="G9" s="57">
        <v>7965</v>
      </c>
      <c r="H9" s="57" t="s">
        <v>1072</v>
      </c>
    </row>
    <row r="10" spans="2:16" x14ac:dyDescent="0.25">
      <c r="B10" s="57" t="s">
        <v>567</v>
      </c>
      <c r="C10" s="57" t="s">
        <v>384</v>
      </c>
      <c r="D10" s="61" t="s">
        <v>1098</v>
      </c>
      <c r="E10" s="57">
        <f t="shared" si="0"/>
        <v>1E-3</v>
      </c>
      <c r="F10" s="62">
        <f t="shared" si="1"/>
        <v>2.04</v>
      </c>
      <c r="G10" s="57">
        <v>1000</v>
      </c>
      <c r="H10" s="57" t="s">
        <v>1072</v>
      </c>
    </row>
    <row r="11" spans="2:16" x14ac:dyDescent="0.25">
      <c r="B11" s="57" t="s">
        <v>568</v>
      </c>
      <c r="C11" s="57" t="s">
        <v>1077</v>
      </c>
      <c r="D11" s="61" t="s">
        <v>1095</v>
      </c>
      <c r="E11" s="57">
        <f t="shared" si="0"/>
        <v>2.5000000000000001E-4</v>
      </c>
      <c r="F11" s="62">
        <f t="shared" si="1"/>
        <v>0.51</v>
      </c>
      <c r="G11" s="57">
        <v>4000</v>
      </c>
      <c r="H11" s="57" t="s">
        <v>1072</v>
      </c>
    </row>
    <row r="12" spans="2:16" x14ac:dyDescent="0.25">
      <c r="B12" s="57" t="s">
        <v>569</v>
      </c>
      <c r="C12" s="57" t="s">
        <v>1076</v>
      </c>
      <c r="D12" s="61" t="s">
        <v>1094</v>
      </c>
      <c r="E12" s="57">
        <f t="shared" si="0"/>
        <v>2.7397260273972601E-4</v>
      </c>
      <c r="F12" s="62">
        <f t="shared" si="1"/>
        <v>0.55890410958904113</v>
      </c>
      <c r="G12" s="57">
        <v>3650</v>
      </c>
      <c r="H12" s="57" t="s">
        <v>1072</v>
      </c>
    </row>
    <row r="13" spans="2:16" x14ac:dyDescent="0.25">
      <c r="B13" s="57" t="s">
        <v>570</v>
      </c>
      <c r="C13" s="57" t="s">
        <v>1076</v>
      </c>
      <c r="D13" s="61" t="s">
        <v>1094</v>
      </c>
      <c r="E13" s="57">
        <f t="shared" si="0"/>
        <v>2.7397260273972601E-4</v>
      </c>
      <c r="F13" s="62">
        <f t="shared" si="1"/>
        <v>0.55890410958904113</v>
      </c>
      <c r="G13" s="57">
        <v>3650</v>
      </c>
      <c r="H13" s="57" t="s">
        <v>1072</v>
      </c>
    </row>
    <row r="14" spans="2:16" x14ac:dyDescent="0.25">
      <c r="B14" s="57" t="s">
        <v>571</v>
      </c>
      <c r="C14" s="57" t="s">
        <v>1080</v>
      </c>
      <c r="D14" s="61" t="s">
        <v>1099</v>
      </c>
      <c r="E14" s="57">
        <f t="shared" si="0"/>
        <v>1.6025641025641025E-3</v>
      </c>
      <c r="F14" s="62">
        <f t="shared" si="1"/>
        <v>3.2692307692307692</v>
      </c>
      <c r="G14" s="57">
        <v>624</v>
      </c>
      <c r="H14" s="57" t="s">
        <v>1072</v>
      </c>
      <c r="I14" s="12" t="s">
        <v>273</v>
      </c>
      <c r="L14" s="60"/>
    </row>
    <row r="15" spans="2:16" x14ac:dyDescent="0.25">
      <c r="B15" s="57" t="s">
        <v>572</v>
      </c>
      <c r="C15" s="57" t="s">
        <v>1079</v>
      </c>
      <c r="D15" s="61" t="s">
        <v>1097</v>
      </c>
      <c r="E15" s="57">
        <f t="shared" si="0"/>
        <v>1.2554927809165097E-4</v>
      </c>
      <c r="F15" s="62">
        <f t="shared" si="1"/>
        <v>0.25612052730696799</v>
      </c>
      <c r="G15" s="57">
        <v>7965</v>
      </c>
      <c r="H15" s="57" t="s">
        <v>1072</v>
      </c>
    </row>
    <row r="16" spans="2:16" x14ac:dyDescent="0.25">
      <c r="B16" s="57" t="s">
        <v>573</v>
      </c>
      <c r="C16" s="57" t="s">
        <v>1077</v>
      </c>
      <c r="D16" s="61" t="s">
        <v>1095</v>
      </c>
      <c r="E16" s="57">
        <f t="shared" si="0"/>
        <v>2.5000000000000001E-4</v>
      </c>
      <c r="F16" s="62">
        <f t="shared" si="1"/>
        <v>0.51</v>
      </c>
      <c r="G16" s="57">
        <v>4000</v>
      </c>
      <c r="H16" s="57" t="s">
        <v>1072</v>
      </c>
    </row>
    <row r="17" spans="2:12" x14ac:dyDescent="0.25">
      <c r="B17" s="57" t="s">
        <v>574</v>
      </c>
      <c r="C17" s="57" t="s">
        <v>1076</v>
      </c>
      <c r="D17" s="61" t="s">
        <v>1094</v>
      </c>
      <c r="E17" s="57">
        <f t="shared" si="0"/>
        <v>2.7397260273972601E-4</v>
      </c>
      <c r="F17" s="62">
        <f t="shared" si="1"/>
        <v>0.55890410958904113</v>
      </c>
      <c r="G17" s="57">
        <v>3650</v>
      </c>
      <c r="H17" s="57" t="s">
        <v>1072</v>
      </c>
    </row>
    <row r="18" spans="2:12" x14ac:dyDescent="0.25">
      <c r="B18" s="57" t="s">
        <v>575</v>
      </c>
      <c r="C18" s="57" t="s">
        <v>1076</v>
      </c>
      <c r="D18" s="61" t="s">
        <v>1094</v>
      </c>
      <c r="E18" s="57">
        <f t="shared" si="0"/>
        <v>2.7397260273972601E-4</v>
      </c>
      <c r="F18" s="62">
        <f t="shared" si="1"/>
        <v>0.55890410958904113</v>
      </c>
      <c r="G18" s="57">
        <v>3650</v>
      </c>
      <c r="H18" s="57" t="s">
        <v>1072</v>
      </c>
    </row>
    <row r="19" spans="2:12" x14ac:dyDescent="0.25">
      <c r="B19" s="57" t="s">
        <v>576</v>
      </c>
      <c r="C19" s="57" t="s">
        <v>1076</v>
      </c>
      <c r="D19" s="61" t="s">
        <v>1094</v>
      </c>
      <c r="E19" s="57">
        <f t="shared" si="0"/>
        <v>2.7397260273972601E-4</v>
      </c>
      <c r="F19" s="62">
        <f t="shared" si="1"/>
        <v>0.55890410958904113</v>
      </c>
      <c r="G19" s="57">
        <v>3650</v>
      </c>
      <c r="H19" s="57" t="s">
        <v>1072</v>
      </c>
    </row>
    <row r="20" spans="2:12" x14ac:dyDescent="0.25">
      <c r="B20" s="57" t="s">
        <v>577</v>
      </c>
      <c r="C20" s="57" t="s">
        <v>1080</v>
      </c>
      <c r="D20" s="61" t="s">
        <v>1099</v>
      </c>
      <c r="E20" s="57">
        <f t="shared" si="0"/>
        <v>1.6025641025641025E-3</v>
      </c>
      <c r="F20" s="62">
        <f t="shared" si="1"/>
        <v>3.2692307692307692</v>
      </c>
      <c r="G20" s="57">
        <v>624</v>
      </c>
      <c r="H20" s="57" t="s">
        <v>1072</v>
      </c>
      <c r="I20" s="12" t="s">
        <v>274</v>
      </c>
      <c r="L20" s="60"/>
    </row>
    <row r="21" spans="2:12" x14ac:dyDescent="0.25">
      <c r="B21" s="57" t="s">
        <v>578</v>
      </c>
      <c r="C21" s="57" t="s">
        <v>1079</v>
      </c>
      <c r="D21" s="61" t="s">
        <v>1097</v>
      </c>
      <c r="E21" s="57">
        <f t="shared" si="0"/>
        <v>1.2554927809165097E-4</v>
      </c>
      <c r="F21" s="62">
        <f t="shared" si="1"/>
        <v>0.25612052730696799</v>
      </c>
      <c r="G21" s="57">
        <v>7965</v>
      </c>
      <c r="H21" s="57" t="s">
        <v>1072</v>
      </c>
    </row>
    <row r="22" spans="2:12" x14ac:dyDescent="0.25">
      <c r="B22" s="57" t="s">
        <v>579</v>
      </c>
      <c r="C22" s="57" t="s">
        <v>1077</v>
      </c>
      <c r="D22" s="61" t="s">
        <v>1095</v>
      </c>
      <c r="E22" s="57">
        <f t="shared" si="0"/>
        <v>2.5000000000000001E-4</v>
      </c>
      <c r="F22" s="62">
        <f t="shared" si="1"/>
        <v>0.51</v>
      </c>
      <c r="G22" s="57">
        <v>4000</v>
      </c>
      <c r="H22" s="57" t="s">
        <v>1072</v>
      </c>
    </row>
    <row r="23" spans="2:12" x14ac:dyDescent="0.25">
      <c r="B23" s="57" t="s">
        <v>580</v>
      </c>
      <c r="C23" s="57" t="s">
        <v>1076</v>
      </c>
      <c r="D23" s="61" t="s">
        <v>1094</v>
      </c>
      <c r="E23" s="57">
        <f t="shared" si="0"/>
        <v>2.7397260273972601E-4</v>
      </c>
      <c r="F23" s="62">
        <f t="shared" si="1"/>
        <v>0.55890410958904113</v>
      </c>
      <c r="G23" s="57">
        <v>3650</v>
      </c>
      <c r="H23" s="57" t="s">
        <v>1072</v>
      </c>
    </row>
    <row r="24" spans="2:12" x14ac:dyDescent="0.25">
      <c r="B24" s="57" t="s">
        <v>581</v>
      </c>
      <c r="C24" s="57" t="s">
        <v>1076</v>
      </c>
      <c r="D24" s="61" t="s">
        <v>1094</v>
      </c>
      <c r="E24" s="57">
        <f t="shared" si="0"/>
        <v>2.7397260273972601E-4</v>
      </c>
      <c r="F24" s="62">
        <f t="shared" si="1"/>
        <v>0.55890410958904113</v>
      </c>
      <c r="G24" s="57">
        <v>3650</v>
      </c>
      <c r="H24" s="57" t="s">
        <v>1072</v>
      </c>
    </row>
    <row r="25" spans="2:12" x14ac:dyDescent="0.25">
      <c r="B25" s="57" t="s">
        <v>582</v>
      </c>
      <c r="C25" s="57" t="s">
        <v>1076</v>
      </c>
      <c r="D25" s="61" t="s">
        <v>1094</v>
      </c>
      <c r="E25" s="57">
        <f t="shared" si="0"/>
        <v>2.7397260273972601E-4</v>
      </c>
      <c r="F25" s="62">
        <f t="shared" si="1"/>
        <v>0.55890410958904113</v>
      </c>
      <c r="G25" s="57">
        <v>3650</v>
      </c>
      <c r="H25" s="57" t="s">
        <v>1072</v>
      </c>
    </row>
    <row r="26" spans="2:12" x14ac:dyDescent="0.25">
      <c r="B26" s="57" t="s">
        <v>583</v>
      </c>
      <c r="C26" s="57" t="s">
        <v>1076</v>
      </c>
      <c r="D26" s="61" t="s">
        <v>1094</v>
      </c>
      <c r="E26" s="57">
        <f t="shared" si="0"/>
        <v>2.7397260273972601E-4</v>
      </c>
      <c r="F26" s="62">
        <f t="shared" si="1"/>
        <v>0.55890410958904113</v>
      </c>
      <c r="G26" s="57">
        <v>3650</v>
      </c>
      <c r="H26" s="57" t="s">
        <v>1072</v>
      </c>
    </row>
    <row r="27" spans="2:12" x14ac:dyDescent="0.25">
      <c r="B27" s="57" t="s">
        <v>584</v>
      </c>
      <c r="C27" s="57" t="s">
        <v>1080</v>
      </c>
      <c r="D27" s="61" t="s">
        <v>1099</v>
      </c>
      <c r="E27" s="57">
        <f t="shared" si="0"/>
        <v>1.6025641025641025E-3</v>
      </c>
      <c r="F27" s="62">
        <f t="shared" si="1"/>
        <v>3.2692307692307692</v>
      </c>
      <c r="G27" s="57">
        <v>624</v>
      </c>
      <c r="H27" s="57" t="s">
        <v>1072</v>
      </c>
      <c r="I27" s="12" t="s">
        <v>275</v>
      </c>
      <c r="L27" s="60"/>
    </row>
    <row r="28" spans="2:12" x14ac:dyDescent="0.25">
      <c r="B28" s="57" t="s">
        <v>585</v>
      </c>
      <c r="C28" s="57" t="s">
        <v>1079</v>
      </c>
      <c r="D28" s="61" t="s">
        <v>1097</v>
      </c>
      <c r="E28" s="57">
        <f t="shared" si="0"/>
        <v>1.2554927809165097E-4</v>
      </c>
      <c r="F28" s="62">
        <f t="shared" si="1"/>
        <v>0.25612052730696799</v>
      </c>
      <c r="G28" s="57">
        <v>7965</v>
      </c>
      <c r="H28" s="57" t="s">
        <v>1072</v>
      </c>
    </row>
    <row r="29" spans="2:12" x14ac:dyDescent="0.25">
      <c r="B29" s="57" t="s">
        <v>586</v>
      </c>
      <c r="C29" s="57" t="s">
        <v>1077</v>
      </c>
      <c r="D29" s="61" t="s">
        <v>1095</v>
      </c>
      <c r="E29" s="57">
        <f t="shared" si="0"/>
        <v>2.5000000000000001E-4</v>
      </c>
      <c r="F29" s="62">
        <f t="shared" si="1"/>
        <v>0.51</v>
      </c>
      <c r="G29" s="57">
        <v>4000</v>
      </c>
      <c r="H29" s="57" t="s">
        <v>1072</v>
      </c>
    </row>
    <row r="30" spans="2:12" x14ac:dyDescent="0.25">
      <c r="B30" s="57" t="s">
        <v>587</v>
      </c>
      <c r="C30" s="57" t="s">
        <v>1076</v>
      </c>
      <c r="D30" s="61" t="s">
        <v>1094</v>
      </c>
      <c r="E30" s="57">
        <f t="shared" si="0"/>
        <v>2.7397260273972601E-4</v>
      </c>
      <c r="F30" s="62">
        <f t="shared" si="1"/>
        <v>0.55890410958904113</v>
      </c>
      <c r="G30" s="57">
        <v>3650</v>
      </c>
      <c r="H30" s="57" t="s">
        <v>1072</v>
      </c>
    </row>
    <row r="31" spans="2:12" x14ac:dyDescent="0.25">
      <c r="B31" s="57" t="s">
        <v>588</v>
      </c>
      <c r="C31" s="57" t="s">
        <v>1076</v>
      </c>
      <c r="D31" s="61" t="s">
        <v>1094</v>
      </c>
      <c r="E31" s="57">
        <f t="shared" si="0"/>
        <v>2.7397260273972601E-4</v>
      </c>
      <c r="F31" s="62">
        <f t="shared" si="1"/>
        <v>0.55890410958904113</v>
      </c>
      <c r="G31" s="57">
        <v>3650</v>
      </c>
      <c r="H31" s="57" t="s">
        <v>1072</v>
      </c>
    </row>
    <row r="32" spans="2:12" x14ac:dyDescent="0.25">
      <c r="B32" s="57" t="s">
        <v>589</v>
      </c>
      <c r="C32" s="57" t="s">
        <v>1080</v>
      </c>
      <c r="D32" s="61" t="s">
        <v>1099</v>
      </c>
      <c r="E32" s="57">
        <f t="shared" si="0"/>
        <v>1.6025641025641025E-3</v>
      </c>
      <c r="F32" s="62">
        <f t="shared" si="1"/>
        <v>3.2692307692307692</v>
      </c>
      <c r="G32" s="57">
        <v>624</v>
      </c>
      <c r="H32" s="57" t="s">
        <v>1072</v>
      </c>
      <c r="I32" s="12" t="s">
        <v>276</v>
      </c>
      <c r="L32" s="60"/>
    </row>
    <row r="33" spans="2:12" x14ac:dyDescent="0.25">
      <c r="B33" s="57" t="s">
        <v>590</v>
      </c>
      <c r="C33" s="57" t="s">
        <v>1079</v>
      </c>
      <c r="D33" s="61" t="s">
        <v>1097</v>
      </c>
      <c r="E33" s="57">
        <f t="shared" si="0"/>
        <v>1.2554927809165097E-4</v>
      </c>
      <c r="F33" s="62">
        <f t="shared" si="1"/>
        <v>0.25612052730696799</v>
      </c>
      <c r="G33" s="57">
        <v>7965</v>
      </c>
      <c r="H33" s="57" t="s">
        <v>1072</v>
      </c>
    </row>
    <row r="34" spans="2:12" x14ac:dyDescent="0.25">
      <c r="B34" s="57" t="s">
        <v>591</v>
      </c>
      <c r="C34" s="57" t="s">
        <v>1081</v>
      </c>
      <c r="D34" s="61" t="s">
        <v>1100</v>
      </c>
      <c r="E34" s="57">
        <f t="shared" si="0"/>
        <v>2.0000000000000001E-4</v>
      </c>
      <c r="F34" s="62">
        <f t="shared" si="1"/>
        <v>0.40799999999999997</v>
      </c>
      <c r="G34" s="57">
        <v>5000</v>
      </c>
      <c r="H34" s="57" t="s">
        <v>1072</v>
      </c>
    </row>
    <row r="35" spans="2:12" x14ac:dyDescent="0.25">
      <c r="B35" s="57" t="s">
        <v>592</v>
      </c>
      <c r="C35" s="57" t="s">
        <v>1077</v>
      </c>
      <c r="D35" s="61" t="s">
        <v>1095</v>
      </c>
      <c r="E35" s="57">
        <f t="shared" si="0"/>
        <v>2.5000000000000001E-4</v>
      </c>
      <c r="F35" s="62">
        <f t="shared" si="1"/>
        <v>0.51</v>
      </c>
      <c r="G35" s="57">
        <v>4000</v>
      </c>
      <c r="H35" s="57" t="s">
        <v>1072</v>
      </c>
    </row>
    <row r="36" spans="2:12" x14ac:dyDescent="0.25">
      <c r="B36" s="57" t="s">
        <v>593</v>
      </c>
      <c r="C36" s="57" t="s">
        <v>1076</v>
      </c>
      <c r="D36" s="61" t="s">
        <v>1094</v>
      </c>
      <c r="E36" s="57">
        <f t="shared" si="0"/>
        <v>2.7397260273972601E-4</v>
      </c>
      <c r="F36" s="62">
        <f t="shared" si="1"/>
        <v>0.55890410958904113</v>
      </c>
      <c r="G36" s="57">
        <v>3650</v>
      </c>
      <c r="H36" s="57" t="s">
        <v>1072</v>
      </c>
    </row>
    <row r="37" spans="2:12" x14ac:dyDescent="0.25">
      <c r="B37" s="57" t="s">
        <v>594</v>
      </c>
      <c r="C37" s="57" t="s">
        <v>1076</v>
      </c>
      <c r="D37" s="61" t="s">
        <v>1094</v>
      </c>
      <c r="E37" s="57">
        <f t="shared" si="0"/>
        <v>2.7397260273972601E-4</v>
      </c>
      <c r="F37" s="62">
        <f t="shared" si="1"/>
        <v>0.55890410958904113</v>
      </c>
      <c r="G37" s="57">
        <v>3650</v>
      </c>
      <c r="H37" s="57" t="s">
        <v>1072</v>
      </c>
    </row>
    <row r="38" spans="2:12" x14ac:dyDescent="0.25">
      <c r="B38" s="57" t="s">
        <v>595</v>
      </c>
      <c r="C38" s="57" t="s">
        <v>1080</v>
      </c>
      <c r="D38" s="61" t="s">
        <v>1099</v>
      </c>
      <c r="E38" s="57">
        <f t="shared" si="0"/>
        <v>1.6025641025641025E-3</v>
      </c>
      <c r="F38" s="62">
        <f t="shared" si="1"/>
        <v>3.2692307692307692</v>
      </c>
      <c r="G38" s="57">
        <v>624</v>
      </c>
      <c r="H38" s="57" t="s">
        <v>1072</v>
      </c>
      <c r="I38" s="12" t="s">
        <v>277</v>
      </c>
      <c r="L38" s="60"/>
    </row>
    <row r="39" spans="2:12" x14ac:dyDescent="0.25">
      <c r="B39" s="57" t="s">
        <v>596</v>
      </c>
      <c r="C39" s="57" t="s">
        <v>1082</v>
      </c>
      <c r="D39" s="61" t="s">
        <v>1101</v>
      </c>
      <c r="E39" s="57">
        <f t="shared" si="0"/>
        <v>2.5000000000000001E-3</v>
      </c>
      <c r="F39" s="62">
        <f t="shared" si="1"/>
        <v>5.0999999999999996</v>
      </c>
      <c r="G39" s="57">
        <v>400</v>
      </c>
      <c r="H39" s="57" t="s">
        <v>1072</v>
      </c>
    </row>
    <row r="40" spans="2:12" x14ac:dyDescent="0.25">
      <c r="B40" s="57" t="s">
        <v>597</v>
      </c>
      <c r="C40" s="57" t="s">
        <v>1079</v>
      </c>
      <c r="D40" s="61" t="s">
        <v>1097</v>
      </c>
      <c r="E40" s="57">
        <f t="shared" si="0"/>
        <v>1.2554927809165097E-4</v>
      </c>
      <c r="F40" s="62">
        <f t="shared" si="1"/>
        <v>0.25612052730696799</v>
      </c>
      <c r="G40" s="57">
        <v>7965</v>
      </c>
      <c r="H40" s="57" t="s">
        <v>1072</v>
      </c>
    </row>
    <row r="41" spans="2:12" x14ac:dyDescent="0.25">
      <c r="B41" s="57" t="s">
        <v>598</v>
      </c>
      <c r="C41" s="57" t="s">
        <v>1081</v>
      </c>
      <c r="D41" s="61" t="s">
        <v>1100</v>
      </c>
      <c r="E41" s="57">
        <f t="shared" si="0"/>
        <v>2.0000000000000001E-4</v>
      </c>
      <c r="F41" s="62">
        <f t="shared" si="1"/>
        <v>0.40799999999999997</v>
      </c>
      <c r="G41" s="57">
        <v>5000</v>
      </c>
      <c r="H41" s="57" t="s">
        <v>1072</v>
      </c>
    </row>
    <row r="42" spans="2:12" x14ac:dyDescent="0.25">
      <c r="B42" s="57" t="s">
        <v>599</v>
      </c>
      <c r="C42" s="57" t="s">
        <v>1077</v>
      </c>
      <c r="D42" s="61" t="s">
        <v>1095</v>
      </c>
      <c r="E42" s="57">
        <f t="shared" si="0"/>
        <v>2.5000000000000001E-4</v>
      </c>
      <c r="F42" s="62">
        <f t="shared" si="1"/>
        <v>0.51</v>
      </c>
      <c r="G42" s="57">
        <v>4000</v>
      </c>
      <c r="H42" s="57" t="s">
        <v>1072</v>
      </c>
    </row>
    <row r="43" spans="2:12" x14ac:dyDescent="0.25">
      <c r="B43" s="57" t="s">
        <v>600</v>
      </c>
      <c r="C43" s="57" t="s">
        <v>1076</v>
      </c>
      <c r="D43" s="61" t="s">
        <v>1094</v>
      </c>
      <c r="E43" s="57">
        <f t="shared" si="0"/>
        <v>2.7397260273972601E-4</v>
      </c>
      <c r="F43" s="62">
        <f t="shared" si="1"/>
        <v>0.55890410958904113</v>
      </c>
      <c r="G43" s="57">
        <v>3650</v>
      </c>
      <c r="H43" s="57" t="s">
        <v>1072</v>
      </c>
    </row>
    <row r="44" spans="2:12" x14ac:dyDescent="0.25">
      <c r="B44" s="57" t="s">
        <v>601</v>
      </c>
      <c r="C44" s="57" t="s">
        <v>1076</v>
      </c>
      <c r="D44" s="61" t="s">
        <v>1094</v>
      </c>
      <c r="E44" s="57">
        <f t="shared" si="0"/>
        <v>2.7397260273972601E-4</v>
      </c>
      <c r="F44" s="62">
        <f t="shared" si="1"/>
        <v>0.55890410958904113</v>
      </c>
      <c r="G44" s="57">
        <v>3650</v>
      </c>
      <c r="H44" s="57" t="s">
        <v>1072</v>
      </c>
    </row>
    <row r="45" spans="2:12" x14ac:dyDescent="0.25">
      <c r="B45" s="57" t="s">
        <v>602</v>
      </c>
      <c r="C45" s="57" t="s">
        <v>1080</v>
      </c>
      <c r="D45" s="61" t="s">
        <v>1099</v>
      </c>
      <c r="E45" s="57">
        <f t="shared" si="0"/>
        <v>1.6025641025641025E-3</v>
      </c>
      <c r="F45" s="62">
        <f t="shared" si="1"/>
        <v>3.2692307692307692</v>
      </c>
      <c r="G45" s="57">
        <v>624</v>
      </c>
      <c r="H45" s="57" t="s">
        <v>1072</v>
      </c>
      <c r="I45" s="12" t="s">
        <v>278</v>
      </c>
      <c r="L45" s="60"/>
    </row>
    <row r="46" spans="2:12" x14ac:dyDescent="0.25">
      <c r="B46" s="57" t="s">
        <v>603</v>
      </c>
      <c r="C46" s="57" t="s">
        <v>1077</v>
      </c>
      <c r="D46" s="61" t="s">
        <v>1095</v>
      </c>
      <c r="E46" s="57">
        <f t="shared" si="0"/>
        <v>2.5000000000000001E-4</v>
      </c>
      <c r="F46" s="62">
        <f t="shared" si="1"/>
        <v>0.51</v>
      </c>
      <c r="G46" s="57">
        <v>4000</v>
      </c>
      <c r="H46" s="57" t="s">
        <v>1072</v>
      </c>
    </row>
    <row r="47" spans="2:12" x14ac:dyDescent="0.25">
      <c r="B47" s="57" t="s">
        <v>604</v>
      </c>
      <c r="C47" s="57" t="s">
        <v>1076</v>
      </c>
      <c r="D47" s="61" t="s">
        <v>1094</v>
      </c>
      <c r="E47" s="57">
        <f t="shared" si="0"/>
        <v>2.7397260273972601E-4</v>
      </c>
      <c r="F47" s="62">
        <f t="shared" si="1"/>
        <v>0.55890410958904113</v>
      </c>
      <c r="G47" s="57">
        <v>3650</v>
      </c>
      <c r="H47" s="57" t="s">
        <v>1072</v>
      </c>
    </row>
    <row r="48" spans="2:12" x14ac:dyDescent="0.25">
      <c r="B48" s="57" t="s">
        <v>605</v>
      </c>
      <c r="C48" s="57" t="s">
        <v>1076</v>
      </c>
      <c r="D48" s="61" t="s">
        <v>1094</v>
      </c>
      <c r="E48" s="57">
        <f t="shared" si="0"/>
        <v>2.7397260273972601E-4</v>
      </c>
      <c r="F48" s="62">
        <f t="shared" si="1"/>
        <v>0.55890410958904113</v>
      </c>
      <c r="G48" s="57">
        <v>3650</v>
      </c>
      <c r="H48" s="57" t="s">
        <v>1072</v>
      </c>
    </row>
    <row r="49" spans="2:12" x14ac:dyDescent="0.25">
      <c r="B49" s="57" t="s">
        <v>606</v>
      </c>
      <c r="C49" s="57" t="s">
        <v>1075</v>
      </c>
      <c r="D49" s="61" t="s">
        <v>1093</v>
      </c>
      <c r="E49" s="57">
        <f t="shared" si="0"/>
        <v>1.36986301369863E-4</v>
      </c>
      <c r="F49" s="62">
        <f t="shared" si="1"/>
        <v>0.27945205479452057</v>
      </c>
      <c r="G49" s="57">
        <v>7300</v>
      </c>
      <c r="H49" s="57" t="s">
        <v>1072</v>
      </c>
      <c r="I49" s="22" t="s">
        <v>326</v>
      </c>
    </row>
    <row r="50" spans="2:12" x14ac:dyDescent="0.25">
      <c r="B50" s="57" t="s">
        <v>607</v>
      </c>
      <c r="C50" s="57" t="s">
        <v>384</v>
      </c>
      <c r="D50" s="61" t="s">
        <v>1098</v>
      </c>
      <c r="E50" s="57">
        <f t="shared" si="0"/>
        <v>1E-3</v>
      </c>
      <c r="F50" s="62">
        <f t="shared" si="1"/>
        <v>2.04</v>
      </c>
      <c r="G50" s="57">
        <v>1000</v>
      </c>
      <c r="H50" s="57" t="s">
        <v>1072</v>
      </c>
    </row>
    <row r="51" spans="2:12" x14ac:dyDescent="0.25">
      <c r="B51" s="57" t="s">
        <v>608</v>
      </c>
      <c r="C51" s="57" t="s">
        <v>1077</v>
      </c>
      <c r="D51" s="61" t="s">
        <v>1095</v>
      </c>
      <c r="E51" s="57">
        <f t="shared" si="0"/>
        <v>2.5000000000000001E-4</v>
      </c>
      <c r="F51" s="62">
        <f t="shared" si="1"/>
        <v>0.51</v>
      </c>
      <c r="G51" s="57">
        <v>4000</v>
      </c>
      <c r="H51" s="57" t="s">
        <v>1072</v>
      </c>
    </row>
    <row r="52" spans="2:12" x14ac:dyDescent="0.25">
      <c r="B52" s="57" t="s">
        <v>609</v>
      </c>
      <c r="C52" s="57" t="s">
        <v>1076</v>
      </c>
      <c r="D52" s="61" t="s">
        <v>1094</v>
      </c>
      <c r="E52" s="57">
        <f t="shared" si="0"/>
        <v>2.7397260273972601E-4</v>
      </c>
      <c r="F52" s="62">
        <f t="shared" si="1"/>
        <v>0.55890410958904113</v>
      </c>
      <c r="G52" s="57">
        <v>3650</v>
      </c>
      <c r="H52" s="57" t="s">
        <v>1072</v>
      </c>
    </row>
    <row r="53" spans="2:12" x14ac:dyDescent="0.25">
      <c r="B53" s="57" t="s">
        <v>610</v>
      </c>
      <c r="C53" s="57" t="s">
        <v>1075</v>
      </c>
      <c r="D53" s="61" t="s">
        <v>1093</v>
      </c>
      <c r="E53" s="57">
        <f t="shared" si="0"/>
        <v>1.36986301369863E-4</v>
      </c>
      <c r="F53" s="62">
        <f t="shared" si="1"/>
        <v>0.27945205479452057</v>
      </c>
      <c r="G53" s="57">
        <v>7300</v>
      </c>
      <c r="H53" s="57" t="s">
        <v>1072</v>
      </c>
      <c r="I53" s="12" t="s">
        <v>279</v>
      </c>
    </row>
    <row r="54" spans="2:12" x14ac:dyDescent="0.25">
      <c r="B54" s="57" t="s">
        <v>1074</v>
      </c>
      <c r="C54" s="57" t="s">
        <v>1083</v>
      </c>
      <c r="D54" s="61" t="s">
        <v>1102</v>
      </c>
      <c r="E54" s="57">
        <f t="shared" si="0"/>
        <v>9.1324200913242006E-4</v>
      </c>
      <c r="F54" s="62">
        <f t="shared" si="1"/>
        <v>1.8630136986301369</v>
      </c>
      <c r="G54" s="57">
        <v>1095</v>
      </c>
      <c r="H54" s="57" t="s">
        <v>1072</v>
      </c>
      <c r="L54" s="60"/>
    </row>
    <row r="55" spans="2:12" x14ac:dyDescent="0.25">
      <c r="B55" s="57" t="s">
        <v>611</v>
      </c>
      <c r="C55" s="57" t="s">
        <v>384</v>
      </c>
      <c r="D55" s="61" t="s">
        <v>1098</v>
      </c>
      <c r="E55" s="57">
        <f t="shared" si="0"/>
        <v>1E-3</v>
      </c>
      <c r="F55" s="62">
        <f t="shared" si="1"/>
        <v>2.04</v>
      </c>
      <c r="G55" s="57">
        <v>1000</v>
      </c>
      <c r="H55" s="57" t="s">
        <v>1072</v>
      </c>
    </row>
    <row r="56" spans="2:12" x14ac:dyDescent="0.25">
      <c r="B56" s="57" t="s">
        <v>612</v>
      </c>
      <c r="C56" s="57" t="s">
        <v>1084</v>
      </c>
      <c r="D56" s="61" t="s">
        <v>1103</v>
      </c>
      <c r="E56" s="57">
        <f t="shared" si="0"/>
        <v>3.3333333333333332E-4</v>
      </c>
      <c r="F56" s="62">
        <f t="shared" si="1"/>
        <v>0.68</v>
      </c>
      <c r="G56" s="57">
        <v>3000</v>
      </c>
      <c r="H56" s="57" t="s">
        <v>1072</v>
      </c>
    </row>
    <row r="57" spans="2:12" x14ac:dyDescent="0.25">
      <c r="B57" s="57" t="s">
        <v>613</v>
      </c>
      <c r="C57" s="57" t="s">
        <v>1077</v>
      </c>
      <c r="D57" s="61" t="s">
        <v>1095</v>
      </c>
      <c r="E57" s="57">
        <f t="shared" si="0"/>
        <v>2.5000000000000001E-4</v>
      </c>
      <c r="F57" s="62">
        <f t="shared" si="1"/>
        <v>0.51</v>
      </c>
      <c r="G57" s="57">
        <v>4000</v>
      </c>
      <c r="H57" s="57" t="s">
        <v>1072</v>
      </c>
    </row>
    <row r="58" spans="2:12" x14ac:dyDescent="0.25">
      <c r="B58" s="57" t="s">
        <v>614</v>
      </c>
      <c r="C58" s="57" t="s">
        <v>384</v>
      </c>
      <c r="D58" s="61" t="s">
        <v>1098</v>
      </c>
      <c r="E58" s="57">
        <f t="shared" si="0"/>
        <v>1E-3</v>
      </c>
      <c r="F58" s="62">
        <f t="shared" si="1"/>
        <v>2.04</v>
      </c>
      <c r="G58" s="57">
        <v>1000</v>
      </c>
      <c r="H58" s="57" t="s">
        <v>1072</v>
      </c>
    </row>
    <row r="59" spans="2:12" x14ac:dyDescent="0.25">
      <c r="B59" s="57" t="s">
        <v>615</v>
      </c>
      <c r="C59" s="57" t="s">
        <v>1076</v>
      </c>
      <c r="D59" s="61" t="s">
        <v>1094</v>
      </c>
      <c r="E59" s="57">
        <f t="shared" si="0"/>
        <v>2.7397260273972601E-4</v>
      </c>
      <c r="F59" s="62">
        <f t="shared" si="1"/>
        <v>0.55890410958904113</v>
      </c>
      <c r="G59" s="57">
        <v>3650</v>
      </c>
      <c r="H59" s="57" t="s">
        <v>1072</v>
      </c>
    </row>
    <row r="60" spans="2:12" x14ac:dyDescent="0.25">
      <c r="B60" s="57" t="s">
        <v>616</v>
      </c>
      <c r="C60" s="57" t="s">
        <v>1076</v>
      </c>
      <c r="D60" s="61" t="s">
        <v>1094</v>
      </c>
      <c r="E60" s="57">
        <f t="shared" si="0"/>
        <v>2.7397260273972601E-4</v>
      </c>
      <c r="F60" s="62">
        <f t="shared" si="1"/>
        <v>0.55890410958904113</v>
      </c>
      <c r="G60" s="57">
        <v>3650</v>
      </c>
      <c r="H60" s="57" t="s">
        <v>1072</v>
      </c>
    </row>
    <row r="61" spans="2:12" x14ac:dyDescent="0.25">
      <c r="B61" s="57" t="s">
        <v>617</v>
      </c>
      <c r="C61" s="57" t="s">
        <v>1076</v>
      </c>
      <c r="D61" s="61" t="s">
        <v>1094</v>
      </c>
      <c r="E61" s="57">
        <f t="shared" si="0"/>
        <v>2.7397260273972601E-4</v>
      </c>
      <c r="F61" s="62">
        <f t="shared" si="1"/>
        <v>0.55890410958904113</v>
      </c>
      <c r="G61" s="57">
        <v>3650</v>
      </c>
      <c r="H61" s="57" t="s">
        <v>1072</v>
      </c>
    </row>
    <row r="62" spans="2:12" x14ac:dyDescent="0.25">
      <c r="B62" s="57" t="s">
        <v>618</v>
      </c>
      <c r="C62" s="57" t="s">
        <v>1076</v>
      </c>
      <c r="D62" s="61" t="s">
        <v>1094</v>
      </c>
      <c r="E62" s="57">
        <f t="shared" si="0"/>
        <v>2.7397260273972601E-4</v>
      </c>
      <c r="F62" s="62">
        <f t="shared" si="1"/>
        <v>0.55890410958904113</v>
      </c>
      <c r="G62" s="57">
        <v>3650</v>
      </c>
      <c r="H62" s="57" t="s">
        <v>1072</v>
      </c>
    </row>
    <row r="63" spans="2:12" x14ac:dyDescent="0.25">
      <c r="B63" s="57" t="s">
        <v>619</v>
      </c>
      <c r="C63" s="57" t="s">
        <v>1076</v>
      </c>
      <c r="D63" s="61" t="s">
        <v>1094</v>
      </c>
      <c r="E63" s="57">
        <f t="shared" si="0"/>
        <v>2.7397260273972601E-4</v>
      </c>
      <c r="F63" s="62">
        <f t="shared" si="1"/>
        <v>0.55890410958904113</v>
      </c>
      <c r="G63" s="57">
        <v>3650</v>
      </c>
      <c r="H63" s="57" t="s">
        <v>1072</v>
      </c>
    </row>
    <row r="64" spans="2:12" x14ac:dyDescent="0.25">
      <c r="B64" s="57" t="s">
        <v>620</v>
      </c>
      <c r="C64" s="57" t="s">
        <v>1076</v>
      </c>
      <c r="D64" s="61" t="s">
        <v>1094</v>
      </c>
      <c r="E64" s="57">
        <f t="shared" si="0"/>
        <v>2.7397260273972601E-4</v>
      </c>
      <c r="F64" s="62">
        <f t="shared" si="1"/>
        <v>0.55890410958904113</v>
      </c>
      <c r="G64" s="57">
        <v>3650</v>
      </c>
      <c r="H64" s="57" t="s">
        <v>1072</v>
      </c>
    </row>
    <row r="65" spans="2:12" x14ac:dyDescent="0.25">
      <c r="B65" s="57" t="s">
        <v>621</v>
      </c>
      <c r="C65" s="57" t="s">
        <v>1076</v>
      </c>
      <c r="D65" s="61" t="s">
        <v>1094</v>
      </c>
      <c r="E65" s="57">
        <f t="shared" si="0"/>
        <v>2.7397260273972601E-4</v>
      </c>
      <c r="F65" s="62">
        <f t="shared" si="1"/>
        <v>0.55890410958904113</v>
      </c>
      <c r="G65" s="57">
        <v>3650</v>
      </c>
      <c r="H65" s="57" t="s">
        <v>1072</v>
      </c>
      <c r="I65" s="12" t="s">
        <v>280</v>
      </c>
    </row>
    <row r="66" spans="2:12" x14ac:dyDescent="0.25">
      <c r="B66" s="57" t="s">
        <v>622</v>
      </c>
      <c r="C66" s="57" t="s">
        <v>1080</v>
      </c>
      <c r="D66" s="61" t="s">
        <v>1099</v>
      </c>
      <c r="E66" s="57">
        <f t="shared" si="0"/>
        <v>1.6025641025641025E-3</v>
      </c>
      <c r="F66" s="62">
        <f t="shared" si="1"/>
        <v>3.2692307692307692</v>
      </c>
      <c r="G66" s="57">
        <v>624</v>
      </c>
      <c r="H66" s="57" t="s">
        <v>1072</v>
      </c>
      <c r="L66" s="60"/>
    </row>
    <row r="67" spans="2:12" x14ac:dyDescent="0.25">
      <c r="B67" s="57" t="s">
        <v>623</v>
      </c>
      <c r="C67" s="57" t="s">
        <v>1078</v>
      </c>
      <c r="D67" s="61" t="s">
        <v>1096</v>
      </c>
      <c r="E67" s="57">
        <f t="shared" si="0"/>
        <v>5.0000000000000001E-4</v>
      </c>
      <c r="F67" s="62">
        <f t="shared" si="1"/>
        <v>1.02</v>
      </c>
      <c r="G67" s="57">
        <v>2000</v>
      </c>
      <c r="H67" s="57" t="s">
        <v>1072</v>
      </c>
    </row>
    <row r="68" spans="2:12" x14ac:dyDescent="0.25">
      <c r="B68" s="57" t="s">
        <v>624</v>
      </c>
      <c r="C68" s="57" t="s">
        <v>1077</v>
      </c>
      <c r="D68" s="61" t="s">
        <v>1095</v>
      </c>
      <c r="E68" s="57">
        <f t="shared" ref="E68:E131" si="2">1/G68</f>
        <v>2.5000000000000001E-4</v>
      </c>
      <c r="F68" s="62">
        <f t="shared" si="1"/>
        <v>0.51</v>
      </c>
      <c r="G68" s="57">
        <v>4000</v>
      </c>
      <c r="H68" s="57" t="s">
        <v>1072</v>
      </c>
      <c r="I68" s="12" t="s">
        <v>281</v>
      </c>
    </row>
    <row r="69" spans="2:12" x14ac:dyDescent="0.25">
      <c r="B69" s="57" t="s">
        <v>625</v>
      </c>
      <c r="C69" s="57" t="s">
        <v>1080</v>
      </c>
      <c r="D69" s="61" t="s">
        <v>1099</v>
      </c>
      <c r="E69" s="57">
        <f t="shared" si="2"/>
        <v>1.6025641025641025E-3</v>
      </c>
      <c r="F69" s="62">
        <f t="shared" ref="F69:F132" si="3">(40*4.25*12)/G69</f>
        <v>3.2692307692307692</v>
      </c>
      <c r="G69" s="57">
        <v>624</v>
      </c>
      <c r="H69" s="57" t="s">
        <v>1072</v>
      </c>
      <c r="L69" s="60"/>
    </row>
    <row r="70" spans="2:12" x14ac:dyDescent="0.25">
      <c r="B70" s="57" t="s">
        <v>626</v>
      </c>
      <c r="C70" s="57" t="s">
        <v>1084</v>
      </c>
      <c r="D70" s="61" t="s">
        <v>1103</v>
      </c>
      <c r="E70" s="57">
        <f t="shared" si="2"/>
        <v>3.3333333333333332E-4</v>
      </c>
      <c r="F70" s="62">
        <f t="shared" si="3"/>
        <v>0.68</v>
      </c>
      <c r="G70" s="57">
        <v>3000</v>
      </c>
      <c r="H70" s="57" t="s">
        <v>1072</v>
      </c>
    </row>
    <row r="71" spans="2:12" x14ac:dyDescent="0.25">
      <c r="B71" s="57" t="s">
        <v>627</v>
      </c>
      <c r="C71" s="57" t="s">
        <v>384</v>
      </c>
      <c r="D71" s="61" t="s">
        <v>1098</v>
      </c>
      <c r="E71" s="57">
        <f t="shared" si="2"/>
        <v>1E-3</v>
      </c>
      <c r="F71" s="62">
        <f t="shared" si="3"/>
        <v>2.04</v>
      </c>
      <c r="G71" s="57">
        <v>1000</v>
      </c>
      <c r="H71" s="57" t="s">
        <v>1072</v>
      </c>
    </row>
    <row r="72" spans="2:12" x14ac:dyDescent="0.25">
      <c r="B72" s="57" t="s">
        <v>628</v>
      </c>
      <c r="C72" s="57" t="s">
        <v>384</v>
      </c>
      <c r="D72" s="61" t="s">
        <v>1098</v>
      </c>
      <c r="E72" s="57">
        <f t="shared" si="2"/>
        <v>1E-3</v>
      </c>
      <c r="F72" s="62">
        <f t="shared" si="3"/>
        <v>2.04</v>
      </c>
      <c r="G72" s="57">
        <v>1000</v>
      </c>
      <c r="H72" s="57" t="s">
        <v>1072</v>
      </c>
    </row>
    <row r="73" spans="2:12" x14ac:dyDescent="0.25">
      <c r="B73" s="57" t="s">
        <v>629</v>
      </c>
      <c r="C73" s="57" t="s">
        <v>384</v>
      </c>
      <c r="D73" s="61" t="s">
        <v>1098</v>
      </c>
      <c r="E73" s="57">
        <f t="shared" si="2"/>
        <v>1E-3</v>
      </c>
      <c r="F73" s="62">
        <f t="shared" si="3"/>
        <v>2.04</v>
      </c>
      <c r="G73" s="57">
        <v>1000</v>
      </c>
      <c r="H73" s="57" t="s">
        <v>1072</v>
      </c>
    </row>
    <row r="74" spans="2:12" x14ac:dyDescent="0.25">
      <c r="B74" s="57" t="s">
        <v>630</v>
      </c>
      <c r="C74" s="57" t="s">
        <v>1078</v>
      </c>
      <c r="D74" s="61" t="s">
        <v>1096</v>
      </c>
      <c r="E74" s="57">
        <f t="shared" si="2"/>
        <v>5.0000000000000001E-4</v>
      </c>
      <c r="F74" s="62">
        <f t="shared" si="3"/>
        <v>1.02</v>
      </c>
      <c r="G74" s="57">
        <v>2000</v>
      </c>
      <c r="H74" s="57" t="s">
        <v>1072</v>
      </c>
    </row>
    <row r="75" spans="2:12" x14ac:dyDescent="0.25">
      <c r="B75" s="57" t="s">
        <v>631</v>
      </c>
      <c r="C75" s="57" t="s">
        <v>1077</v>
      </c>
      <c r="D75" s="61" t="s">
        <v>1095</v>
      </c>
      <c r="E75" s="57">
        <f t="shared" si="2"/>
        <v>2.5000000000000001E-4</v>
      </c>
      <c r="F75" s="62">
        <f t="shared" si="3"/>
        <v>0.51</v>
      </c>
      <c r="G75" s="57">
        <v>4000</v>
      </c>
      <c r="H75" s="57" t="s">
        <v>1072</v>
      </c>
    </row>
    <row r="76" spans="2:12" x14ac:dyDescent="0.25">
      <c r="B76" s="57" t="s">
        <v>632</v>
      </c>
      <c r="C76" s="57" t="s">
        <v>1076</v>
      </c>
      <c r="D76" s="61" t="s">
        <v>1094</v>
      </c>
      <c r="E76" s="57">
        <f t="shared" si="2"/>
        <v>2.7397260273972601E-4</v>
      </c>
      <c r="F76" s="62">
        <f t="shared" si="3"/>
        <v>0.55890410958904113</v>
      </c>
      <c r="G76" s="57">
        <v>3650</v>
      </c>
      <c r="H76" s="57" t="s">
        <v>1072</v>
      </c>
    </row>
    <row r="77" spans="2:12" x14ac:dyDescent="0.25">
      <c r="B77" s="57" t="s">
        <v>633</v>
      </c>
      <c r="C77" s="57" t="s">
        <v>1076</v>
      </c>
      <c r="D77" s="61" t="s">
        <v>1094</v>
      </c>
      <c r="E77" s="57">
        <f t="shared" si="2"/>
        <v>2.7397260273972601E-4</v>
      </c>
      <c r="F77" s="62">
        <f t="shared" si="3"/>
        <v>0.55890410958904113</v>
      </c>
      <c r="G77" s="57">
        <v>3650</v>
      </c>
      <c r="H77" s="57" t="s">
        <v>1072</v>
      </c>
    </row>
    <row r="78" spans="2:12" x14ac:dyDescent="0.25">
      <c r="B78" s="57" t="s">
        <v>634</v>
      </c>
      <c r="C78" s="57" t="s">
        <v>1076</v>
      </c>
      <c r="D78" s="61" t="s">
        <v>1094</v>
      </c>
      <c r="E78" s="57">
        <f t="shared" si="2"/>
        <v>2.7397260273972601E-4</v>
      </c>
      <c r="F78" s="62">
        <f t="shared" si="3"/>
        <v>0.55890410958904113</v>
      </c>
      <c r="G78" s="57">
        <v>3650</v>
      </c>
      <c r="H78" s="57" t="s">
        <v>1072</v>
      </c>
    </row>
    <row r="79" spans="2:12" x14ac:dyDescent="0.25">
      <c r="B79" s="57" t="s">
        <v>635</v>
      </c>
      <c r="C79" s="57" t="s">
        <v>1076</v>
      </c>
      <c r="D79" s="61" t="s">
        <v>1094</v>
      </c>
      <c r="E79" s="57">
        <f t="shared" si="2"/>
        <v>2.7397260273972601E-4</v>
      </c>
      <c r="F79" s="62">
        <f t="shared" si="3"/>
        <v>0.55890410958904113</v>
      </c>
      <c r="G79" s="57">
        <v>3650</v>
      </c>
      <c r="H79" s="57" t="s">
        <v>1072</v>
      </c>
    </row>
    <row r="80" spans="2:12" x14ac:dyDescent="0.25">
      <c r="B80" s="57" t="s">
        <v>636</v>
      </c>
      <c r="C80" s="57" t="s">
        <v>1076</v>
      </c>
      <c r="D80" s="61" t="s">
        <v>1094</v>
      </c>
      <c r="E80" s="57">
        <f t="shared" si="2"/>
        <v>2.7397260273972601E-4</v>
      </c>
      <c r="F80" s="62">
        <f t="shared" si="3"/>
        <v>0.55890410958904113</v>
      </c>
      <c r="G80" s="57">
        <v>3650</v>
      </c>
      <c r="H80" s="57" t="s">
        <v>1072</v>
      </c>
    </row>
    <row r="81" spans="2:12" x14ac:dyDescent="0.25">
      <c r="B81" s="57" t="s">
        <v>637</v>
      </c>
      <c r="C81" s="57" t="s">
        <v>1076</v>
      </c>
      <c r="D81" s="61" t="s">
        <v>1094</v>
      </c>
      <c r="E81" s="57">
        <f t="shared" si="2"/>
        <v>2.7397260273972601E-4</v>
      </c>
      <c r="F81" s="62">
        <f t="shared" si="3"/>
        <v>0.55890410958904113</v>
      </c>
      <c r="G81" s="57">
        <v>3650</v>
      </c>
      <c r="H81" s="57" t="s">
        <v>1072</v>
      </c>
      <c r="I81" s="12" t="s">
        <v>282</v>
      </c>
    </row>
    <row r="82" spans="2:12" x14ac:dyDescent="0.25">
      <c r="B82" s="57" t="s">
        <v>638</v>
      </c>
      <c r="C82" s="57" t="s">
        <v>1080</v>
      </c>
      <c r="D82" s="61" t="s">
        <v>1099</v>
      </c>
      <c r="E82" s="57">
        <f t="shared" si="2"/>
        <v>1.6025641025641025E-3</v>
      </c>
      <c r="F82" s="62">
        <f t="shared" si="3"/>
        <v>3.2692307692307692</v>
      </c>
      <c r="G82" s="57">
        <v>624</v>
      </c>
      <c r="H82" s="57" t="s">
        <v>1072</v>
      </c>
      <c r="L82" s="60"/>
    </row>
    <row r="83" spans="2:12" x14ac:dyDescent="0.25">
      <c r="B83" s="57" t="s">
        <v>639</v>
      </c>
      <c r="C83" s="57" t="s">
        <v>1084</v>
      </c>
      <c r="D83" s="61" t="s">
        <v>1103</v>
      </c>
      <c r="E83" s="57">
        <f t="shared" si="2"/>
        <v>3.3333333333333332E-4</v>
      </c>
      <c r="F83" s="62">
        <f t="shared" si="3"/>
        <v>0.68</v>
      </c>
      <c r="G83" s="57">
        <v>3000</v>
      </c>
      <c r="H83" s="57" t="s">
        <v>1072</v>
      </c>
    </row>
    <row r="84" spans="2:12" x14ac:dyDescent="0.25">
      <c r="B84" s="57" t="s">
        <v>640</v>
      </c>
      <c r="C84" s="57" t="s">
        <v>1078</v>
      </c>
      <c r="D84" s="61" t="s">
        <v>1096</v>
      </c>
      <c r="E84" s="57">
        <f t="shared" si="2"/>
        <v>5.0000000000000001E-4</v>
      </c>
      <c r="F84" s="62">
        <f t="shared" si="3"/>
        <v>1.02</v>
      </c>
      <c r="G84" s="57">
        <v>2000</v>
      </c>
      <c r="H84" s="57" t="s">
        <v>1072</v>
      </c>
    </row>
    <row r="85" spans="2:12" x14ac:dyDescent="0.25">
      <c r="B85" s="57" t="s">
        <v>641</v>
      </c>
      <c r="C85" s="57" t="s">
        <v>1077</v>
      </c>
      <c r="D85" s="61" t="s">
        <v>1095</v>
      </c>
      <c r="E85" s="57">
        <f t="shared" si="2"/>
        <v>2.5000000000000001E-4</v>
      </c>
      <c r="F85" s="62">
        <f t="shared" si="3"/>
        <v>0.51</v>
      </c>
      <c r="G85" s="57">
        <v>4000</v>
      </c>
      <c r="H85" s="57" t="s">
        <v>1072</v>
      </c>
    </row>
    <row r="86" spans="2:12" x14ac:dyDescent="0.25">
      <c r="B86" s="57" t="s">
        <v>642</v>
      </c>
      <c r="C86" s="57" t="s">
        <v>1076</v>
      </c>
      <c r="D86" s="61" t="s">
        <v>1094</v>
      </c>
      <c r="E86" s="57">
        <f t="shared" si="2"/>
        <v>2.7397260273972601E-4</v>
      </c>
      <c r="F86" s="62">
        <f t="shared" si="3"/>
        <v>0.55890410958904113</v>
      </c>
      <c r="G86" s="57">
        <v>3650</v>
      </c>
      <c r="H86" s="57" t="s">
        <v>1072</v>
      </c>
    </row>
    <row r="87" spans="2:12" x14ac:dyDescent="0.25">
      <c r="B87" s="57" t="s">
        <v>643</v>
      </c>
      <c r="C87" s="57" t="s">
        <v>1076</v>
      </c>
      <c r="D87" s="61" t="s">
        <v>1094</v>
      </c>
      <c r="E87" s="57">
        <f t="shared" si="2"/>
        <v>2.7397260273972601E-4</v>
      </c>
      <c r="F87" s="62">
        <f t="shared" si="3"/>
        <v>0.55890410958904113</v>
      </c>
      <c r="G87" s="57">
        <v>3650</v>
      </c>
      <c r="H87" s="57" t="s">
        <v>1072</v>
      </c>
    </row>
    <row r="88" spans="2:12" x14ac:dyDescent="0.25">
      <c r="B88" s="57" t="s">
        <v>644</v>
      </c>
      <c r="C88" s="57" t="s">
        <v>1080</v>
      </c>
      <c r="D88" s="61" t="s">
        <v>1099</v>
      </c>
      <c r="E88" s="57">
        <f t="shared" si="2"/>
        <v>1.6025641025641025E-3</v>
      </c>
      <c r="F88" s="62">
        <f t="shared" si="3"/>
        <v>3.2692307692307692</v>
      </c>
      <c r="G88" s="57">
        <v>624</v>
      </c>
      <c r="H88" s="57" t="s">
        <v>1072</v>
      </c>
      <c r="I88" s="12" t="s">
        <v>283</v>
      </c>
      <c r="L88" s="60"/>
    </row>
    <row r="89" spans="2:12" x14ac:dyDescent="0.25">
      <c r="B89" s="57" t="s">
        <v>645</v>
      </c>
      <c r="C89" s="57" t="s">
        <v>1078</v>
      </c>
      <c r="D89" s="61" t="s">
        <v>1096</v>
      </c>
      <c r="E89" s="57">
        <f t="shared" si="2"/>
        <v>5.0000000000000001E-4</v>
      </c>
      <c r="F89" s="62">
        <f t="shared" si="3"/>
        <v>1.02</v>
      </c>
      <c r="G89" s="57">
        <v>2000</v>
      </c>
      <c r="H89" s="57" t="s">
        <v>1072</v>
      </c>
    </row>
    <row r="90" spans="2:12" x14ac:dyDescent="0.25">
      <c r="B90" s="57" t="s">
        <v>646</v>
      </c>
      <c r="C90" s="57" t="s">
        <v>1077</v>
      </c>
      <c r="D90" s="61" t="s">
        <v>1095</v>
      </c>
      <c r="E90" s="57">
        <f t="shared" si="2"/>
        <v>2.5000000000000001E-4</v>
      </c>
      <c r="F90" s="62">
        <f t="shared" si="3"/>
        <v>0.51</v>
      </c>
      <c r="G90" s="57">
        <v>4000</v>
      </c>
      <c r="H90" s="57" t="s">
        <v>1072</v>
      </c>
    </row>
    <row r="91" spans="2:12" x14ac:dyDescent="0.25">
      <c r="B91" s="57" t="s">
        <v>647</v>
      </c>
      <c r="C91" s="57" t="s">
        <v>384</v>
      </c>
      <c r="D91" s="61" t="s">
        <v>1098</v>
      </c>
      <c r="E91" s="57">
        <f t="shared" si="2"/>
        <v>1E-3</v>
      </c>
      <c r="F91" s="62">
        <f t="shared" si="3"/>
        <v>2.04</v>
      </c>
      <c r="G91" s="57">
        <v>1000</v>
      </c>
      <c r="H91" s="57" t="s">
        <v>1072</v>
      </c>
    </row>
    <row r="92" spans="2:12" x14ac:dyDescent="0.25">
      <c r="B92" s="57" t="s">
        <v>648</v>
      </c>
      <c r="C92" s="57" t="s">
        <v>1076</v>
      </c>
      <c r="D92" s="61" t="s">
        <v>1094</v>
      </c>
      <c r="E92" s="57">
        <f t="shared" si="2"/>
        <v>2.7397260273972601E-4</v>
      </c>
      <c r="F92" s="62">
        <f t="shared" si="3"/>
        <v>0.55890410958904113</v>
      </c>
      <c r="G92" s="57">
        <v>3650</v>
      </c>
      <c r="H92" s="57" t="s">
        <v>1072</v>
      </c>
    </row>
    <row r="93" spans="2:12" x14ac:dyDescent="0.25">
      <c r="B93" s="57" t="s">
        <v>649</v>
      </c>
      <c r="C93" s="57" t="s">
        <v>1080</v>
      </c>
      <c r="D93" s="61" t="s">
        <v>1099</v>
      </c>
      <c r="E93" s="57">
        <f t="shared" si="2"/>
        <v>1.6025641025641025E-3</v>
      </c>
      <c r="F93" s="62">
        <f t="shared" si="3"/>
        <v>3.2692307692307692</v>
      </c>
      <c r="G93" s="57">
        <v>624</v>
      </c>
      <c r="H93" s="57" t="s">
        <v>1072</v>
      </c>
      <c r="I93" s="12" t="s">
        <v>284</v>
      </c>
      <c r="L93" s="60"/>
    </row>
    <row r="94" spans="2:12" x14ac:dyDescent="0.25">
      <c r="B94" s="57" t="s">
        <v>650</v>
      </c>
      <c r="C94" s="57" t="s">
        <v>1082</v>
      </c>
      <c r="D94" s="61" t="s">
        <v>1101</v>
      </c>
      <c r="E94" s="57">
        <f t="shared" si="2"/>
        <v>2.5000000000000001E-3</v>
      </c>
      <c r="F94" s="62">
        <f t="shared" si="3"/>
        <v>5.0999999999999996</v>
      </c>
      <c r="G94" s="57">
        <v>400</v>
      </c>
      <c r="H94" s="57" t="s">
        <v>1072</v>
      </c>
    </row>
    <row r="95" spans="2:12" x14ac:dyDescent="0.25">
      <c r="B95" s="57" t="s">
        <v>1073</v>
      </c>
      <c r="C95" s="57" t="s">
        <v>1085</v>
      </c>
      <c r="D95" s="61" t="s">
        <v>1104</v>
      </c>
      <c r="E95" s="57">
        <f t="shared" si="2"/>
        <v>9.6153846153846159E-3</v>
      </c>
      <c r="F95" s="62">
        <f>(40*4.25*12)/G95</f>
        <v>19.615384615384617</v>
      </c>
      <c r="G95" s="57">
        <v>104</v>
      </c>
      <c r="H95" s="57" t="s">
        <v>1072</v>
      </c>
      <c r="L95" s="60"/>
    </row>
    <row r="96" spans="2:12" x14ac:dyDescent="0.25">
      <c r="B96" s="57" t="s">
        <v>651</v>
      </c>
      <c r="C96" s="57" t="s">
        <v>1077</v>
      </c>
      <c r="D96" s="61" t="s">
        <v>1095</v>
      </c>
      <c r="E96" s="57">
        <f t="shared" si="2"/>
        <v>2.5000000000000001E-4</v>
      </c>
      <c r="F96" s="62">
        <f t="shared" si="3"/>
        <v>0.51</v>
      </c>
      <c r="G96" s="57">
        <v>4000</v>
      </c>
      <c r="H96" s="57" t="s">
        <v>1072</v>
      </c>
    </row>
    <row r="97" spans="2:12" x14ac:dyDescent="0.25">
      <c r="B97" s="57" t="s">
        <v>652</v>
      </c>
      <c r="C97" s="57" t="s">
        <v>377</v>
      </c>
      <c r="D97" s="61" t="s">
        <v>1105</v>
      </c>
      <c r="E97" s="57">
        <f t="shared" si="2"/>
        <v>0.01</v>
      </c>
      <c r="F97" s="62">
        <f t="shared" si="3"/>
        <v>20.399999999999999</v>
      </c>
      <c r="G97" s="57">
        <v>100</v>
      </c>
      <c r="H97" s="57" t="s">
        <v>1072</v>
      </c>
    </row>
    <row r="98" spans="2:12" x14ac:dyDescent="0.25">
      <c r="B98" s="57" t="s">
        <v>653</v>
      </c>
      <c r="C98" s="57" t="s">
        <v>1076</v>
      </c>
      <c r="D98" s="61" t="s">
        <v>1094</v>
      </c>
      <c r="E98" s="57">
        <f t="shared" si="2"/>
        <v>2.7397260273972601E-4</v>
      </c>
      <c r="F98" s="62">
        <f t="shared" si="3"/>
        <v>0.55890410958904113</v>
      </c>
      <c r="G98" s="57">
        <v>3650</v>
      </c>
      <c r="H98" s="57" t="s">
        <v>1072</v>
      </c>
    </row>
    <row r="99" spans="2:12" x14ac:dyDescent="0.25">
      <c r="B99" s="57" t="s">
        <v>654</v>
      </c>
      <c r="C99" s="57" t="s">
        <v>1080</v>
      </c>
      <c r="D99" s="61" t="s">
        <v>1099</v>
      </c>
      <c r="E99" s="57">
        <f t="shared" si="2"/>
        <v>1.6025641025641025E-3</v>
      </c>
      <c r="F99" s="62">
        <f t="shared" si="3"/>
        <v>3.2692307692307692</v>
      </c>
      <c r="G99" s="57">
        <v>624</v>
      </c>
      <c r="H99" s="57" t="s">
        <v>1072</v>
      </c>
      <c r="I99" s="12" t="s">
        <v>285</v>
      </c>
      <c r="L99" s="60"/>
    </row>
    <row r="100" spans="2:12" x14ac:dyDescent="0.25">
      <c r="B100" s="57" t="s">
        <v>655</v>
      </c>
      <c r="C100" s="57" t="s">
        <v>1086</v>
      </c>
      <c r="D100" s="61" t="s">
        <v>1106</v>
      </c>
      <c r="E100" s="57">
        <f t="shared" si="2"/>
        <v>5.0000000000000001E-3</v>
      </c>
      <c r="F100" s="62">
        <f t="shared" si="3"/>
        <v>10.199999999999999</v>
      </c>
      <c r="G100" s="57">
        <v>200</v>
      </c>
      <c r="H100" s="57" t="s">
        <v>1072</v>
      </c>
    </row>
    <row r="101" spans="2:12" x14ac:dyDescent="0.25">
      <c r="B101" s="57" t="s">
        <v>656</v>
      </c>
      <c r="C101" s="57" t="s">
        <v>1082</v>
      </c>
      <c r="D101" s="61" t="s">
        <v>1101</v>
      </c>
      <c r="E101" s="57">
        <f t="shared" si="2"/>
        <v>2.5000000000000001E-3</v>
      </c>
      <c r="F101" s="62">
        <f t="shared" si="3"/>
        <v>5.0999999999999996</v>
      </c>
      <c r="G101" s="57">
        <v>400</v>
      </c>
      <c r="H101" s="57" t="s">
        <v>1072</v>
      </c>
    </row>
    <row r="102" spans="2:12" x14ac:dyDescent="0.25">
      <c r="B102" s="57" t="s">
        <v>657</v>
      </c>
      <c r="C102" s="57" t="s">
        <v>1085</v>
      </c>
      <c r="D102" s="61" t="s">
        <v>1104</v>
      </c>
      <c r="E102" s="57">
        <f t="shared" si="2"/>
        <v>9.6153846153846159E-3</v>
      </c>
      <c r="F102" s="62">
        <f t="shared" si="3"/>
        <v>19.615384615384617</v>
      </c>
      <c r="G102" s="57">
        <v>104</v>
      </c>
      <c r="H102" s="57" t="s">
        <v>1072</v>
      </c>
      <c r="L102" s="60"/>
    </row>
    <row r="103" spans="2:12" x14ac:dyDescent="0.25">
      <c r="B103" s="57" t="s">
        <v>658</v>
      </c>
      <c r="C103" s="57" t="s">
        <v>1085</v>
      </c>
      <c r="D103" s="61" t="s">
        <v>1104</v>
      </c>
      <c r="E103" s="57">
        <f t="shared" si="2"/>
        <v>9.6153846153846159E-3</v>
      </c>
      <c r="F103" s="62">
        <f t="shared" si="3"/>
        <v>19.615384615384617</v>
      </c>
      <c r="G103" s="57">
        <v>104</v>
      </c>
      <c r="H103" s="57" t="s">
        <v>1072</v>
      </c>
      <c r="L103" s="60"/>
    </row>
    <row r="104" spans="2:12" x14ac:dyDescent="0.25">
      <c r="B104" s="57" t="s">
        <v>659</v>
      </c>
      <c r="C104" s="57" t="s">
        <v>384</v>
      </c>
      <c r="D104" s="61" t="s">
        <v>1098</v>
      </c>
      <c r="E104" s="57">
        <f t="shared" si="2"/>
        <v>1E-3</v>
      </c>
      <c r="F104" s="62">
        <f t="shared" si="3"/>
        <v>2.04</v>
      </c>
      <c r="G104" s="57">
        <v>1000</v>
      </c>
      <c r="H104" s="57" t="s">
        <v>1072</v>
      </c>
    </row>
    <row r="105" spans="2:12" x14ac:dyDescent="0.25">
      <c r="B105" s="57" t="s">
        <v>660</v>
      </c>
      <c r="C105" s="57" t="s">
        <v>1084</v>
      </c>
      <c r="D105" s="61" t="s">
        <v>1103</v>
      </c>
      <c r="E105" s="57">
        <f t="shared" si="2"/>
        <v>3.3333333333333332E-4</v>
      </c>
      <c r="F105" s="62">
        <f t="shared" si="3"/>
        <v>0.68</v>
      </c>
      <c r="G105" s="57">
        <v>3000</v>
      </c>
      <c r="H105" s="57" t="s">
        <v>1072</v>
      </c>
    </row>
    <row r="106" spans="2:12" x14ac:dyDescent="0.25">
      <c r="B106" s="57" t="s">
        <v>661</v>
      </c>
      <c r="C106" s="57" t="s">
        <v>1077</v>
      </c>
      <c r="D106" s="61" t="s">
        <v>1095</v>
      </c>
      <c r="E106" s="57">
        <f t="shared" si="2"/>
        <v>2.5000000000000001E-4</v>
      </c>
      <c r="F106" s="62">
        <f t="shared" si="3"/>
        <v>0.51</v>
      </c>
      <c r="G106" s="57">
        <v>4000</v>
      </c>
      <c r="H106" s="57" t="s">
        <v>1072</v>
      </c>
    </row>
    <row r="107" spans="2:12" x14ac:dyDescent="0.25">
      <c r="B107" s="57" t="s">
        <v>662</v>
      </c>
      <c r="C107" s="57" t="s">
        <v>377</v>
      </c>
      <c r="D107" s="61" t="s">
        <v>1105</v>
      </c>
      <c r="E107" s="57">
        <f t="shared" si="2"/>
        <v>0.01</v>
      </c>
      <c r="F107" s="62">
        <f t="shared" si="3"/>
        <v>20.399999999999999</v>
      </c>
      <c r="G107" s="57">
        <v>100</v>
      </c>
      <c r="H107" s="57" t="s">
        <v>1072</v>
      </c>
    </row>
    <row r="108" spans="2:12" x14ac:dyDescent="0.25">
      <c r="B108" s="57" t="s">
        <v>663</v>
      </c>
      <c r="C108" s="57" t="s">
        <v>1076</v>
      </c>
      <c r="D108" s="61" t="s">
        <v>1094</v>
      </c>
      <c r="E108" s="57">
        <f t="shared" si="2"/>
        <v>2.7397260273972601E-4</v>
      </c>
      <c r="F108" s="62">
        <f t="shared" si="3"/>
        <v>0.55890410958904113</v>
      </c>
      <c r="G108" s="57">
        <v>3650</v>
      </c>
      <c r="H108" s="57" t="s">
        <v>1072</v>
      </c>
    </row>
    <row r="109" spans="2:12" x14ac:dyDescent="0.25">
      <c r="B109" s="57" t="s">
        <v>664</v>
      </c>
      <c r="C109" s="57" t="s">
        <v>1076</v>
      </c>
      <c r="D109" s="61" t="s">
        <v>1094</v>
      </c>
      <c r="E109" s="57">
        <f t="shared" si="2"/>
        <v>2.7397260273972601E-4</v>
      </c>
      <c r="F109" s="62">
        <f t="shared" si="3"/>
        <v>0.55890410958904113</v>
      </c>
      <c r="G109" s="57">
        <v>3650</v>
      </c>
      <c r="H109" s="57" t="s">
        <v>1072</v>
      </c>
    </row>
    <row r="110" spans="2:12" x14ac:dyDescent="0.25">
      <c r="B110" s="57" t="s">
        <v>665</v>
      </c>
      <c r="C110" s="57" t="s">
        <v>1076</v>
      </c>
      <c r="D110" s="61" t="s">
        <v>1094</v>
      </c>
      <c r="E110" s="57">
        <f t="shared" si="2"/>
        <v>2.7397260273972601E-4</v>
      </c>
      <c r="F110" s="62">
        <f t="shared" si="3"/>
        <v>0.55890410958904113</v>
      </c>
      <c r="G110" s="57">
        <v>3650</v>
      </c>
      <c r="H110" s="57" t="s">
        <v>1072</v>
      </c>
    </row>
    <row r="111" spans="2:12" x14ac:dyDescent="0.25">
      <c r="B111" s="57" t="s">
        <v>666</v>
      </c>
      <c r="C111" s="57" t="s">
        <v>1076</v>
      </c>
      <c r="D111" s="61" t="s">
        <v>1094</v>
      </c>
      <c r="E111" s="57">
        <f t="shared" si="2"/>
        <v>2.7397260273972601E-4</v>
      </c>
      <c r="F111" s="62">
        <f t="shared" si="3"/>
        <v>0.55890410958904113</v>
      </c>
      <c r="G111" s="57">
        <v>3650</v>
      </c>
      <c r="H111" s="57" t="s">
        <v>1072</v>
      </c>
    </row>
    <row r="112" spans="2:12" x14ac:dyDescent="0.25">
      <c r="B112" s="57" t="s">
        <v>667</v>
      </c>
      <c r="C112" s="57" t="s">
        <v>1080</v>
      </c>
      <c r="D112" s="61" t="s">
        <v>1099</v>
      </c>
      <c r="E112" s="57">
        <f t="shared" si="2"/>
        <v>1.6025641025641025E-3</v>
      </c>
      <c r="F112" s="62">
        <f t="shared" si="3"/>
        <v>3.2692307692307692</v>
      </c>
      <c r="G112" s="57">
        <v>624</v>
      </c>
      <c r="H112" s="57" t="s">
        <v>1072</v>
      </c>
      <c r="I112" s="12" t="s">
        <v>286</v>
      </c>
      <c r="L112" s="60"/>
    </row>
    <row r="113" spans="2:12" x14ac:dyDescent="0.25">
      <c r="B113" s="57" t="s">
        <v>668</v>
      </c>
      <c r="C113" s="57" t="s">
        <v>384</v>
      </c>
      <c r="D113" s="61" t="s">
        <v>1098</v>
      </c>
      <c r="E113" s="57">
        <f t="shared" si="2"/>
        <v>1E-3</v>
      </c>
      <c r="F113" s="62">
        <f t="shared" si="3"/>
        <v>2.04</v>
      </c>
      <c r="G113" s="57">
        <v>1000</v>
      </c>
      <c r="H113" s="57" t="s">
        <v>1072</v>
      </c>
    </row>
    <row r="114" spans="2:12" x14ac:dyDescent="0.25">
      <c r="B114" s="57" t="s">
        <v>669</v>
      </c>
      <c r="C114" s="57" t="s">
        <v>1082</v>
      </c>
      <c r="D114" s="61" t="s">
        <v>1101</v>
      </c>
      <c r="E114" s="57">
        <f t="shared" si="2"/>
        <v>2.5000000000000001E-3</v>
      </c>
      <c r="F114" s="62">
        <f t="shared" si="3"/>
        <v>5.0999999999999996</v>
      </c>
      <c r="G114" s="57">
        <v>400</v>
      </c>
      <c r="H114" s="57" t="s">
        <v>1072</v>
      </c>
    </row>
    <row r="115" spans="2:12" x14ac:dyDescent="0.25">
      <c r="B115" s="57" t="s">
        <v>670</v>
      </c>
      <c r="C115" s="57" t="s">
        <v>1085</v>
      </c>
      <c r="D115" s="61" t="s">
        <v>1104</v>
      </c>
      <c r="E115" s="57">
        <f t="shared" si="2"/>
        <v>9.6153846153846159E-3</v>
      </c>
      <c r="F115" s="62">
        <f t="shared" si="3"/>
        <v>19.615384615384617</v>
      </c>
      <c r="G115" s="57">
        <v>104</v>
      </c>
      <c r="H115" s="57" t="s">
        <v>1072</v>
      </c>
      <c r="L115" s="60"/>
    </row>
    <row r="116" spans="2:12" x14ac:dyDescent="0.25">
      <c r="B116" s="57" t="s">
        <v>671</v>
      </c>
      <c r="C116" s="57" t="s">
        <v>1085</v>
      </c>
      <c r="D116" s="61" t="s">
        <v>1104</v>
      </c>
      <c r="E116" s="57">
        <f t="shared" si="2"/>
        <v>9.6153846153846159E-3</v>
      </c>
      <c r="F116" s="62">
        <f t="shared" si="3"/>
        <v>19.615384615384617</v>
      </c>
      <c r="G116" s="57">
        <v>104</v>
      </c>
      <c r="H116" s="57" t="s">
        <v>1072</v>
      </c>
      <c r="L116" s="60"/>
    </row>
    <row r="117" spans="2:12" x14ac:dyDescent="0.25">
      <c r="B117" s="57" t="s">
        <v>672</v>
      </c>
      <c r="C117" s="57" t="s">
        <v>1084</v>
      </c>
      <c r="D117" s="61" t="s">
        <v>1103</v>
      </c>
      <c r="E117" s="57">
        <f t="shared" si="2"/>
        <v>3.3333333333333332E-4</v>
      </c>
      <c r="F117" s="62">
        <f t="shared" si="3"/>
        <v>0.68</v>
      </c>
      <c r="G117" s="57">
        <v>3000</v>
      </c>
      <c r="H117" s="57" t="s">
        <v>1072</v>
      </c>
    </row>
    <row r="118" spans="2:12" x14ac:dyDescent="0.25">
      <c r="B118" s="57" t="s">
        <v>673</v>
      </c>
      <c r="C118" s="57" t="s">
        <v>1077</v>
      </c>
      <c r="D118" s="61" t="s">
        <v>1095</v>
      </c>
      <c r="E118" s="57">
        <f t="shared" si="2"/>
        <v>2.5000000000000001E-4</v>
      </c>
      <c r="F118" s="62">
        <f t="shared" si="3"/>
        <v>0.51</v>
      </c>
      <c r="G118" s="57">
        <v>4000</v>
      </c>
      <c r="H118" s="57" t="s">
        <v>1072</v>
      </c>
    </row>
    <row r="119" spans="2:12" x14ac:dyDescent="0.25">
      <c r="B119" s="57" t="s">
        <v>674</v>
      </c>
      <c r="C119" s="57" t="s">
        <v>377</v>
      </c>
      <c r="D119" s="61" t="s">
        <v>1105</v>
      </c>
      <c r="E119" s="57">
        <f t="shared" si="2"/>
        <v>0.01</v>
      </c>
      <c r="F119" s="62">
        <f t="shared" si="3"/>
        <v>20.399999999999999</v>
      </c>
      <c r="G119" s="57">
        <v>100</v>
      </c>
      <c r="H119" s="57" t="s">
        <v>1072</v>
      </c>
    </row>
    <row r="120" spans="2:12" x14ac:dyDescent="0.25">
      <c r="B120" s="57" t="s">
        <v>675</v>
      </c>
      <c r="C120" s="57" t="s">
        <v>1076</v>
      </c>
      <c r="D120" s="61" t="s">
        <v>1094</v>
      </c>
      <c r="E120" s="57">
        <f t="shared" si="2"/>
        <v>2.7397260273972601E-4</v>
      </c>
      <c r="F120" s="62">
        <f t="shared" si="3"/>
        <v>0.55890410958904113</v>
      </c>
      <c r="G120" s="57">
        <v>3650</v>
      </c>
      <c r="H120" s="57" t="s">
        <v>1072</v>
      </c>
    </row>
    <row r="121" spans="2:12" x14ac:dyDescent="0.25">
      <c r="B121" s="57" t="s">
        <v>676</v>
      </c>
      <c r="C121" s="57" t="s">
        <v>1076</v>
      </c>
      <c r="D121" s="61" t="s">
        <v>1094</v>
      </c>
      <c r="E121" s="57">
        <f t="shared" si="2"/>
        <v>2.7397260273972601E-4</v>
      </c>
      <c r="F121" s="62">
        <f t="shared" si="3"/>
        <v>0.55890410958904113</v>
      </c>
      <c r="G121" s="57">
        <v>3650</v>
      </c>
      <c r="H121" s="57" t="s">
        <v>1072</v>
      </c>
    </row>
    <row r="122" spans="2:12" x14ac:dyDescent="0.25">
      <c r="B122" s="57" t="s">
        <v>677</v>
      </c>
      <c r="C122" s="57" t="s">
        <v>1076</v>
      </c>
      <c r="D122" s="61" t="s">
        <v>1094</v>
      </c>
      <c r="E122" s="57">
        <f t="shared" si="2"/>
        <v>2.7397260273972601E-4</v>
      </c>
      <c r="F122" s="62">
        <f t="shared" si="3"/>
        <v>0.55890410958904113</v>
      </c>
      <c r="G122" s="57">
        <v>3650</v>
      </c>
      <c r="H122" s="57" t="s">
        <v>1072</v>
      </c>
    </row>
    <row r="123" spans="2:12" x14ac:dyDescent="0.25">
      <c r="B123" s="57" t="s">
        <v>678</v>
      </c>
      <c r="C123" s="57" t="s">
        <v>1076</v>
      </c>
      <c r="D123" s="61" t="s">
        <v>1094</v>
      </c>
      <c r="E123" s="57">
        <f t="shared" si="2"/>
        <v>2.7397260273972601E-4</v>
      </c>
      <c r="F123" s="62">
        <f t="shared" si="3"/>
        <v>0.55890410958904113</v>
      </c>
      <c r="G123" s="57">
        <v>3650</v>
      </c>
      <c r="H123" s="57" t="s">
        <v>1072</v>
      </c>
    </row>
    <row r="124" spans="2:12" x14ac:dyDescent="0.25">
      <c r="B124" s="57" t="s">
        <v>679</v>
      </c>
      <c r="C124" s="57" t="s">
        <v>1080</v>
      </c>
      <c r="D124" s="61" t="s">
        <v>1099</v>
      </c>
      <c r="E124" s="57">
        <f t="shared" si="2"/>
        <v>1.6025641025641025E-3</v>
      </c>
      <c r="F124" s="62">
        <f t="shared" si="3"/>
        <v>3.2692307692307692</v>
      </c>
      <c r="G124" s="57">
        <v>624</v>
      </c>
      <c r="H124" s="57" t="s">
        <v>1072</v>
      </c>
      <c r="I124" s="12" t="s">
        <v>287</v>
      </c>
      <c r="L124" s="60"/>
    </row>
    <row r="125" spans="2:12" x14ac:dyDescent="0.25">
      <c r="B125" s="57" t="s">
        <v>680</v>
      </c>
      <c r="C125" s="57" t="s">
        <v>1082</v>
      </c>
      <c r="D125" s="61" t="s">
        <v>1101</v>
      </c>
      <c r="E125" s="57">
        <f t="shared" si="2"/>
        <v>2.5000000000000001E-3</v>
      </c>
      <c r="F125" s="62">
        <f t="shared" si="3"/>
        <v>5.0999999999999996</v>
      </c>
      <c r="G125" s="57">
        <v>400</v>
      </c>
      <c r="H125" s="57" t="s">
        <v>1072</v>
      </c>
    </row>
    <row r="126" spans="2:12" x14ac:dyDescent="0.25">
      <c r="B126" s="57" t="s">
        <v>681</v>
      </c>
      <c r="C126" s="57" t="s">
        <v>1085</v>
      </c>
      <c r="D126" s="61" t="s">
        <v>1104</v>
      </c>
      <c r="E126" s="57">
        <f t="shared" si="2"/>
        <v>9.6153846153846159E-3</v>
      </c>
      <c r="F126" s="62">
        <f t="shared" si="3"/>
        <v>19.615384615384617</v>
      </c>
      <c r="G126" s="57">
        <v>104</v>
      </c>
      <c r="H126" s="57" t="s">
        <v>1072</v>
      </c>
      <c r="L126" s="60"/>
    </row>
    <row r="127" spans="2:12" x14ac:dyDescent="0.25">
      <c r="B127" s="57" t="s">
        <v>682</v>
      </c>
      <c r="C127" s="57" t="s">
        <v>1085</v>
      </c>
      <c r="D127" s="61" t="s">
        <v>1104</v>
      </c>
      <c r="E127" s="57">
        <f t="shared" si="2"/>
        <v>9.6153846153846159E-3</v>
      </c>
      <c r="F127" s="62">
        <f t="shared" si="3"/>
        <v>19.615384615384617</v>
      </c>
      <c r="G127" s="57">
        <v>104</v>
      </c>
      <c r="H127" s="57" t="s">
        <v>1072</v>
      </c>
      <c r="L127" s="60"/>
    </row>
    <row r="128" spans="2:12" x14ac:dyDescent="0.25">
      <c r="B128" s="57" t="s">
        <v>683</v>
      </c>
      <c r="C128" s="57" t="s">
        <v>1084</v>
      </c>
      <c r="D128" s="61" t="s">
        <v>1103</v>
      </c>
      <c r="E128" s="57">
        <f t="shared" si="2"/>
        <v>3.3333333333333332E-4</v>
      </c>
      <c r="F128" s="62">
        <f t="shared" si="3"/>
        <v>0.68</v>
      </c>
      <c r="G128" s="57">
        <v>3000</v>
      </c>
      <c r="H128" s="57" t="s">
        <v>1072</v>
      </c>
    </row>
    <row r="129" spans="2:12" x14ac:dyDescent="0.25">
      <c r="B129" s="57" t="s">
        <v>684</v>
      </c>
      <c r="C129" s="57" t="s">
        <v>1077</v>
      </c>
      <c r="D129" s="61" t="s">
        <v>1095</v>
      </c>
      <c r="E129" s="57">
        <f t="shared" si="2"/>
        <v>2.5000000000000001E-4</v>
      </c>
      <c r="F129" s="62">
        <f t="shared" si="3"/>
        <v>0.51</v>
      </c>
      <c r="G129" s="57">
        <v>4000</v>
      </c>
      <c r="H129" s="57" t="s">
        <v>1072</v>
      </c>
    </row>
    <row r="130" spans="2:12" x14ac:dyDescent="0.25">
      <c r="B130" s="57" t="s">
        <v>685</v>
      </c>
      <c r="C130" s="57" t="s">
        <v>377</v>
      </c>
      <c r="D130" s="61" t="s">
        <v>1105</v>
      </c>
      <c r="E130" s="57">
        <f t="shared" si="2"/>
        <v>0.01</v>
      </c>
      <c r="F130" s="62">
        <f t="shared" si="3"/>
        <v>20.399999999999999</v>
      </c>
      <c r="G130" s="57">
        <v>100</v>
      </c>
      <c r="H130" s="57" t="s">
        <v>1072</v>
      </c>
    </row>
    <row r="131" spans="2:12" x14ac:dyDescent="0.25">
      <c r="B131" s="57" t="s">
        <v>686</v>
      </c>
      <c r="C131" s="57" t="s">
        <v>1076</v>
      </c>
      <c r="D131" s="61" t="s">
        <v>1094</v>
      </c>
      <c r="E131" s="57">
        <f t="shared" si="2"/>
        <v>2.7397260273972601E-4</v>
      </c>
      <c r="F131" s="62">
        <f t="shared" si="3"/>
        <v>0.55890410958904113</v>
      </c>
      <c r="G131" s="57">
        <v>3650</v>
      </c>
      <c r="H131" s="57" t="s">
        <v>1072</v>
      </c>
    </row>
    <row r="132" spans="2:12" x14ac:dyDescent="0.25">
      <c r="B132" s="57" t="s">
        <v>687</v>
      </c>
      <c r="C132" s="57" t="s">
        <v>1076</v>
      </c>
      <c r="D132" s="61" t="s">
        <v>1094</v>
      </c>
      <c r="E132" s="57">
        <f t="shared" ref="E132:E196" si="4">1/G132</f>
        <v>2.7397260273972601E-4</v>
      </c>
      <c r="F132" s="62">
        <f t="shared" si="3"/>
        <v>0.55890410958904113</v>
      </c>
      <c r="G132" s="57">
        <v>3650</v>
      </c>
      <c r="H132" s="57" t="s">
        <v>1072</v>
      </c>
    </row>
    <row r="133" spans="2:12" x14ac:dyDescent="0.25">
      <c r="B133" s="57" t="s">
        <v>688</v>
      </c>
      <c r="C133" s="57" t="s">
        <v>1080</v>
      </c>
      <c r="D133" s="61" t="s">
        <v>1099</v>
      </c>
      <c r="E133" s="57">
        <f t="shared" si="4"/>
        <v>1.6025641025641025E-3</v>
      </c>
      <c r="F133" s="62">
        <f t="shared" ref="F133:F196" si="5">(40*4.25*12)/G133</f>
        <v>3.2692307692307692</v>
      </c>
      <c r="G133" s="57">
        <v>624</v>
      </c>
      <c r="H133" s="57" t="s">
        <v>1072</v>
      </c>
      <c r="I133" s="12" t="s">
        <v>288</v>
      </c>
      <c r="L133" s="60"/>
    </row>
    <row r="134" spans="2:12" x14ac:dyDescent="0.25">
      <c r="B134" s="57" t="s">
        <v>689</v>
      </c>
      <c r="C134" s="57" t="s">
        <v>1082</v>
      </c>
      <c r="D134" s="61" t="s">
        <v>1101</v>
      </c>
      <c r="E134" s="57">
        <f t="shared" si="4"/>
        <v>2.5000000000000001E-3</v>
      </c>
      <c r="F134" s="62">
        <f t="shared" si="5"/>
        <v>5.0999999999999996</v>
      </c>
      <c r="G134" s="57">
        <v>400</v>
      </c>
      <c r="H134" s="57" t="s">
        <v>1072</v>
      </c>
    </row>
    <row r="135" spans="2:12" x14ac:dyDescent="0.25">
      <c r="B135" s="57" t="s">
        <v>690</v>
      </c>
      <c r="C135" s="57" t="s">
        <v>1085</v>
      </c>
      <c r="D135" s="61" t="s">
        <v>1104</v>
      </c>
      <c r="E135" s="57">
        <f t="shared" si="4"/>
        <v>9.6153846153846159E-3</v>
      </c>
      <c r="F135" s="62">
        <f t="shared" si="5"/>
        <v>19.615384615384617</v>
      </c>
      <c r="G135" s="57">
        <v>104</v>
      </c>
      <c r="H135" s="57" t="s">
        <v>1072</v>
      </c>
      <c r="L135" s="60"/>
    </row>
    <row r="136" spans="2:12" x14ac:dyDescent="0.25">
      <c r="B136" s="57" t="s">
        <v>691</v>
      </c>
      <c r="C136" s="57" t="s">
        <v>1085</v>
      </c>
      <c r="D136" s="61" t="s">
        <v>1104</v>
      </c>
      <c r="E136" s="57">
        <f t="shared" si="4"/>
        <v>9.6153846153846159E-3</v>
      </c>
      <c r="F136" s="62">
        <f t="shared" si="5"/>
        <v>19.615384615384617</v>
      </c>
      <c r="G136" s="57">
        <v>104</v>
      </c>
      <c r="H136" s="57" t="s">
        <v>1072</v>
      </c>
      <c r="L136" s="60"/>
    </row>
    <row r="137" spans="2:12" x14ac:dyDescent="0.25">
      <c r="B137" s="57" t="s">
        <v>692</v>
      </c>
      <c r="C137" s="57" t="s">
        <v>1084</v>
      </c>
      <c r="D137" s="61" t="s">
        <v>1103</v>
      </c>
      <c r="E137" s="57">
        <f t="shared" si="4"/>
        <v>3.3333333333333332E-4</v>
      </c>
      <c r="F137" s="62">
        <f t="shared" si="5"/>
        <v>0.68</v>
      </c>
      <c r="G137" s="57">
        <v>3000</v>
      </c>
      <c r="H137" s="57" t="s">
        <v>1072</v>
      </c>
    </row>
    <row r="138" spans="2:12" x14ac:dyDescent="0.25">
      <c r="B138" s="57" t="s">
        <v>693</v>
      </c>
      <c r="C138" s="57" t="s">
        <v>1077</v>
      </c>
      <c r="D138" s="61" t="s">
        <v>1095</v>
      </c>
      <c r="E138" s="57">
        <f t="shared" si="4"/>
        <v>2.5000000000000001E-4</v>
      </c>
      <c r="F138" s="62">
        <f t="shared" si="5"/>
        <v>0.51</v>
      </c>
      <c r="G138" s="57">
        <v>4000</v>
      </c>
      <c r="H138" s="57" t="s">
        <v>1072</v>
      </c>
    </row>
    <row r="139" spans="2:12" x14ac:dyDescent="0.25">
      <c r="B139" s="57" t="s">
        <v>694</v>
      </c>
      <c r="C139" s="57" t="s">
        <v>377</v>
      </c>
      <c r="D139" s="61" t="s">
        <v>1105</v>
      </c>
      <c r="E139" s="57">
        <f t="shared" si="4"/>
        <v>0.01</v>
      </c>
      <c r="F139" s="62">
        <f t="shared" si="5"/>
        <v>20.399999999999999</v>
      </c>
      <c r="G139" s="57">
        <v>100</v>
      </c>
      <c r="H139" s="57" t="s">
        <v>1072</v>
      </c>
    </row>
    <row r="140" spans="2:12" x14ac:dyDescent="0.25">
      <c r="B140" s="57" t="s">
        <v>695</v>
      </c>
      <c r="C140" s="57" t="s">
        <v>1076</v>
      </c>
      <c r="D140" s="61" t="s">
        <v>1094</v>
      </c>
      <c r="E140" s="57">
        <f t="shared" si="4"/>
        <v>2.7397260273972601E-4</v>
      </c>
      <c r="F140" s="62">
        <f t="shared" si="5"/>
        <v>0.55890410958904113</v>
      </c>
      <c r="G140" s="57">
        <v>3650</v>
      </c>
      <c r="H140" s="57" t="s">
        <v>1072</v>
      </c>
    </row>
    <row r="141" spans="2:12" x14ac:dyDescent="0.25">
      <c r="B141" s="57" t="s">
        <v>696</v>
      </c>
      <c r="C141" s="57" t="s">
        <v>1076</v>
      </c>
      <c r="D141" s="61" t="s">
        <v>1094</v>
      </c>
      <c r="E141" s="57">
        <f t="shared" si="4"/>
        <v>2.7397260273972601E-4</v>
      </c>
      <c r="F141" s="62">
        <f t="shared" si="5"/>
        <v>0.55890410958904113</v>
      </c>
      <c r="G141" s="57">
        <v>3650</v>
      </c>
      <c r="H141" s="57" t="s">
        <v>1072</v>
      </c>
    </row>
    <row r="142" spans="2:12" x14ac:dyDescent="0.25">
      <c r="B142" s="57" t="s">
        <v>697</v>
      </c>
      <c r="C142" s="57" t="s">
        <v>1080</v>
      </c>
      <c r="D142" s="61" t="s">
        <v>1099</v>
      </c>
      <c r="E142" s="57">
        <f t="shared" si="4"/>
        <v>1.6025641025641025E-3</v>
      </c>
      <c r="F142" s="62">
        <f t="shared" si="5"/>
        <v>3.2692307692307692</v>
      </c>
      <c r="G142" s="57">
        <v>624</v>
      </c>
      <c r="H142" s="57" t="s">
        <v>1072</v>
      </c>
      <c r="I142" s="12" t="s">
        <v>289</v>
      </c>
      <c r="L142" s="60"/>
    </row>
    <row r="143" spans="2:12" x14ac:dyDescent="0.25">
      <c r="B143" s="57" t="s">
        <v>698</v>
      </c>
      <c r="C143" s="57" t="s">
        <v>1082</v>
      </c>
      <c r="D143" s="61" t="s">
        <v>1101</v>
      </c>
      <c r="E143" s="57">
        <f t="shared" si="4"/>
        <v>2.5000000000000001E-3</v>
      </c>
      <c r="F143" s="62">
        <f t="shared" si="5"/>
        <v>5.0999999999999996</v>
      </c>
      <c r="G143" s="57">
        <v>400</v>
      </c>
      <c r="H143" s="57" t="s">
        <v>1072</v>
      </c>
    </row>
    <row r="144" spans="2:12" x14ac:dyDescent="0.25">
      <c r="B144" s="57" t="s">
        <v>699</v>
      </c>
      <c r="C144" s="57" t="s">
        <v>1085</v>
      </c>
      <c r="D144" s="61" t="s">
        <v>1104</v>
      </c>
      <c r="E144" s="57">
        <f t="shared" si="4"/>
        <v>9.6153846153846159E-3</v>
      </c>
      <c r="F144" s="62">
        <f t="shared" si="5"/>
        <v>19.615384615384617</v>
      </c>
      <c r="G144" s="57">
        <v>104</v>
      </c>
      <c r="H144" s="57" t="s">
        <v>1072</v>
      </c>
      <c r="L144" s="60"/>
    </row>
    <row r="145" spans="2:12" x14ac:dyDescent="0.25">
      <c r="B145" s="57" t="s">
        <v>700</v>
      </c>
      <c r="C145" s="57" t="s">
        <v>1085</v>
      </c>
      <c r="D145" s="61" t="s">
        <v>1104</v>
      </c>
      <c r="E145" s="57">
        <f t="shared" si="4"/>
        <v>9.6153846153846159E-3</v>
      </c>
      <c r="F145" s="62">
        <f t="shared" si="5"/>
        <v>19.615384615384617</v>
      </c>
      <c r="G145" s="57">
        <v>104</v>
      </c>
      <c r="H145" s="57" t="s">
        <v>1072</v>
      </c>
      <c r="L145" s="60"/>
    </row>
    <row r="146" spans="2:12" x14ac:dyDescent="0.25">
      <c r="B146" s="57" t="s">
        <v>701</v>
      </c>
      <c r="C146" s="57" t="s">
        <v>1084</v>
      </c>
      <c r="D146" s="61" t="s">
        <v>1103</v>
      </c>
      <c r="E146" s="57">
        <f t="shared" si="4"/>
        <v>3.3333333333333332E-4</v>
      </c>
      <c r="F146" s="62">
        <f t="shared" si="5"/>
        <v>0.68</v>
      </c>
      <c r="G146" s="57">
        <v>3000</v>
      </c>
      <c r="H146" s="57" t="s">
        <v>1072</v>
      </c>
    </row>
    <row r="147" spans="2:12" x14ac:dyDescent="0.25">
      <c r="B147" s="57" t="s">
        <v>702</v>
      </c>
      <c r="C147" s="57" t="s">
        <v>1077</v>
      </c>
      <c r="D147" s="61" t="s">
        <v>1095</v>
      </c>
      <c r="E147" s="57">
        <f t="shared" si="4"/>
        <v>2.5000000000000001E-4</v>
      </c>
      <c r="F147" s="62">
        <f t="shared" si="5"/>
        <v>0.51</v>
      </c>
      <c r="G147" s="57">
        <v>4000</v>
      </c>
      <c r="H147" s="57" t="s">
        <v>1072</v>
      </c>
    </row>
    <row r="148" spans="2:12" x14ac:dyDescent="0.25">
      <c r="B148" s="57" t="s">
        <v>703</v>
      </c>
      <c r="C148" s="57" t="s">
        <v>377</v>
      </c>
      <c r="D148" s="61" t="s">
        <v>1105</v>
      </c>
      <c r="E148" s="57">
        <f t="shared" si="4"/>
        <v>0.01</v>
      </c>
      <c r="F148" s="62">
        <f t="shared" si="5"/>
        <v>20.399999999999999</v>
      </c>
      <c r="G148" s="57">
        <v>100</v>
      </c>
      <c r="H148" s="57" t="s">
        <v>1072</v>
      </c>
    </row>
    <row r="149" spans="2:12" x14ac:dyDescent="0.25">
      <c r="B149" s="57" t="s">
        <v>704</v>
      </c>
      <c r="C149" s="57" t="s">
        <v>1076</v>
      </c>
      <c r="D149" s="61" t="s">
        <v>1094</v>
      </c>
      <c r="E149" s="57">
        <f t="shared" si="4"/>
        <v>2.7397260273972601E-4</v>
      </c>
      <c r="F149" s="62">
        <f t="shared" si="5"/>
        <v>0.55890410958904113</v>
      </c>
      <c r="G149" s="57">
        <v>3650</v>
      </c>
      <c r="H149" s="57" t="s">
        <v>1072</v>
      </c>
    </row>
    <row r="150" spans="2:12" x14ac:dyDescent="0.25">
      <c r="B150" s="57" t="s">
        <v>705</v>
      </c>
      <c r="C150" s="57" t="s">
        <v>1076</v>
      </c>
      <c r="D150" s="61" t="s">
        <v>1094</v>
      </c>
      <c r="E150" s="57">
        <f t="shared" si="4"/>
        <v>2.7397260273972601E-4</v>
      </c>
      <c r="F150" s="62">
        <f t="shared" si="5"/>
        <v>0.55890410958904113</v>
      </c>
      <c r="G150" s="57">
        <v>3650</v>
      </c>
      <c r="H150" s="57" t="s">
        <v>1072</v>
      </c>
    </row>
    <row r="151" spans="2:12" x14ac:dyDescent="0.25">
      <c r="B151" s="57" t="s">
        <v>706</v>
      </c>
      <c r="C151" s="57" t="s">
        <v>1076</v>
      </c>
      <c r="D151" s="61" t="s">
        <v>1094</v>
      </c>
      <c r="E151" s="57">
        <f t="shared" si="4"/>
        <v>2.7397260273972601E-4</v>
      </c>
      <c r="F151" s="62">
        <f t="shared" si="5"/>
        <v>0.55890410958904113</v>
      </c>
      <c r="G151" s="57">
        <v>3650</v>
      </c>
      <c r="H151" s="57" t="s">
        <v>1072</v>
      </c>
    </row>
    <row r="152" spans="2:12" x14ac:dyDescent="0.25">
      <c r="B152" s="57" t="s">
        <v>707</v>
      </c>
      <c r="C152" s="57" t="s">
        <v>1080</v>
      </c>
      <c r="D152" s="61" t="s">
        <v>1099</v>
      </c>
      <c r="E152" s="57">
        <f t="shared" si="4"/>
        <v>1.6025641025641025E-3</v>
      </c>
      <c r="F152" s="62">
        <f t="shared" si="5"/>
        <v>3.2692307692307692</v>
      </c>
      <c r="G152" s="57">
        <v>624</v>
      </c>
      <c r="H152" s="57" t="s">
        <v>1072</v>
      </c>
      <c r="I152" s="12" t="s">
        <v>290</v>
      </c>
      <c r="L152" s="60"/>
    </row>
    <row r="153" spans="2:12" x14ac:dyDescent="0.25">
      <c r="B153" s="57" t="s">
        <v>708</v>
      </c>
      <c r="C153" s="57" t="s">
        <v>1082</v>
      </c>
      <c r="D153" s="61" t="s">
        <v>1101</v>
      </c>
      <c r="E153" s="57">
        <f t="shared" si="4"/>
        <v>2.5000000000000001E-3</v>
      </c>
      <c r="F153" s="62">
        <f t="shared" si="5"/>
        <v>5.0999999999999996</v>
      </c>
      <c r="G153" s="57">
        <v>400</v>
      </c>
      <c r="H153" s="57" t="s">
        <v>1072</v>
      </c>
    </row>
    <row r="154" spans="2:12" x14ac:dyDescent="0.25">
      <c r="B154" s="57" t="s">
        <v>709</v>
      </c>
      <c r="C154" s="57" t="s">
        <v>1085</v>
      </c>
      <c r="D154" s="61" t="s">
        <v>1104</v>
      </c>
      <c r="E154" s="57">
        <f t="shared" si="4"/>
        <v>9.6153846153846159E-3</v>
      </c>
      <c r="F154" s="62">
        <f t="shared" si="5"/>
        <v>19.615384615384617</v>
      </c>
      <c r="G154" s="57">
        <v>104</v>
      </c>
      <c r="H154" s="57" t="s">
        <v>1072</v>
      </c>
      <c r="L154" s="60"/>
    </row>
    <row r="155" spans="2:12" x14ac:dyDescent="0.25">
      <c r="B155" s="57" t="s">
        <v>710</v>
      </c>
      <c r="C155" s="57" t="s">
        <v>1085</v>
      </c>
      <c r="D155" s="61" t="s">
        <v>1104</v>
      </c>
      <c r="E155" s="57">
        <f t="shared" si="4"/>
        <v>9.6153846153846159E-3</v>
      </c>
      <c r="F155" s="62">
        <f t="shared" si="5"/>
        <v>19.615384615384617</v>
      </c>
      <c r="G155" s="57">
        <v>104</v>
      </c>
      <c r="H155" s="57" t="s">
        <v>1072</v>
      </c>
      <c r="L155" s="60"/>
    </row>
    <row r="156" spans="2:12" x14ac:dyDescent="0.25">
      <c r="B156" s="57" t="s">
        <v>711</v>
      </c>
      <c r="C156" s="57" t="s">
        <v>1084</v>
      </c>
      <c r="D156" s="61" t="s">
        <v>1103</v>
      </c>
      <c r="E156" s="57">
        <f t="shared" si="4"/>
        <v>3.3333333333333332E-4</v>
      </c>
      <c r="F156" s="62">
        <f t="shared" si="5"/>
        <v>0.68</v>
      </c>
      <c r="G156" s="57">
        <v>3000</v>
      </c>
      <c r="H156" s="57" t="s">
        <v>1072</v>
      </c>
    </row>
    <row r="157" spans="2:12" x14ac:dyDescent="0.25">
      <c r="B157" s="57" t="s">
        <v>712</v>
      </c>
      <c r="C157" s="57" t="s">
        <v>1077</v>
      </c>
      <c r="D157" s="61" t="s">
        <v>1095</v>
      </c>
      <c r="E157" s="57">
        <f t="shared" si="4"/>
        <v>2.5000000000000001E-4</v>
      </c>
      <c r="F157" s="62">
        <f t="shared" si="5"/>
        <v>0.51</v>
      </c>
      <c r="G157" s="57">
        <v>4000</v>
      </c>
      <c r="H157" s="57" t="s">
        <v>1072</v>
      </c>
    </row>
    <row r="158" spans="2:12" x14ac:dyDescent="0.25">
      <c r="B158" s="57" t="s">
        <v>713</v>
      </c>
      <c r="C158" s="57" t="s">
        <v>377</v>
      </c>
      <c r="D158" s="61" t="s">
        <v>1105</v>
      </c>
      <c r="E158" s="57">
        <f t="shared" si="4"/>
        <v>0.01</v>
      </c>
      <c r="F158" s="62">
        <f t="shared" si="5"/>
        <v>20.399999999999999</v>
      </c>
      <c r="G158" s="57">
        <v>100</v>
      </c>
      <c r="H158" s="57" t="s">
        <v>1072</v>
      </c>
    </row>
    <row r="159" spans="2:12" x14ac:dyDescent="0.25">
      <c r="B159" s="57" t="s">
        <v>714</v>
      </c>
      <c r="C159" s="57" t="s">
        <v>1076</v>
      </c>
      <c r="D159" s="61" t="s">
        <v>1094</v>
      </c>
      <c r="E159" s="57">
        <f t="shared" si="4"/>
        <v>2.7397260273972601E-4</v>
      </c>
      <c r="F159" s="62">
        <f t="shared" si="5"/>
        <v>0.55890410958904113</v>
      </c>
      <c r="G159" s="57">
        <v>3650</v>
      </c>
      <c r="H159" s="57" t="s">
        <v>1072</v>
      </c>
    </row>
    <row r="160" spans="2:12" x14ac:dyDescent="0.25">
      <c r="B160" s="57" t="s">
        <v>715</v>
      </c>
      <c r="C160" s="57" t="s">
        <v>1076</v>
      </c>
      <c r="D160" s="61" t="s">
        <v>1094</v>
      </c>
      <c r="E160" s="57">
        <f t="shared" si="4"/>
        <v>2.7397260273972601E-4</v>
      </c>
      <c r="F160" s="62">
        <f t="shared" si="5"/>
        <v>0.55890410958904113</v>
      </c>
      <c r="G160" s="57">
        <v>3650</v>
      </c>
      <c r="H160" s="57" t="s">
        <v>1072</v>
      </c>
    </row>
    <row r="161" spans="2:12" x14ac:dyDescent="0.25">
      <c r="B161" s="57" t="s">
        <v>716</v>
      </c>
      <c r="C161" s="57" t="s">
        <v>1076</v>
      </c>
      <c r="D161" s="61" t="s">
        <v>1094</v>
      </c>
      <c r="E161" s="57">
        <f t="shared" si="4"/>
        <v>2.7397260273972601E-4</v>
      </c>
      <c r="F161" s="62">
        <f t="shared" si="5"/>
        <v>0.55890410958904113</v>
      </c>
      <c r="G161" s="57">
        <v>3650</v>
      </c>
      <c r="H161" s="57" t="s">
        <v>1072</v>
      </c>
    </row>
    <row r="162" spans="2:12" x14ac:dyDescent="0.25">
      <c r="B162" s="57" t="s">
        <v>717</v>
      </c>
      <c r="C162" s="57" t="s">
        <v>1076</v>
      </c>
      <c r="D162" s="61" t="s">
        <v>1094</v>
      </c>
      <c r="E162" s="57">
        <f t="shared" si="4"/>
        <v>2.7397260273972601E-4</v>
      </c>
      <c r="F162" s="62">
        <f t="shared" si="5"/>
        <v>0.55890410958904113</v>
      </c>
      <c r="G162" s="57">
        <v>3650</v>
      </c>
      <c r="H162" s="57" t="s">
        <v>1072</v>
      </c>
    </row>
    <row r="163" spans="2:12" x14ac:dyDescent="0.25">
      <c r="B163" s="57" t="s">
        <v>718</v>
      </c>
      <c r="C163" s="57" t="s">
        <v>1076</v>
      </c>
      <c r="D163" s="61" t="s">
        <v>1094</v>
      </c>
      <c r="E163" s="57">
        <f t="shared" si="4"/>
        <v>2.7397260273972601E-4</v>
      </c>
      <c r="F163" s="62">
        <f t="shared" si="5"/>
        <v>0.55890410958904113</v>
      </c>
      <c r="G163" s="57">
        <v>3650</v>
      </c>
      <c r="H163" s="57" t="s">
        <v>1072</v>
      </c>
    </row>
    <row r="164" spans="2:12" x14ac:dyDescent="0.25">
      <c r="B164" s="57" t="s">
        <v>719</v>
      </c>
      <c r="C164" s="57" t="s">
        <v>1076</v>
      </c>
      <c r="D164" s="61" t="s">
        <v>1094</v>
      </c>
      <c r="E164" s="57">
        <f t="shared" si="4"/>
        <v>2.7397260273972601E-4</v>
      </c>
      <c r="F164" s="62">
        <f t="shared" si="5"/>
        <v>0.55890410958904113</v>
      </c>
      <c r="G164" s="57">
        <v>3650</v>
      </c>
      <c r="H164" s="57" t="s">
        <v>1072</v>
      </c>
    </row>
    <row r="165" spans="2:12" x14ac:dyDescent="0.25">
      <c r="B165" s="57" t="s">
        <v>720</v>
      </c>
      <c r="C165" s="57" t="s">
        <v>1080</v>
      </c>
      <c r="D165" s="61" t="s">
        <v>1099</v>
      </c>
      <c r="E165" s="57">
        <f t="shared" si="4"/>
        <v>1.6025641025641025E-3</v>
      </c>
      <c r="F165" s="62">
        <f t="shared" si="5"/>
        <v>3.2692307692307692</v>
      </c>
      <c r="G165" s="57">
        <v>624</v>
      </c>
      <c r="H165" s="57" t="s">
        <v>1072</v>
      </c>
      <c r="I165" s="12" t="s">
        <v>291</v>
      </c>
      <c r="L165" s="60"/>
    </row>
    <row r="166" spans="2:12" x14ac:dyDescent="0.25">
      <c r="B166" s="57" t="s">
        <v>721</v>
      </c>
      <c r="C166" s="57" t="s">
        <v>1082</v>
      </c>
      <c r="D166" s="61" t="s">
        <v>1101</v>
      </c>
      <c r="E166" s="57">
        <f t="shared" si="4"/>
        <v>2.5000000000000001E-3</v>
      </c>
      <c r="F166" s="62">
        <f t="shared" si="5"/>
        <v>5.0999999999999996</v>
      </c>
      <c r="G166" s="57">
        <v>400</v>
      </c>
      <c r="H166" s="57" t="s">
        <v>1072</v>
      </c>
    </row>
    <row r="167" spans="2:12" x14ac:dyDescent="0.25">
      <c r="B167" s="57" t="s">
        <v>722</v>
      </c>
      <c r="C167" s="57" t="s">
        <v>1085</v>
      </c>
      <c r="D167" s="61" t="s">
        <v>1104</v>
      </c>
      <c r="E167" s="57">
        <f t="shared" si="4"/>
        <v>9.6153846153846159E-3</v>
      </c>
      <c r="F167" s="62">
        <f t="shared" si="5"/>
        <v>19.615384615384617</v>
      </c>
      <c r="G167" s="57">
        <v>104</v>
      </c>
      <c r="H167" s="57" t="s">
        <v>1072</v>
      </c>
      <c r="L167" s="60"/>
    </row>
    <row r="168" spans="2:12" x14ac:dyDescent="0.25">
      <c r="B168" s="57" t="s">
        <v>723</v>
      </c>
      <c r="C168" s="57" t="s">
        <v>1085</v>
      </c>
      <c r="D168" s="61" t="s">
        <v>1104</v>
      </c>
      <c r="E168" s="57">
        <f t="shared" si="4"/>
        <v>9.6153846153846159E-3</v>
      </c>
      <c r="F168" s="62">
        <f t="shared" si="5"/>
        <v>19.615384615384617</v>
      </c>
      <c r="G168" s="57">
        <v>104</v>
      </c>
      <c r="H168" s="57" t="s">
        <v>1072</v>
      </c>
      <c r="L168" s="60"/>
    </row>
    <row r="169" spans="2:12" x14ac:dyDescent="0.25">
      <c r="B169" s="57" t="s">
        <v>724</v>
      </c>
      <c r="C169" s="57" t="s">
        <v>1084</v>
      </c>
      <c r="D169" s="61" t="s">
        <v>1103</v>
      </c>
      <c r="E169" s="57">
        <f t="shared" si="4"/>
        <v>3.3333333333333332E-4</v>
      </c>
      <c r="F169" s="62">
        <f t="shared" si="5"/>
        <v>0.68</v>
      </c>
      <c r="G169" s="57">
        <v>3000</v>
      </c>
      <c r="H169" s="57" t="s">
        <v>1072</v>
      </c>
    </row>
    <row r="170" spans="2:12" x14ac:dyDescent="0.25">
      <c r="B170" s="57" t="s">
        <v>725</v>
      </c>
      <c r="C170" s="57" t="s">
        <v>1077</v>
      </c>
      <c r="D170" s="61" t="s">
        <v>1095</v>
      </c>
      <c r="E170" s="57">
        <f t="shared" si="4"/>
        <v>2.5000000000000001E-4</v>
      </c>
      <c r="F170" s="62">
        <f t="shared" si="5"/>
        <v>0.51</v>
      </c>
      <c r="G170" s="57">
        <v>4000</v>
      </c>
      <c r="H170" s="57" t="s">
        <v>1072</v>
      </c>
    </row>
    <row r="171" spans="2:12" x14ac:dyDescent="0.25">
      <c r="B171" s="57" t="s">
        <v>726</v>
      </c>
      <c r="C171" s="57" t="s">
        <v>1082</v>
      </c>
      <c r="D171" s="61" t="s">
        <v>1101</v>
      </c>
      <c r="E171" s="57">
        <f t="shared" si="4"/>
        <v>2.5000000000000001E-3</v>
      </c>
      <c r="F171" s="62">
        <f t="shared" si="5"/>
        <v>5.0999999999999996</v>
      </c>
      <c r="G171" s="57">
        <v>400</v>
      </c>
      <c r="H171" s="57" t="s">
        <v>1072</v>
      </c>
    </row>
    <row r="172" spans="2:12" x14ac:dyDescent="0.25">
      <c r="B172" s="57" t="s">
        <v>727</v>
      </c>
      <c r="C172" s="57" t="s">
        <v>1086</v>
      </c>
      <c r="D172" s="61" t="s">
        <v>1106</v>
      </c>
      <c r="E172" s="57">
        <f t="shared" si="4"/>
        <v>5.0000000000000001E-3</v>
      </c>
      <c r="F172" s="62">
        <f t="shared" si="5"/>
        <v>10.199999999999999</v>
      </c>
      <c r="G172" s="57">
        <v>200</v>
      </c>
      <c r="H172" s="57" t="s">
        <v>1072</v>
      </c>
    </row>
    <row r="173" spans="2:12" x14ac:dyDescent="0.25">
      <c r="B173" s="57" t="s">
        <v>728</v>
      </c>
      <c r="C173" s="57" t="s">
        <v>377</v>
      </c>
      <c r="D173" s="61" t="s">
        <v>1105</v>
      </c>
      <c r="E173" s="57">
        <f t="shared" si="4"/>
        <v>0.01</v>
      </c>
      <c r="F173" s="62">
        <f t="shared" si="5"/>
        <v>20.399999999999999</v>
      </c>
      <c r="G173" s="57">
        <v>100</v>
      </c>
      <c r="H173" s="57" t="s">
        <v>1072</v>
      </c>
    </row>
    <row r="174" spans="2:12" x14ac:dyDescent="0.25">
      <c r="B174" s="57" t="s">
        <v>729</v>
      </c>
      <c r="C174" s="57" t="s">
        <v>1076</v>
      </c>
      <c r="D174" s="61" t="s">
        <v>1094</v>
      </c>
      <c r="E174" s="57">
        <f t="shared" si="4"/>
        <v>2.7397260273972601E-4</v>
      </c>
      <c r="F174" s="62">
        <f t="shared" si="5"/>
        <v>0.55890410958904113</v>
      </c>
      <c r="G174" s="57">
        <v>3650</v>
      </c>
      <c r="H174" s="57" t="s">
        <v>1072</v>
      </c>
    </row>
    <row r="175" spans="2:12" x14ac:dyDescent="0.25">
      <c r="B175" s="57" t="s">
        <v>730</v>
      </c>
      <c r="C175" s="57" t="s">
        <v>1076</v>
      </c>
      <c r="D175" s="61" t="s">
        <v>1094</v>
      </c>
      <c r="E175" s="57">
        <f t="shared" si="4"/>
        <v>2.7397260273972601E-4</v>
      </c>
      <c r="F175" s="62">
        <f t="shared" si="5"/>
        <v>0.55890410958904113</v>
      </c>
      <c r="G175" s="57">
        <v>3650</v>
      </c>
      <c r="H175" s="57" t="s">
        <v>1072</v>
      </c>
    </row>
    <row r="176" spans="2:12" x14ac:dyDescent="0.25">
      <c r="B176" s="57" t="s">
        <v>731</v>
      </c>
      <c r="C176" s="57" t="s">
        <v>1076</v>
      </c>
      <c r="D176" s="61" t="s">
        <v>1094</v>
      </c>
      <c r="E176" s="57">
        <f t="shared" si="4"/>
        <v>2.7397260273972601E-4</v>
      </c>
      <c r="F176" s="62">
        <f t="shared" si="5"/>
        <v>0.55890410958904113</v>
      </c>
      <c r="G176" s="57">
        <v>3650</v>
      </c>
      <c r="H176" s="57" t="s">
        <v>1072</v>
      </c>
    </row>
    <row r="177" spans="2:12" x14ac:dyDescent="0.25">
      <c r="B177" s="57" t="s">
        <v>732</v>
      </c>
      <c r="C177" s="57" t="s">
        <v>1076</v>
      </c>
      <c r="D177" s="61" t="s">
        <v>1094</v>
      </c>
      <c r="E177" s="57">
        <f t="shared" si="4"/>
        <v>2.7397260273972601E-4</v>
      </c>
      <c r="F177" s="62">
        <f t="shared" si="5"/>
        <v>0.55890410958904113</v>
      </c>
      <c r="G177" s="57">
        <v>3650</v>
      </c>
      <c r="H177" s="57" t="s">
        <v>1072</v>
      </c>
    </row>
    <row r="178" spans="2:12" x14ac:dyDescent="0.25">
      <c r="B178" s="57" t="s">
        <v>733</v>
      </c>
      <c r="C178" s="57" t="s">
        <v>1076</v>
      </c>
      <c r="D178" s="61" t="s">
        <v>1094</v>
      </c>
      <c r="E178" s="57">
        <f t="shared" si="4"/>
        <v>2.7397260273972601E-4</v>
      </c>
      <c r="F178" s="62">
        <f t="shared" si="5"/>
        <v>0.55890410958904113</v>
      </c>
      <c r="G178" s="57">
        <v>3650</v>
      </c>
      <c r="H178" s="57" t="s">
        <v>1072</v>
      </c>
    </row>
    <row r="179" spans="2:12" x14ac:dyDescent="0.25">
      <c r="B179" s="57" t="s">
        <v>734</v>
      </c>
      <c r="C179" s="57" t="s">
        <v>1080</v>
      </c>
      <c r="D179" s="61" t="s">
        <v>1099</v>
      </c>
      <c r="E179" s="57">
        <f t="shared" si="4"/>
        <v>1.6025641025641025E-3</v>
      </c>
      <c r="F179" s="62">
        <f t="shared" si="5"/>
        <v>3.2692307692307692</v>
      </c>
      <c r="G179" s="57">
        <v>624</v>
      </c>
      <c r="H179" s="57" t="s">
        <v>1072</v>
      </c>
      <c r="I179" s="12" t="s">
        <v>292</v>
      </c>
      <c r="L179" s="60"/>
    </row>
    <row r="180" spans="2:12" x14ac:dyDescent="0.25">
      <c r="B180" s="57" t="s">
        <v>735</v>
      </c>
      <c r="C180" s="57" t="s">
        <v>1077</v>
      </c>
      <c r="D180" s="61" t="s">
        <v>1095</v>
      </c>
      <c r="E180" s="57">
        <f t="shared" si="4"/>
        <v>2.5000000000000001E-4</v>
      </c>
      <c r="F180" s="62">
        <f t="shared" si="5"/>
        <v>0.51</v>
      </c>
      <c r="G180" s="57">
        <v>4000</v>
      </c>
      <c r="H180" s="57" t="s">
        <v>1072</v>
      </c>
    </row>
    <row r="181" spans="2:12" x14ac:dyDescent="0.25">
      <c r="B181" s="57" t="s">
        <v>736</v>
      </c>
      <c r="C181" s="57" t="s">
        <v>377</v>
      </c>
      <c r="D181" s="61" t="s">
        <v>1105</v>
      </c>
      <c r="E181" s="57">
        <f t="shared" si="4"/>
        <v>0.01</v>
      </c>
      <c r="F181" s="62">
        <f t="shared" si="5"/>
        <v>20.399999999999999</v>
      </c>
      <c r="G181" s="57">
        <v>100</v>
      </c>
      <c r="H181" s="57" t="s">
        <v>1072</v>
      </c>
    </row>
    <row r="182" spans="2:12" x14ac:dyDescent="0.25">
      <c r="B182" s="57" t="s">
        <v>737</v>
      </c>
      <c r="C182" s="57" t="s">
        <v>1076</v>
      </c>
      <c r="D182" s="61" t="s">
        <v>1094</v>
      </c>
      <c r="E182" s="57">
        <f t="shared" si="4"/>
        <v>2.7397260273972601E-4</v>
      </c>
      <c r="F182" s="62">
        <f t="shared" si="5"/>
        <v>0.55890410958904113</v>
      </c>
      <c r="G182" s="57">
        <v>3650</v>
      </c>
      <c r="H182" s="57" t="s">
        <v>1072</v>
      </c>
    </row>
    <row r="183" spans="2:12" x14ac:dyDescent="0.25">
      <c r="B183" s="57" t="s">
        <v>738</v>
      </c>
      <c r="C183" s="57" t="s">
        <v>1075</v>
      </c>
      <c r="D183" s="61" t="s">
        <v>1093</v>
      </c>
      <c r="E183" s="57">
        <f t="shared" si="4"/>
        <v>1.36986301369863E-4</v>
      </c>
      <c r="F183" s="62">
        <f t="shared" si="5"/>
        <v>0.27945205479452057</v>
      </c>
      <c r="G183" s="57">
        <v>7300</v>
      </c>
      <c r="H183" s="57" t="s">
        <v>1072</v>
      </c>
      <c r="I183" s="12" t="s">
        <v>293</v>
      </c>
    </row>
    <row r="184" spans="2:12" x14ac:dyDescent="0.25">
      <c r="B184" s="57" t="s">
        <v>739</v>
      </c>
      <c r="C184" s="57" t="s">
        <v>1079</v>
      </c>
      <c r="D184" s="61" t="s">
        <v>1097</v>
      </c>
      <c r="E184" s="57">
        <f t="shared" si="4"/>
        <v>1.2554927809165097E-4</v>
      </c>
      <c r="F184" s="62">
        <f t="shared" si="5"/>
        <v>0.25612052730696799</v>
      </c>
      <c r="G184" s="57">
        <v>7965</v>
      </c>
      <c r="H184" s="57" t="s">
        <v>1072</v>
      </c>
    </row>
    <row r="185" spans="2:12" x14ac:dyDescent="0.25">
      <c r="B185" s="57" t="s">
        <v>740</v>
      </c>
      <c r="C185" s="57" t="s">
        <v>1079</v>
      </c>
      <c r="D185" s="61" t="s">
        <v>1097</v>
      </c>
      <c r="E185" s="57">
        <f t="shared" si="4"/>
        <v>1.2554927809165097E-4</v>
      </c>
      <c r="F185" s="62">
        <f t="shared" si="5"/>
        <v>0.25612052730696799</v>
      </c>
      <c r="G185" s="57">
        <v>7965</v>
      </c>
      <c r="H185" s="57" t="s">
        <v>1072</v>
      </c>
    </row>
    <row r="186" spans="2:12" x14ac:dyDescent="0.25">
      <c r="B186" s="57" t="s">
        <v>741</v>
      </c>
      <c r="C186" s="57" t="s">
        <v>1077</v>
      </c>
      <c r="D186" s="61" t="s">
        <v>1095</v>
      </c>
      <c r="E186" s="57">
        <f t="shared" si="4"/>
        <v>2.5000000000000001E-4</v>
      </c>
      <c r="F186" s="62">
        <f t="shared" si="5"/>
        <v>0.51</v>
      </c>
      <c r="G186" s="57">
        <v>4000</v>
      </c>
      <c r="H186" s="57" t="s">
        <v>1072</v>
      </c>
    </row>
    <row r="187" spans="2:12" x14ac:dyDescent="0.25">
      <c r="B187" s="57" t="s">
        <v>742</v>
      </c>
      <c r="C187" s="57" t="s">
        <v>1076</v>
      </c>
      <c r="D187" s="61" t="s">
        <v>1094</v>
      </c>
      <c r="E187" s="57">
        <f t="shared" si="4"/>
        <v>2.7397260273972601E-4</v>
      </c>
      <c r="F187" s="62">
        <f t="shared" si="5"/>
        <v>0.55890410958904113</v>
      </c>
      <c r="G187" s="57">
        <v>3650</v>
      </c>
      <c r="H187" s="57" t="s">
        <v>1072</v>
      </c>
    </row>
    <row r="188" spans="2:12" x14ac:dyDescent="0.25">
      <c r="B188" s="57" t="s">
        <v>743</v>
      </c>
      <c r="C188" s="57" t="s">
        <v>1076</v>
      </c>
      <c r="D188" s="61" t="s">
        <v>1094</v>
      </c>
      <c r="E188" s="57">
        <f t="shared" si="4"/>
        <v>2.7397260273972601E-4</v>
      </c>
      <c r="F188" s="62">
        <f t="shared" si="5"/>
        <v>0.55890410958904113</v>
      </c>
      <c r="G188" s="57">
        <v>3650</v>
      </c>
      <c r="H188" s="57" t="s">
        <v>1072</v>
      </c>
    </row>
    <row r="189" spans="2:12" x14ac:dyDescent="0.25">
      <c r="B189" s="57" t="s">
        <v>744</v>
      </c>
      <c r="C189" s="57" t="s">
        <v>1075</v>
      </c>
      <c r="D189" s="61" t="s">
        <v>1093</v>
      </c>
      <c r="E189" s="57">
        <f t="shared" si="4"/>
        <v>1.36986301369863E-4</v>
      </c>
      <c r="F189" s="62">
        <f t="shared" si="5"/>
        <v>0.27945205479452057</v>
      </c>
      <c r="G189" s="57">
        <v>7300</v>
      </c>
      <c r="H189" s="57" t="s">
        <v>1072</v>
      </c>
      <c r="I189" s="12" t="s">
        <v>294</v>
      </c>
    </row>
    <row r="190" spans="2:12" x14ac:dyDescent="0.25">
      <c r="B190" s="57" t="s">
        <v>745</v>
      </c>
      <c r="C190" s="57" t="s">
        <v>1079</v>
      </c>
      <c r="D190" s="61" t="s">
        <v>1097</v>
      </c>
      <c r="E190" s="57">
        <f t="shared" si="4"/>
        <v>1.2554927809165097E-4</v>
      </c>
      <c r="F190" s="62">
        <f t="shared" si="5"/>
        <v>0.25612052730696799</v>
      </c>
      <c r="G190" s="57">
        <v>7965</v>
      </c>
      <c r="H190" s="57" t="s">
        <v>1072</v>
      </c>
    </row>
    <row r="191" spans="2:12" x14ac:dyDescent="0.25">
      <c r="B191" s="57" t="s">
        <v>746</v>
      </c>
      <c r="C191" s="57" t="s">
        <v>1079</v>
      </c>
      <c r="D191" s="61" t="s">
        <v>1097</v>
      </c>
      <c r="E191" s="57">
        <f t="shared" si="4"/>
        <v>1.2554927809165097E-4</v>
      </c>
      <c r="F191" s="62">
        <f t="shared" si="5"/>
        <v>0.25612052730696799</v>
      </c>
      <c r="G191" s="57">
        <v>7965</v>
      </c>
      <c r="H191" s="57" t="s">
        <v>1072</v>
      </c>
    </row>
    <row r="192" spans="2:12" x14ac:dyDescent="0.25">
      <c r="B192" s="57" t="s">
        <v>747</v>
      </c>
      <c r="C192" s="57" t="s">
        <v>1077</v>
      </c>
      <c r="D192" s="61" t="s">
        <v>1095</v>
      </c>
      <c r="E192" s="57">
        <f t="shared" si="4"/>
        <v>2.5000000000000001E-4</v>
      </c>
      <c r="F192" s="62">
        <f t="shared" si="5"/>
        <v>0.51</v>
      </c>
      <c r="G192" s="57">
        <v>4000</v>
      </c>
      <c r="H192" s="57" t="s">
        <v>1072</v>
      </c>
    </row>
    <row r="193" spans="2:12" x14ac:dyDescent="0.25">
      <c r="B193" s="57" t="s">
        <v>748</v>
      </c>
      <c r="C193" s="57" t="s">
        <v>1076</v>
      </c>
      <c r="D193" s="61" t="s">
        <v>1094</v>
      </c>
      <c r="E193" s="57">
        <f t="shared" si="4"/>
        <v>2.7397260273972601E-4</v>
      </c>
      <c r="F193" s="62">
        <f t="shared" si="5"/>
        <v>0.55890410958904113</v>
      </c>
      <c r="G193" s="57">
        <v>3650</v>
      </c>
      <c r="H193" s="57" t="s">
        <v>1072</v>
      </c>
    </row>
    <row r="194" spans="2:12" x14ac:dyDescent="0.25">
      <c r="B194" s="57" t="s">
        <v>749</v>
      </c>
      <c r="C194" s="57" t="s">
        <v>1076</v>
      </c>
      <c r="D194" s="61" t="s">
        <v>1094</v>
      </c>
      <c r="E194" s="57">
        <f t="shared" si="4"/>
        <v>2.7397260273972601E-4</v>
      </c>
      <c r="F194" s="62">
        <f t="shared" si="5"/>
        <v>0.55890410958904113</v>
      </c>
      <c r="G194" s="57">
        <v>3650</v>
      </c>
      <c r="H194" s="57" t="s">
        <v>1072</v>
      </c>
    </row>
    <row r="195" spans="2:12" x14ac:dyDescent="0.25">
      <c r="B195" s="57" t="s">
        <v>750</v>
      </c>
      <c r="C195" s="57" t="s">
        <v>1075</v>
      </c>
      <c r="D195" s="61" t="s">
        <v>1093</v>
      </c>
      <c r="E195" s="57">
        <f t="shared" si="4"/>
        <v>1.36986301369863E-4</v>
      </c>
      <c r="F195" s="62">
        <f t="shared" si="5"/>
        <v>0.27945205479452057</v>
      </c>
      <c r="G195" s="57">
        <v>7300</v>
      </c>
      <c r="H195" s="57" t="s">
        <v>1072</v>
      </c>
    </row>
    <row r="196" spans="2:12" x14ac:dyDescent="0.25">
      <c r="B196" s="57" t="s">
        <v>751</v>
      </c>
      <c r="C196" s="57" t="s">
        <v>1078</v>
      </c>
      <c r="D196" s="61" t="s">
        <v>1096</v>
      </c>
      <c r="E196" s="57">
        <f t="shared" si="4"/>
        <v>5.0000000000000001E-4</v>
      </c>
      <c r="F196" s="62">
        <f t="shared" si="5"/>
        <v>1.02</v>
      </c>
      <c r="G196" s="57">
        <v>2000</v>
      </c>
      <c r="H196" s="57" t="s">
        <v>1072</v>
      </c>
      <c r="I196" s="12" t="s">
        <v>295</v>
      </c>
    </row>
    <row r="197" spans="2:12" x14ac:dyDescent="0.25">
      <c r="B197" s="57" t="s">
        <v>752</v>
      </c>
      <c r="C197" s="57" t="s">
        <v>1084</v>
      </c>
      <c r="D197" s="61" t="s">
        <v>1103</v>
      </c>
      <c r="E197" s="57">
        <f t="shared" ref="E197:E260" si="6">1/G197</f>
        <v>3.3333333333333332E-4</v>
      </c>
      <c r="F197" s="62">
        <f t="shared" ref="F197:F260" si="7">(40*4.25*12)/G197</f>
        <v>0.68</v>
      </c>
      <c r="G197" s="57">
        <v>3000</v>
      </c>
      <c r="H197" s="57" t="s">
        <v>1072</v>
      </c>
    </row>
    <row r="198" spans="2:12" x14ac:dyDescent="0.25">
      <c r="B198" s="57" t="s">
        <v>753</v>
      </c>
      <c r="C198" s="57" t="s">
        <v>1077</v>
      </c>
      <c r="D198" s="61" t="s">
        <v>1095</v>
      </c>
      <c r="E198" s="57">
        <f t="shared" si="6"/>
        <v>2.5000000000000001E-4</v>
      </c>
      <c r="F198" s="62">
        <f t="shared" si="7"/>
        <v>0.51</v>
      </c>
      <c r="G198" s="57">
        <v>4000</v>
      </c>
      <c r="H198" s="57" t="s">
        <v>1072</v>
      </c>
    </row>
    <row r="199" spans="2:12" x14ac:dyDescent="0.25">
      <c r="B199" s="57" t="s">
        <v>754</v>
      </c>
      <c r="C199" s="57" t="s">
        <v>1076</v>
      </c>
      <c r="D199" s="61" t="s">
        <v>1094</v>
      </c>
      <c r="E199" s="57">
        <f t="shared" si="6"/>
        <v>2.7397260273972601E-4</v>
      </c>
      <c r="F199" s="62">
        <f t="shared" si="7"/>
        <v>0.55890410958904113</v>
      </c>
      <c r="G199" s="57">
        <v>3650</v>
      </c>
      <c r="H199" s="57" t="s">
        <v>1072</v>
      </c>
    </row>
    <row r="200" spans="2:12" x14ac:dyDescent="0.25">
      <c r="B200" s="57" t="s">
        <v>755</v>
      </c>
      <c r="C200" s="57" t="s">
        <v>1076</v>
      </c>
      <c r="D200" s="61" t="s">
        <v>1094</v>
      </c>
      <c r="E200" s="57">
        <f t="shared" si="6"/>
        <v>2.7397260273972601E-4</v>
      </c>
      <c r="F200" s="62">
        <f t="shared" si="7"/>
        <v>0.55890410958904113</v>
      </c>
      <c r="G200" s="57">
        <v>3650</v>
      </c>
      <c r="H200" s="57" t="s">
        <v>1072</v>
      </c>
    </row>
    <row r="201" spans="2:12" x14ac:dyDescent="0.25">
      <c r="B201" s="57" t="s">
        <v>756</v>
      </c>
      <c r="C201" s="57" t="s">
        <v>1080</v>
      </c>
      <c r="D201" s="61" t="s">
        <v>1099</v>
      </c>
      <c r="E201" s="57">
        <f t="shared" si="6"/>
        <v>1.6025641025641025E-3</v>
      </c>
      <c r="F201" s="62">
        <f t="shared" si="7"/>
        <v>3.2692307692307692</v>
      </c>
      <c r="G201" s="57">
        <v>624</v>
      </c>
      <c r="H201" s="57" t="s">
        <v>1072</v>
      </c>
      <c r="I201" s="12" t="s">
        <v>296</v>
      </c>
      <c r="L201" s="60"/>
    </row>
    <row r="202" spans="2:12" x14ac:dyDescent="0.25">
      <c r="B202" s="57" t="s">
        <v>757</v>
      </c>
      <c r="C202" s="57" t="s">
        <v>1076</v>
      </c>
      <c r="D202" s="61" t="s">
        <v>1094</v>
      </c>
      <c r="E202" s="57">
        <f t="shared" si="6"/>
        <v>2.7397260273972601E-4</v>
      </c>
      <c r="F202" s="62">
        <f t="shared" si="7"/>
        <v>0.55890410958904113</v>
      </c>
      <c r="G202" s="57">
        <v>3650</v>
      </c>
      <c r="H202" s="57" t="s">
        <v>1072</v>
      </c>
    </row>
    <row r="203" spans="2:12" x14ac:dyDescent="0.25">
      <c r="B203" s="57" t="s">
        <v>758</v>
      </c>
      <c r="C203" s="57" t="s">
        <v>1077</v>
      </c>
      <c r="D203" s="61" t="s">
        <v>1095</v>
      </c>
      <c r="E203" s="57">
        <f t="shared" si="6"/>
        <v>2.5000000000000001E-4</v>
      </c>
      <c r="F203" s="62">
        <f t="shared" si="7"/>
        <v>0.51</v>
      </c>
      <c r="G203" s="57">
        <v>4000</v>
      </c>
      <c r="H203" s="57" t="s">
        <v>1072</v>
      </c>
    </row>
    <row r="204" spans="2:12" x14ac:dyDescent="0.25">
      <c r="B204" s="57" t="s">
        <v>759</v>
      </c>
      <c r="C204" s="57" t="s">
        <v>1078</v>
      </c>
      <c r="D204" s="61" t="s">
        <v>1096</v>
      </c>
      <c r="E204" s="57">
        <f t="shared" si="6"/>
        <v>5.0000000000000001E-4</v>
      </c>
      <c r="F204" s="62">
        <f t="shared" si="7"/>
        <v>1.02</v>
      </c>
      <c r="G204" s="57">
        <v>2000</v>
      </c>
      <c r="H204" s="57" t="s">
        <v>1072</v>
      </c>
    </row>
    <row r="205" spans="2:12" x14ac:dyDescent="0.25">
      <c r="B205" s="57" t="s">
        <v>760</v>
      </c>
      <c r="C205" s="57" t="s">
        <v>1080</v>
      </c>
      <c r="D205" s="61" t="s">
        <v>1099</v>
      </c>
      <c r="E205" s="57">
        <f t="shared" si="6"/>
        <v>1.6025641025641025E-3</v>
      </c>
      <c r="F205" s="62">
        <f t="shared" si="7"/>
        <v>3.2692307692307692</v>
      </c>
      <c r="G205" s="57">
        <v>624</v>
      </c>
      <c r="H205" s="57" t="s">
        <v>1072</v>
      </c>
      <c r="I205" s="12" t="s">
        <v>297</v>
      </c>
      <c r="L205" s="60"/>
    </row>
    <row r="206" spans="2:12" x14ac:dyDescent="0.25">
      <c r="B206" s="57" t="s">
        <v>761</v>
      </c>
      <c r="C206" s="57" t="s">
        <v>1077</v>
      </c>
      <c r="D206" s="61" t="s">
        <v>1095</v>
      </c>
      <c r="E206" s="57">
        <f t="shared" si="6"/>
        <v>2.5000000000000001E-4</v>
      </c>
      <c r="F206" s="62">
        <f t="shared" si="7"/>
        <v>0.51</v>
      </c>
      <c r="G206" s="57">
        <v>4000</v>
      </c>
      <c r="H206" s="57" t="s">
        <v>1072</v>
      </c>
    </row>
    <row r="207" spans="2:12" x14ac:dyDescent="0.25">
      <c r="B207" s="57" t="s">
        <v>762</v>
      </c>
      <c r="C207" s="57" t="s">
        <v>1076</v>
      </c>
      <c r="D207" s="61" t="s">
        <v>1094</v>
      </c>
      <c r="E207" s="57">
        <f t="shared" si="6"/>
        <v>2.7397260273972601E-4</v>
      </c>
      <c r="F207" s="62">
        <f t="shared" si="7"/>
        <v>0.55890410958904113</v>
      </c>
      <c r="G207" s="57">
        <v>3650</v>
      </c>
      <c r="H207" s="57" t="s">
        <v>1072</v>
      </c>
    </row>
    <row r="208" spans="2:12" x14ac:dyDescent="0.25">
      <c r="B208" s="57" t="s">
        <v>763</v>
      </c>
      <c r="C208" s="57" t="s">
        <v>1076</v>
      </c>
      <c r="D208" s="61" t="s">
        <v>1094</v>
      </c>
      <c r="E208" s="57">
        <f t="shared" si="6"/>
        <v>2.7397260273972601E-4</v>
      </c>
      <c r="F208" s="62">
        <f t="shared" si="7"/>
        <v>0.55890410958904113</v>
      </c>
      <c r="G208" s="57">
        <v>3650</v>
      </c>
      <c r="H208" s="57" t="s">
        <v>1072</v>
      </c>
    </row>
    <row r="209" spans="2:12" x14ac:dyDescent="0.25">
      <c r="B209" s="57" t="s">
        <v>764</v>
      </c>
      <c r="C209" s="57" t="s">
        <v>1080</v>
      </c>
      <c r="D209" s="61" t="s">
        <v>1099</v>
      </c>
      <c r="E209" s="57">
        <f t="shared" si="6"/>
        <v>1.6025641025641025E-3</v>
      </c>
      <c r="F209" s="62">
        <f t="shared" si="7"/>
        <v>3.2692307692307692</v>
      </c>
      <c r="G209" s="57">
        <v>624</v>
      </c>
      <c r="H209" s="57" t="s">
        <v>1072</v>
      </c>
      <c r="I209" s="12" t="s">
        <v>298</v>
      </c>
      <c r="L209" s="60"/>
    </row>
    <row r="210" spans="2:12" x14ac:dyDescent="0.25">
      <c r="B210" s="57" t="s">
        <v>765</v>
      </c>
      <c r="C210" s="57" t="s">
        <v>384</v>
      </c>
      <c r="D210" s="61" t="s">
        <v>1098</v>
      </c>
      <c r="E210" s="57">
        <f t="shared" si="6"/>
        <v>1E-3</v>
      </c>
      <c r="F210" s="62">
        <f t="shared" si="7"/>
        <v>2.04</v>
      </c>
      <c r="G210" s="57">
        <v>1000</v>
      </c>
      <c r="H210" s="57" t="s">
        <v>1072</v>
      </c>
    </row>
    <row r="211" spans="2:12" x14ac:dyDescent="0.25">
      <c r="B211" s="57" t="s">
        <v>766</v>
      </c>
      <c r="C211" s="57" t="s">
        <v>1084</v>
      </c>
      <c r="D211" s="61" t="s">
        <v>1103</v>
      </c>
      <c r="E211" s="57">
        <f t="shared" si="6"/>
        <v>3.3333333333333332E-4</v>
      </c>
      <c r="F211" s="62">
        <f t="shared" si="7"/>
        <v>0.68</v>
      </c>
      <c r="G211" s="57">
        <v>3000</v>
      </c>
      <c r="H211" s="57" t="s">
        <v>1072</v>
      </c>
    </row>
    <row r="212" spans="2:12" x14ac:dyDescent="0.25">
      <c r="B212" s="57" t="s">
        <v>767</v>
      </c>
      <c r="C212" s="57" t="s">
        <v>1077</v>
      </c>
      <c r="D212" s="61" t="s">
        <v>1095</v>
      </c>
      <c r="E212" s="57">
        <f t="shared" si="6"/>
        <v>2.5000000000000001E-4</v>
      </c>
      <c r="F212" s="62">
        <f t="shared" si="7"/>
        <v>0.51</v>
      </c>
      <c r="G212" s="57">
        <v>4000</v>
      </c>
      <c r="H212" s="57" t="s">
        <v>1072</v>
      </c>
    </row>
    <row r="213" spans="2:12" x14ac:dyDescent="0.25">
      <c r="B213" s="57" t="s">
        <v>768</v>
      </c>
      <c r="C213" s="57" t="s">
        <v>384</v>
      </c>
      <c r="D213" s="61" t="s">
        <v>1098</v>
      </c>
      <c r="E213" s="57">
        <f t="shared" si="6"/>
        <v>1E-3</v>
      </c>
      <c r="F213" s="62">
        <f t="shared" si="7"/>
        <v>2.04</v>
      </c>
      <c r="G213" s="57">
        <v>1000</v>
      </c>
      <c r="H213" s="57" t="s">
        <v>1072</v>
      </c>
    </row>
    <row r="214" spans="2:12" x14ac:dyDescent="0.25">
      <c r="B214" s="57" t="s">
        <v>769</v>
      </c>
      <c r="C214" s="57" t="s">
        <v>1076</v>
      </c>
      <c r="D214" s="61" t="s">
        <v>1094</v>
      </c>
      <c r="E214" s="57">
        <f t="shared" si="6"/>
        <v>2.7397260273972601E-4</v>
      </c>
      <c r="F214" s="62">
        <f t="shared" si="7"/>
        <v>0.55890410958904113</v>
      </c>
      <c r="G214" s="57">
        <v>3650</v>
      </c>
      <c r="H214" s="57" t="s">
        <v>1072</v>
      </c>
    </row>
    <row r="215" spans="2:12" x14ac:dyDescent="0.25">
      <c r="B215" s="57" t="s">
        <v>770</v>
      </c>
      <c r="C215" s="57" t="s">
        <v>1076</v>
      </c>
      <c r="D215" s="61" t="s">
        <v>1094</v>
      </c>
      <c r="E215" s="57">
        <f t="shared" si="6"/>
        <v>2.7397260273972601E-4</v>
      </c>
      <c r="F215" s="62">
        <f t="shared" si="7"/>
        <v>0.55890410958904113</v>
      </c>
      <c r="G215" s="57">
        <v>3650</v>
      </c>
      <c r="H215" s="57" t="s">
        <v>1072</v>
      </c>
    </row>
    <row r="216" spans="2:12" x14ac:dyDescent="0.25">
      <c r="B216" s="57" t="s">
        <v>771</v>
      </c>
      <c r="C216" s="57" t="s">
        <v>1076</v>
      </c>
      <c r="D216" s="61" t="s">
        <v>1094</v>
      </c>
      <c r="E216" s="57">
        <f t="shared" si="6"/>
        <v>2.7397260273972601E-4</v>
      </c>
      <c r="F216" s="62">
        <f t="shared" si="7"/>
        <v>0.55890410958904113</v>
      </c>
      <c r="G216" s="57">
        <v>3650</v>
      </c>
      <c r="H216" s="57" t="s">
        <v>1072</v>
      </c>
    </row>
    <row r="217" spans="2:12" x14ac:dyDescent="0.25">
      <c r="B217" s="57" t="s">
        <v>772</v>
      </c>
      <c r="C217" s="57" t="s">
        <v>1076</v>
      </c>
      <c r="D217" s="61" t="s">
        <v>1094</v>
      </c>
      <c r="E217" s="57">
        <f t="shared" si="6"/>
        <v>2.7397260273972601E-4</v>
      </c>
      <c r="F217" s="62">
        <f t="shared" si="7"/>
        <v>0.55890410958904113</v>
      </c>
      <c r="G217" s="57">
        <v>3650</v>
      </c>
      <c r="H217" s="57" t="s">
        <v>1072</v>
      </c>
    </row>
    <row r="218" spans="2:12" x14ac:dyDescent="0.25">
      <c r="B218" s="57" t="s">
        <v>773</v>
      </c>
      <c r="C218" s="57" t="s">
        <v>1076</v>
      </c>
      <c r="D218" s="61" t="s">
        <v>1094</v>
      </c>
      <c r="E218" s="57">
        <f t="shared" si="6"/>
        <v>2.7397260273972601E-4</v>
      </c>
      <c r="F218" s="62">
        <f t="shared" si="7"/>
        <v>0.55890410958904113</v>
      </c>
      <c r="G218" s="57">
        <v>3650</v>
      </c>
      <c r="H218" s="57" t="s">
        <v>1072</v>
      </c>
    </row>
    <row r="219" spans="2:12" x14ac:dyDescent="0.25">
      <c r="B219" s="57" t="s">
        <v>774</v>
      </c>
      <c r="C219" s="57" t="s">
        <v>1076</v>
      </c>
      <c r="D219" s="61" t="s">
        <v>1094</v>
      </c>
      <c r="E219" s="57">
        <f t="shared" si="6"/>
        <v>2.7397260273972601E-4</v>
      </c>
      <c r="F219" s="62">
        <f t="shared" si="7"/>
        <v>0.55890410958904113</v>
      </c>
      <c r="G219" s="57">
        <v>3650</v>
      </c>
      <c r="H219" s="57" t="s">
        <v>1072</v>
      </c>
    </row>
    <row r="220" spans="2:12" x14ac:dyDescent="0.25">
      <c r="B220" s="57" t="s">
        <v>775</v>
      </c>
      <c r="C220" s="57" t="s">
        <v>1076</v>
      </c>
      <c r="D220" s="61" t="s">
        <v>1094</v>
      </c>
      <c r="E220" s="57">
        <f t="shared" si="6"/>
        <v>2.7397260273972601E-4</v>
      </c>
      <c r="F220" s="62">
        <f t="shared" si="7"/>
        <v>0.55890410958904113</v>
      </c>
      <c r="G220" s="57">
        <v>3650</v>
      </c>
      <c r="H220" s="57" t="s">
        <v>1072</v>
      </c>
    </row>
    <row r="221" spans="2:12" x14ac:dyDescent="0.25">
      <c r="B221" s="57" t="s">
        <v>776</v>
      </c>
      <c r="C221" s="57" t="s">
        <v>1076</v>
      </c>
      <c r="D221" s="61" t="s">
        <v>1094</v>
      </c>
      <c r="E221" s="57">
        <f t="shared" si="6"/>
        <v>2.7397260273972601E-4</v>
      </c>
      <c r="F221" s="62">
        <f t="shared" si="7"/>
        <v>0.55890410958904113</v>
      </c>
      <c r="G221" s="57">
        <v>3650</v>
      </c>
      <c r="H221" s="57" t="s">
        <v>1072</v>
      </c>
    </row>
    <row r="222" spans="2:12" x14ac:dyDescent="0.25">
      <c r="B222" s="57" t="s">
        <v>777</v>
      </c>
      <c r="C222" s="57" t="s">
        <v>1076</v>
      </c>
      <c r="D222" s="61" t="s">
        <v>1094</v>
      </c>
      <c r="E222" s="57">
        <f t="shared" si="6"/>
        <v>2.7397260273972601E-4</v>
      </c>
      <c r="F222" s="62">
        <f t="shared" si="7"/>
        <v>0.55890410958904113</v>
      </c>
      <c r="G222" s="57">
        <v>3650</v>
      </c>
      <c r="H222" s="57" t="s">
        <v>1072</v>
      </c>
    </row>
    <row r="223" spans="2:12" x14ac:dyDescent="0.25">
      <c r="B223" s="57" t="s">
        <v>778</v>
      </c>
      <c r="C223" s="57" t="s">
        <v>1080</v>
      </c>
      <c r="D223" s="61" t="s">
        <v>1099</v>
      </c>
      <c r="E223" s="57">
        <f t="shared" si="6"/>
        <v>1.6025641025641025E-3</v>
      </c>
      <c r="F223" s="62">
        <f t="shared" si="7"/>
        <v>3.2692307692307692</v>
      </c>
      <c r="G223" s="57">
        <v>624</v>
      </c>
      <c r="H223" s="57" t="s">
        <v>1072</v>
      </c>
      <c r="I223" s="12" t="s">
        <v>299</v>
      </c>
      <c r="L223" s="60"/>
    </row>
    <row r="224" spans="2:12" x14ac:dyDescent="0.25">
      <c r="B224" s="57" t="s">
        <v>779</v>
      </c>
      <c r="C224" s="57" t="s">
        <v>384</v>
      </c>
      <c r="D224" s="61" t="s">
        <v>1098</v>
      </c>
      <c r="E224" s="57">
        <f t="shared" si="6"/>
        <v>1E-3</v>
      </c>
      <c r="F224" s="62">
        <f t="shared" si="7"/>
        <v>2.04</v>
      </c>
      <c r="G224" s="57">
        <v>1000</v>
      </c>
      <c r="H224" s="57" t="s">
        <v>1072</v>
      </c>
    </row>
    <row r="225" spans="2:12" x14ac:dyDescent="0.25">
      <c r="B225" s="57" t="s">
        <v>780</v>
      </c>
      <c r="C225" s="57" t="s">
        <v>384</v>
      </c>
      <c r="D225" s="61" t="s">
        <v>1098</v>
      </c>
      <c r="E225" s="57">
        <f t="shared" si="6"/>
        <v>1E-3</v>
      </c>
      <c r="F225" s="62">
        <f t="shared" si="7"/>
        <v>2.04</v>
      </c>
      <c r="G225" s="57">
        <v>1000</v>
      </c>
      <c r="H225" s="57" t="s">
        <v>1072</v>
      </c>
    </row>
    <row r="226" spans="2:12" x14ac:dyDescent="0.25">
      <c r="B226" s="57" t="s">
        <v>781</v>
      </c>
      <c r="C226" s="57" t="s">
        <v>384</v>
      </c>
      <c r="D226" s="61" t="s">
        <v>1098</v>
      </c>
      <c r="E226" s="57">
        <f t="shared" si="6"/>
        <v>1E-3</v>
      </c>
      <c r="F226" s="62">
        <f t="shared" si="7"/>
        <v>2.04</v>
      </c>
      <c r="G226" s="57">
        <v>1000</v>
      </c>
      <c r="H226" s="57" t="s">
        <v>1072</v>
      </c>
    </row>
    <row r="227" spans="2:12" x14ac:dyDescent="0.25">
      <c r="B227" s="57" t="s">
        <v>782</v>
      </c>
      <c r="C227" s="57" t="s">
        <v>1078</v>
      </c>
      <c r="D227" s="61" t="s">
        <v>1096</v>
      </c>
      <c r="E227" s="57">
        <f t="shared" si="6"/>
        <v>5.0000000000000001E-4</v>
      </c>
      <c r="F227" s="62">
        <f t="shared" si="7"/>
        <v>1.02</v>
      </c>
      <c r="G227" s="57">
        <v>2000</v>
      </c>
      <c r="H227" s="57" t="s">
        <v>1072</v>
      </c>
    </row>
    <row r="228" spans="2:12" x14ac:dyDescent="0.25">
      <c r="B228" s="57" t="s">
        <v>783</v>
      </c>
      <c r="C228" s="57" t="s">
        <v>1077</v>
      </c>
      <c r="D228" s="61" t="s">
        <v>1095</v>
      </c>
      <c r="E228" s="57">
        <f t="shared" si="6"/>
        <v>2.5000000000000001E-4</v>
      </c>
      <c r="F228" s="62">
        <f t="shared" si="7"/>
        <v>0.51</v>
      </c>
      <c r="G228" s="57">
        <v>4000</v>
      </c>
      <c r="H228" s="57" t="s">
        <v>1072</v>
      </c>
    </row>
    <row r="229" spans="2:12" x14ac:dyDescent="0.25">
      <c r="B229" s="57" t="s">
        <v>784</v>
      </c>
      <c r="C229" s="57" t="s">
        <v>1076</v>
      </c>
      <c r="D229" s="61" t="s">
        <v>1094</v>
      </c>
      <c r="E229" s="57">
        <f t="shared" si="6"/>
        <v>2.7397260273972601E-4</v>
      </c>
      <c r="F229" s="62">
        <f t="shared" si="7"/>
        <v>0.55890410958904113</v>
      </c>
      <c r="G229" s="57">
        <v>3650</v>
      </c>
      <c r="H229" s="57" t="s">
        <v>1072</v>
      </c>
    </row>
    <row r="230" spans="2:12" x14ac:dyDescent="0.25">
      <c r="B230" s="57" t="s">
        <v>785</v>
      </c>
      <c r="C230" s="57" t="s">
        <v>1076</v>
      </c>
      <c r="D230" s="61" t="s">
        <v>1094</v>
      </c>
      <c r="E230" s="57">
        <f t="shared" si="6"/>
        <v>2.7397260273972601E-4</v>
      </c>
      <c r="F230" s="62">
        <f t="shared" si="7"/>
        <v>0.55890410958904113</v>
      </c>
      <c r="G230" s="57">
        <v>3650</v>
      </c>
      <c r="H230" s="57" t="s">
        <v>1072</v>
      </c>
    </row>
    <row r="231" spans="2:12" x14ac:dyDescent="0.25">
      <c r="B231" s="57" t="s">
        <v>786</v>
      </c>
      <c r="C231" s="57" t="s">
        <v>1076</v>
      </c>
      <c r="D231" s="61" t="s">
        <v>1094</v>
      </c>
      <c r="E231" s="57">
        <f t="shared" si="6"/>
        <v>2.7397260273972601E-4</v>
      </c>
      <c r="F231" s="62">
        <f t="shared" si="7"/>
        <v>0.55890410958904113</v>
      </c>
      <c r="G231" s="57">
        <v>3650</v>
      </c>
      <c r="H231" s="57" t="s">
        <v>1072</v>
      </c>
    </row>
    <row r="232" spans="2:12" x14ac:dyDescent="0.25">
      <c r="B232" s="57" t="s">
        <v>787</v>
      </c>
      <c r="C232" s="57" t="s">
        <v>1076</v>
      </c>
      <c r="D232" s="61" t="s">
        <v>1094</v>
      </c>
      <c r="E232" s="57">
        <f t="shared" si="6"/>
        <v>2.7397260273972601E-4</v>
      </c>
      <c r="F232" s="62">
        <f t="shared" si="7"/>
        <v>0.55890410958904113</v>
      </c>
      <c r="G232" s="57">
        <v>3650</v>
      </c>
      <c r="H232" s="57" t="s">
        <v>1072</v>
      </c>
    </row>
    <row r="233" spans="2:12" x14ac:dyDescent="0.25">
      <c r="B233" s="57" t="s">
        <v>788</v>
      </c>
      <c r="C233" s="57" t="s">
        <v>1080</v>
      </c>
      <c r="D233" s="61" t="s">
        <v>1099</v>
      </c>
      <c r="E233" s="57">
        <f t="shared" si="6"/>
        <v>1.6025641025641025E-3</v>
      </c>
      <c r="F233" s="62">
        <f t="shared" si="7"/>
        <v>3.2692307692307692</v>
      </c>
      <c r="G233" s="57">
        <v>624</v>
      </c>
      <c r="H233" s="57" t="s">
        <v>1072</v>
      </c>
      <c r="I233" s="12" t="s">
        <v>300</v>
      </c>
      <c r="L233" s="60"/>
    </row>
    <row r="234" spans="2:12" x14ac:dyDescent="0.25">
      <c r="B234" s="57" t="s">
        <v>789</v>
      </c>
      <c r="C234" s="57" t="s">
        <v>1077</v>
      </c>
      <c r="D234" s="61" t="s">
        <v>1095</v>
      </c>
      <c r="E234" s="57">
        <f t="shared" si="6"/>
        <v>2.5000000000000001E-4</v>
      </c>
      <c r="F234" s="62">
        <f t="shared" si="7"/>
        <v>0.51</v>
      </c>
      <c r="G234" s="57">
        <v>4000</v>
      </c>
      <c r="H234" s="57" t="s">
        <v>1072</v>
      </c>
    </row>
    <row r="235" spans="2:12" x14ac:dyDescent="0.25">
      <c r="B235" s="57" t="s">
        <v>790</v>
      </c>
      <c r="C235" s="57" t="s">
        <v>1076</v>
      </c>
      <c r="D235" s="61" t="s">
        <v>1094</v>
      </c>
      <c r="E235" s="57">
        <f t="shared" si="6"/>
        <v>2.7397260273972601E-4</v>
      </c>
      <c r="F235" s="62">
        <f t="shared" si="7"/>
        <v>0.55890410958904113</v>
      </c>
      <c r="G235" s="57">
        <v>3650</v>
      </c>
      <c r="H235" s="57" t="s">
        <v>1072</v>
      </c>
    </row>
    <row r="236" spans="2:12" x14ac:dyDescent="0.25">
      <c r="B236" s="57" t="s">
        <v>791</v>
      </c>
      <c r="C236" s="57" t="s">
        <v>1076</v>
      </c>
      <c r="D236" s="61" t="s">
        <v>1094</v>
      </c>
      <c r="E236" s="57">
        <f t="shared" si="6"/>
        <v>2.7397260273972601E-4</v>
      </c>
      <c r="F236" s="62">
        <f t="shared" si="7"/>
        <v>0.55890410958904113</v>
      </c>
      <c r="G236" s="57">
        <v>3650</v>
      </c>
      <c r="H236" s="57" t="s">
        <v>1072</v>
      </c>
    </row>
    <row r="237" spans="2:12" x14ac:dyDescent="0.25">
      <c r="B237" s="57" t="s">
        <v>792</v>
      </c>
      <c r="C237" s="57" t="s">
        <v>1080</v>
      </c>
      <c r="D237" s="61" t="s">
        <v>1099</v>
      </c>
      <c r="E237" s="57">
        <f t="shared" si="6"/>
        <v>1.6025641025641025E-3</v>
      </c>
      <c r="F237" s="62">
        <f t="shared" si="7"/>
        <v>3.2692307692307692</v>
      </c>
      <c r="G237" s="57">
        <v>624</v>
      </c>
      <c r="H237" s="57" t="s">
        <v>1072</v>
      </c>
      <c r="I237" s="12" t="s">
        <v>301</v>
      </c>
      <c r="L237" s="60"/>
    </row>
    <row r="238" spans="2:12" x14ac:dyDescent="0.25">
      <c r="B238" s="57" t="s">
        <v>793</v>
      </c>
      <c r="C238" s="57" t="s">
        <v>1084</v>
      </c>
      <c r="D238" s="61" t="s">
        <v>1103</v>
      </c>
      <c r="E238" s="57">
        <f t="shared" si="6"/>
        <v>3.3333333333333332E-4</v>
      </c>
      <c r="F238" s="62">
        <f t="shared" si="7"/>
        <v>0.68</v>
      </c>
      <c r="G238" s="57">
        <v>3000</v>
      </c>
      <c r="H238" s="57" t="s">
        <v>1072</v>
      </c>
    </row>
    <row r="239" spans="2:12" x14ac:dyDescent="0.25">
      <c r="B239" s="57" t="s">
        <v>794</v>
      </c>
      <c r="C239" s="57" t="s">
        <v>1077</v>
      </c>
      <c r="D239" s="61" t="s">
        <v>1095</v>
      </c>
      <c r="E239" s="57">
        <f t="shared" si="6"/>
        <v>2.5000000000000001E-4</v>
      </c>
      <c r="F239" s="62">
        <f t="shared" si="7"/>
        <v>0.51</v>
      </c>
      <c r="G239" s="57">
        <v>4000</v>
      </c>
      <c r="H239" s="57" t="s">
        <v>1072</v>
      </c>
    </row>
    <row r="240" spans="2:12" x14ac:dyDescent="0.25">
      <c r="B240" s="57" t="s">
        <v>795</v>
      </c>
      <c r="C240" s="57" t="s">
        <v>1076</v>
      </c>
      <c r="D240" s="61" t="s">
        <v>1094</v>
      </c>
      <c r="E240" s="57">
        <f t="shared" si="6"/>
        <v>2.7397260273972601E-4</v>
      </c>
      <c r="F240" s="62">
        <f t="shared" si="7"/>
        <v>0.55890410958904113</v>
      </c>
      <c r="G240" s="57">
        <v>3650</v>
      </c>
      <c r="H240" s="57" t="s">
        <v>1072</v>
      </c>
    </row>
    <row r="241" spans="2:12" x14ac:dyDescent="0.25">
      <c r="B241" s="57" t="s">
        <v>796</v>
      </c>
      <c r="C241" s="57" t="s">
        <v>1076</v>
      </c>
      <c r="D241" s="61" t="s">
        <v>1094</v>
      </c>
      <c r="E241" s="57">
        <f t="shared" si="6"/>
        <v>2.7397260273972601E-4</v>
      </c>
      <c r="F241" s="62">
        <f t="shared" si="7"/>
        <v>0.55890410958904113</v>
      </c>
      <c r="G241" s="57">
        <v>3650</v>
      </c>
      <c r="H241" s="57" t="s">
        <v>1072</v>
      </c>
    </row>
    <row r="242" spans="2:12" x14ac:dyDescent="0.25">
      <c r="B242" s="57" t="s">
        <v>797</v>
      </c>
      <c r="C242" s="57" t="s">
        <v>1087</v>
      </c>
      <c r="D242" s="61" t="s">
        <v>1107</v>
      </c>
      <c r="E242" s="57">
        <f t="shared" si="6"/>
        <v>2.7322404371584699E-4</v>
      </c>
      <c r="F242" s="62">
        <f t="shared" si="7"/>
        <v>0.55737704918032782</v>
      </c>
      <c r="G242" s="57">
        <v>3660</v>
      </c>
      <c r="H242" s="57" t="s">
        <v>1072</v>
      </c>
      <c r="I242" s="12" t="s">
        <v>302</v>
      </c>
    </row>
    <row r="243" spans="2:12" x14ac:dyDescent="0.25">
      <c r="B243" s="57" t="s">
        <v>798</v>
      </c>
      <c r="C243" s="57" t="s">
        <v>1082</v>
      </c>
      <c r="D243" s="61" t="s">
        <v>1101</v>
      </c>
      <c r="E243" s="57">
        <f t="shared" si="6"/>
        <v>2.5000000000000001E-3</v>
      </c>
      <c r="F243" s="62">
        <f t="shared" si="7"/>
        <v>5.0999999999999996</v>
      </c>
      <c r="G243" s="57">
        <v>400</v>
      </c>
      <c r="H243" s="57" t="s">
        <v>1072</v>
      </c>
    </row>
    <row r="244" spans="2:12" x14ac:dyDescent="0.25">
      <c r="B244" s="57" t="s">
        <v>799</v>
      </c>
      <c r="C244" s="57" t="s">
        <v>1084</v>
      </c>
      <c r="D244" s="61" t="s">
        <v>1103</v>
      </c>
      <c r="E244" s="57">
        <f t="shared" si="6"/>
        <v>3.3333333333333332E-4</v>
      </c>
      <c r="F244" s="62">
        <f t="shared" si="7"/>
        <v>0.68</v>
      </c>
      <c r="G244" s="57">
        <v>3000</v>
      </c>
      <c r="H244" s="57" t="s">
        <v>1072</v>
      </c>
    </row>
    <row r="245" spans="2:12" x14ac:dyDescent="0.25">
      <c r="B245" s="57" t="s">
        <v>800</v>
      </c>
      <c r="C245" s="57" t="s">
        <v>1077</v>
      </c>
      <c r="D245" s="61" t="s">
        <v>1095</v>
      </c>
      <c r="E245" s="57">
        <f t="shared" si="6"/>
        <v>2.5000000000000001E-4</v>
      </c>
      <c r="F245" s="62">
        <f t="shared" si="7"/>
        <v>0.51</v>
      </c>
      <c r="G245" s="57">
        <v>4000</v>
      </c>
      <c r="H245" s="57" t="s">
        <v>1072</v>
      </c>
    </row>
    <row r="246" spans="2:12" x14ac:dyDescent="0.25">
      <c r="B246" s="57" t="s">
        <v>801</v>
      </c>
      <c r="C246" s="57" t="s">
        <v>1076</v>
      </c>
      <c r="D246" s="61" t="s">
        <v>1094</v>
      </c>
      <c r="E246" s="57">
        <f t="shared" si="6"/>
        <v>2.7397260273972601E-4</v>
      </c>
      <c r="F246" s="62">
        <f t="shared" si="7"/>
        <v>0.55890410958904113</v>
      </c>
      <c r="G246" s="57">
        <v>3650</v>
      </c>
      <c r="H246" s="57" t="s">
        <v>1072</v>
      </c>
    </row>
    <row r="247" spans="2:12" x14ac:dyDescent="0.25">
      <c r="B247" s="57" t="s">
        <v>802</v>
      </c>
      <c r="C247" s="57" t="s">
        <v>1076</v>
      </c>
      <c r="D247" s="61" t="s">
        <v>1094</v>
      </c>
      <c r="E247" s="57">
        <f t="shared" si="6"/>
        <v>2.7397260273972601E-4</v>
      </c>
      <c r="F247" s="62">
        <f t="shared" si="7"/>
        <v>0.55890410958904113</v>
      </c>
      <c r="G247" s="57">
        <v>3650</v>
      </c>
      <c r="H247" s="57" t="s">
        <v>1072</v>
      </c>
    </row>
    <row r="248" spans="2:12" x14ac:dyDescent="0.25">
      <c r="B248" s="57" t="s">
        <v>803</v>
      </c>
      <c r="C248" s="57" t="s">
        <v>1080</v>
      </c>
      <c r="D248" s="61" t="s">
        <v>1099</v>
      </c>
      <c r="E248" s="57">
        <f t="shared" si="6"/>
        <v>1.6025641025641025E-3</v>
      </c>
      <c r="F248" s="62">
        <f t="shared" si="7"/>
        <v>3.2692307692307692</v>
      </c>
      <c r="G248" s="57">
        <v>624</v>
      </c>
      <c r="H248" s="57" t="s">
        <v>1072</v>
      </c>
      <c r="L248" s="60"/>
    </row>
    <row r="249" spans="2:12" x14ac:dyDescent="0.25">
      <c r="B249" s="57" t="s">
        <v>804</v>
      </c>
      <c r="C249" s="57" t="s">
        <v>1076</v>
      </c>
      <c r="D249" s="61" t="s">
        <v>1094</v>
      </c>
      <c r="E249" s="57">
        <f t="shared" si="6"/>
        <v>2.7397260273972601E-4</v>
      </c>
      <c r="F249" s="62">
        <f t="shared" si="7"/>
        <v>0.55890410958904113</v>
      </c>
      <c r="G249" s="57">
        <v>3650</v>
      </c>
      <c r="H249" s="57" t="s">
        <v>1072</v>
      </c>
    </row>
    <row r="250" spans="2:12" x14ac:dyDescent="0.25">
      <c r="B250" s="57" t="s">
        <v>805</v>
      </c>
      <c r="C250" s="57" t="s">
        <v>1080</v>
      </c>
      <c r="D250" s="61" t="s">
        <v>1099</v>
      </c>
      <c r="E250" s="57">
        <f t="shared" si="6"/>
        <v>1.6025641025641025E-3</v>
      </c>
      <c r="F250" s="62">
        <f t="shared" si="7"/>
        <v>3.2692307692307692</v>
      </c>
      <c r="G250" s="57">
        <v>624</v>
      </c>
      <c r="H250" s="57" t="s">
        <v>1072</v>
      </c>
      <c r="I250" s="12" t="s">
        <v>303</v>
      </c>
      <c r="L250" s="60"/>
    </row>
    <row r="251" spans="2:12" x14ac:dyDescent="0.25">
      <c r="B251" s="57" t="s">
        <v>806</v>
      </c>
      <c r="C251" s="57" t="s">
        <v>1082</v>
      </c>
      <c r="D251" s="61" t="s">
        <v>1101</v>
      </c>
      <c r="E251" s="57">
        <f t="shared" si="6"/>
        <v>2.5000000000000001E-3</v>
      </c>
      <c r="F251" s="62">
        <f t="shared" si="7"/>
        <v>5.0999999999999996</v>
      </c>
      <c r="G251" s="57">
        <v>400</v>
      </c>
      <c r="H251" s="57" t="s">
        <v>1072</v>
      </c>
    </row>
    <row r="252" spans="2:12" x14ac:dyDescent="0.25">
      <c r="B252" s="57" t="s">
        <v>807</v>
      </c>
      <c r="C252" s="57" t="s">
        <v>1088</v>
      </c>
      <c r="D252" s="61" t="s">
        <v>1108</v>
      </c>
      <c r="E252" s="57">
        <f t="shared" si="6"/>
        <v>7.6923076923076927E-3</v>
      </c>
      <c r="F252" s="62">
        <f t="shared" si="7"/>
        <v>15.692307692307692</v>
      </c>
      <c r="G252" s="57">
        <v>130</v>
      </c>
      <c r="H252" s="57" t="s">
        <v>1072</v>
      </c>
      <c r="L252" s="60"/>
    </row>
    <row r="253" spans="2:12" x14ac:dyDescent="0.25">
      <c r="B253" s="57" t="s">
        <v>808</v>
      </c>
      <c r="C253" s="57" t="s">
        <v>1085</v>
      </c>
      <c r="D253" s="61" t="s">
        <v>1104</v>
      </c>
      <c r="E253" s="57">
        <f t="shared" si="6"/>
        <v>9.6153846153846159E-3</v>
      </c>
      <c r="F253" s="62">
        <f t="shared" si="7"/>
        <v>19.615384615384617</v>
      </c>
      <c r="G253" s="57">
        <v>104</v>
      </c>
      <c r="H253" s="57" t="s">
        <v>1072</v>
      </c>
      <c r="L253" s="60"/>
    </row>
    <row r="254" spans="2:12" x14ac:dyDescent="0.25">
      <c r="B254" s="57" t="s">
        <v>809</v>
      </c>
      <c r="C254" s="57" t="s">
        <v>1085</v>
      </c>
      <c r="D254" s="61" t="s">
        <v>1104</v>
      </c>
      <c r="E254" s="57">
        <f t="shared" si="6"/>
        <v>9.6153846153846159E-3</v>
      </c>
      <c r="F254" s="62">
        <f t="shared" si="7"/>
        <v>19.615384615384617</v>
      </c>
      <c r="G254" s="57">
        <v>104</v>
      </c>
      <c r="H254" s="57" t="s">
        <v>1072</v>
      </c>
      <c r="L254" s="60"/>
    </row>
    <row r="255" spans="2:12" x14ac:dyDescent="0.25">
      <c r="B255" s="57" t="s">
        <v>810</v>
      </c>
      <c r="C255" s="57" t="s">
        <v>1088</v>
      </c>
      <c r="D255" s="61" t="s">
        <v>1108</v>
      </c>
      <c r="E255" s="57">
        <f t="shared" si="6"/>
        <v>7.6923076923076927E-3</v>
      </c>
      <c r="F255" s="62">
        <f t="shared" si="7"/>
        <v>15.692307692307692</v>
      </c>
      <c r="G255" s="57">
        <v>130</v>
      </c>
      <c r="H255" s="57" t="s">
        <v>1072</v>
      </c>
      <c r="L255" s="60"/>
    </row>
    <row r="256" spans="2:12" x14ac:dyDescent="0.25">
      <c r="B256" s="57" t="s">
        <v>811</v>
      </c>
      <c r="C256" s="57" t="s">
        <v>1085</v>
      </c>
      <c r="D256" s="61" t="s">
        <v>1104</v>
      </c>
      <c r="E256" s="57">
        <f t="shared" si="6"/>
        <v>9.6153846153846159E-3</v>
      </c>
      <c r="F256" s="62">
        <f t="shared" si="7"/>
        <v>19.615384615384617</v>
      </c>
      <c r="G256" s="57">
        <v>104</v>
      </c>
      <c r="H256" s="57" t="s">
        <v>1072</v>
      </c>
      <c r="L256" s="60"/>
    </row>
    <row r="257" spans="2:12" x14ac:dyDescent="0.25">
      <c r="B257" s="57" t="s">
        <v>812</v>
      </c>
      <c r="C257" s="57" t="s">
        <v>1085</v>
      </c>
      <c r="D257" s="61" t="s">
        <v>1104</v>
      </c>
      <c r="E257" s="57">
        <f t="shared" si="6"/>
        <v>9.6153846153846159E-3</v>
      </c>
      <c r="F257" s="62">
        <f t="shared" si="7"/>
        <v>19.615384615384617</v>
      </c>
      <c r="G257" s="57">
        <v>104</v>
      </c>
      <c r="H257" s="57" t="s">
        <v>1072</v>
      </c>
      <c r="L257" s="60"/>
    </row>
    <row r="258" spans="2:12" x14ac:dyDescent="0.25">
      <c r="B258" s="57" t="s">
        <v>813</v>
      </c>
      <c r="C258" s="57" t="s">
        <v>1085</v>
      </c>
      <c r="D258" s="61" t="s">
        <v>1104</v>
      </c>
      <c r="E258" s="57">
        <f t="shared" si="6"/>
        <v>9.6153846153846159E-3</v>
      </c>
      <c r="F258" s="62">
        <f t="shared" si="7"/>
        <v>19.615384615384617</v>
      </c>
      <c r="G258" s="57">
        <v>104</v>
      </c>
      <c r="H258" s="57" t="s">
        <v>1072</v>
      </c>
      <c r="L258" s="60"/>
    </row>
    <row r="259" spans="2:12" x14ac:dyDescent="0.25">
      <c r="B259" s="57" t="s">
        <v>814</v>
      </c>
      <c r="C259" s="57" t="s">
        <v>1084</v>
      </c>
      <c r="D259" s="61" t="s">
        <v>1103</v>
      </c>
      <c r="E259" s="57">
        <f t="shared" si="6"/>
        <v>3.3333333333333332E-4</v>
      </c>
      <c r="F259" s="62">
        <f t="shared" si="7"/>
        <v>0.68</v>
      </c>
      <c r="G259" s="57">
        <v>3000</v>
      </c>
      <c r="H259" s="57" t="s">
        <v>1072</v>
      </c>
    </row>
    <row r="260" spans="2:12" x14ac:dyDescent="0.25">
      <c r="B260" s="57" t="s">
        <v>815</v>
      </c>
      <c r="C260" s="57" t="s">
        <v>1077</v>
      </c>
      <c r="D260" s="61" t="s">
        <v>1095</v>
      </c>
      <c r="E260" s="57">
        <f t="shared" si="6"/>
        <v>2.5000000000000001E-4</v>
      </c>
      <c r="F260" s="62">
        <f t="shared" si="7"/>
        <v>0.51</v>
      </c>
      <c r="G260" s="57">
        <v>4000</v>
      </c>
      <c r="H260" s="57" t="s">
        <v>1072</v>
      </c>
    </row>
    <row r="261" spans="2:12" x14ac:dyDescent="0.25">
      <c r="B261" s="57" t="s">
        <v>816</v>
      </c>
      <c r="C261" s="57" t="s">
        <v>377</v>
      </c>
      <c r="D261" s="61" t="s">
        <v>1105</v>
      </c>
      <c r="E261" s="57">
        <f t="shared" ref="E261:E324" si="8">1/G261</f>
        <v>0.01</v>
      </c>
      <c r="F261" s="62">
        <f t="shared" ref="F261:F324" si="9">(40*4.25*12)/G261</f>
        <v>20.399999999999999</v>
      </c>
      <c r="G261" s="57">
        <v>100</v>
      </c>
      <c r="H261" s="57" t="s">
        <v>1072</v>
      </c>
    </row>
    <row r="262" spans="2:12" x14ac:dyDescent="0.25">
      <c r="B262" s="57" t="s">
        <v>817</v>
      </c>
      <c r="C262" s="57" t="s">
        <v>1076</v>
      </c>
      <c r="D262" s="61" t="s">
        <v>1094</v>
      </c>
      <c r="E262" s="57">
        <f t="shared" si="8"/>
        <v>2.7397260273972601E-4</v>
      </c>
      <c r="F262" s="62">
        <f t="shared" si="9"/>
        <v>0.55890410958904113</v>
      </c>
      <c r="G262" s="57">
        <v>3650</v>
      </c>
      <c r="H262" s="57" t="s">
        <v>1072</v>
      </c>
    </row>
    <row r="263" spans="2:12" x14ac:dyDescent="0.25">
      <c r="B263" s="57" t="s">
        <v>818</v>
      </c>
      <c r="C263" s="57" t="s">
        <v>1076</v>
      </c>
      <c r="D263" s="61" t="s">
        <v>1094</v>
      </c>
      <c r="E263" s="57">
        <f t="shared" si="8"/>
        <v>2.7397260273972601E-4</v>
      </c>
      <c r="F263" s="62">
        <f t="shared" si="9"/>
        <v>0.55890410958904113</v>
      </c>
      <c r="G263" s="57">
        <v>3650</v>
      </c>
      <c r="H263" s="57" t="s">
        <v>1072</v>
      </c>
    </row>
    <row r="264" spans="2:12" x14ac:dyDescent="0.25">
      <c r="B264" s="57" t="s">
        <v>819</v>
      </c>
      <c r="C264" s="57" t="s">
        <v>1080</v>
      </c>
      <c r="D264" s="61" t="s">
        <v>1099</v>
      </c>
      <c r="E264" s="57">
        <f t="shared" si="8"/>
        <v>1.6025641025641025E-3</v>
      </c>
      <c r="F264" s="62">
        <f t="shared" si="9"/>
        <v>3.2692307692307692</v>
      </c>
      <c r="G264" s="57">
        <v>624</v>
      </c>
      <c r="H264" s="57" t="s">
        <v>1072</v>
      </c>
      <c r="I264" s="12" t="s">
        <v>304</v>
      </c>
      <c r="L264" s="60"/>
    </row>
    <row r="265" spans="2:12" x14ac:dyDescent="0.25">
      <c r="B265" s="57" t="s">
        <v>820</v>
      </c>
      <c r="C265" s="57" t="s">
        <v>1082</v>
      </c>
      <c r="D265" s="61" t="s">
        <v>1101</v>
      </c>
      <c r="E265" s="57">
        <f t="shared" si="8"/>
        <v>2.5000000000000001E-3</v>
      </c>
      <c r="F265" s="62">
        <f t="shared" si="9"/>
        <v>5.0999999999999996</v>
      </c>
      <c r="G265" s="57">
        <v>400</v>
      </c>
      <c r="H265" s="57" t="s">
        <v>1072</v>
      </c>
    </row>
    <row r="266" spans="2:12" x14ac:dyDescent="0.25">
      <c r="B266" s="57" t="s">
        <v>821</v>
      </c>
      <c r="C266" s="57" t="s">
        <v>1085</v>
      </c>
      <c r="D266" s="61" t="s">
        <v>1104</v>
      </c>
      <c r="E266" s="57">
        <f t="shared" si="8"/>
        <v>9.6153846153846159E-3</v>
      </c>
      <c r="F266" s="62">
        <f t="shared" si="9"/>
        <v>19.615384615384617</v>
      </c>
      <c r="G266" s="57">
        <v>104</v>
      </c>
      <c r="H266" s="57" t="s">
        <v>1072</v>
      </c>
      <c r="L266" s="60"/>
    </row>
    <row r="267" spans="2:12" x14ac:dyDescent="0.25">
      <c r="B267" s="57" t="s">
        <v>822</v>
      </c>
      <c r="C267" s="57" t="s">
        <v>1085</v>
      </c>
      <c r="D267" s="61" t="s">
        <v>1104</v>
      </c>
      <c r="E267" s="57">
        <f t="shared" si="8"/>
        <v>9.6153846153846159E-3</v>
      </c>
      <c r="F267" s="62">
        <f t="shared" si="9"/>
        <v>19.615384615384617</v>
      </c>
      <c r="G267" s="57">
        <v>104</v>
      </c>
      <c r="H267" s="57" t="s">
        <v>1072</v>
      </c>
      <c r="L267" s="60"/>
    </row>
    <row r="268" spans="2:12" x14ac:dyDescent="0.25">
      <c r="B268" s="57" t="s">
        <v>823</v>
      </c>
      <c r="C268" s="57" t="s">
        <v>1084</v>
      </c>
      <c r="D268" s="61" t="s">
        <v>1103</v>
      </c>
      <c r="E268" s="57">
        <f t="shared" si="8"/>
        <v>3.3333333333333332E-4</v>
      </c>
      <c r="F268" s="62">
        <f t="shared" si="9"/>
        <v>0.68</v>
      </c>
      <c r="G268" s="57">
        <v>3000</v>
      </c>
      <c r="H268" s="57" t="s">
        <v>1072</v>
      </c>
    </row>
    <row r="269" spans="2:12" x14ac:dyDescent="0.25">
      <c r="B269" s="57" t="s">
        <v>824</v>
      </c>
      <c r="C269" s="57" t="s">
        <v>1077</v>
      </c>
      <c r="D269" s="61" t="s">
        <v>1095</v>
      </c>
      <c r="E269" s="57">
        <f t="shared" si="8"/>
        <v>2.5000000000000001E-4</v>
      </c>
      <c r="F269" s="62">
        <f t="shared" si="9"/>
        <v>0.51</v>
      </c>
      <c r="G269" s="57">
        <v>4000</v>
      </c>
      <c r="H269" s="57" t="s">
        <v>1072</v>
      </c>
    </row>
    <row r="270" spans="2:12" x14ac:dyDescent="0.25">
      <c r="B270" s="57" t="s">
        <v>825</v>
      </c>
      <c r="C270" s="57" t="s">
        <v>377</v>
      </c>
      <c r="D270" s="61" t="s">
        <v>1105</v>
      </c>
      <c r="E270" s="57">
        <f t="shared" si="8"/>
        <v>0.01</v>
      </c>
      <c r="F270" s="62">
        <f t="shared" si="9"/>
        <v>20.399999999999999</v>
      </c>
      <c r="G270" s="57">
        <v>100</v>
      </c>
      <c r="H270" s="57" t="s">
        <v>1072</v>
      </c>
    </row>
    <row r="271" spans="2:12" x14ac:dyDescent="0.25">
      <c r="B271" s="57" t="s">
        <v>826</v>
      </c>
      <c r="C271" s="57" t="s">
        <v>1076</v>
      </c>
      <c r="D271" s="61" t="s">
        <v>1094</v>
      </c>
      <c r="E271" s="57">
        <f t="shared" si="8"/>
        <v>2.7397260273972601E-4</v>
      </c>
      <c r="F271" s="62">
        <f t="shared" si="9"/>
        <v>0.55890410958904113</v>
      </c>
      <c r="G271" s="57">
        <v>3650</v>
      </c>
      <c r="H271" s="57" t="s">
        <v>1072</v>
      </c>
    </row>
    <row r="272" spans="2:12" x14ac:dyDescent="0.25">
      <c r="B272" s="57" t="s">
        <v>827</v>
      </c>
      <c r="C272" s="57" t="s">
        <v>1076</v>
      </c>
      <c r="D272" s="61" t="s">
        <v>1094</v>
      </c>
      <c r="E272" s="57">
        <f t="shared" si="8"/>
        <v>2.7397260273972601E-4</v>
      </c>
      <c r="F272" s="62">
        <f t="shared" si="9"/>
        <v>0.55890410958904113</v>
      </c>
      <c r="G272" s="57">
        <v>3650</v>
      </c>
      <c r="H272" s="57" t="s">
        <v>1072</v>
      </c>
    </row>
    <row r="273" spans="2:12" x14ac:dyDescent="0.25">
      <c r="B273" s="57" t="s">
        <v>828</v>
      </c>
      <c r="C273" s="57" t="s">
        <v>1080</v>
      </c>
      <c r="D273" s="61" t="s">
        <v>1099</v>
      </c>
      <c r="E273" s="57">
        <f t="shared" si="8"/>
        <v>1.6025641025641025E-3</v>
      </c>
      <c r="F273" s="62">
        <f t="shared" si="9"/>
        <v>3.2692307692307692</v>
      </c>
      <c r="G273" s="57">
        <v>624</v>
      </c>
      <c r="H273" s="57" t="s">
        <v>1072</v>
      </c>
      <c r="I273" s="12" t="s">
        <v>305</v>
      </c>
      <c r="L273" s="60"/>
    </row>
    <row r="274" spans="2:12" x14ac:dyDescent="0.25">
      <c r="B274" s="57" t="s">
        <v>829</v>
      </c>
      <c r="C274" s="57" t="s">
        <v>1087</v>
      </c>
      <c r="D274" s="61" t="s">
        <v>1107</v>
      </c>
      <c r="E274" s="57">
        <f t="shared" si="8"/>
        <v>2.7322404371584699E-4</v>
      </c>
      <c r="F274" s="62">
        <f t="shared" si="9"/>
        <v>0.55737704918032782</v>
      </c>
      <c r="G274" s="57">
        <v>3660</v>
      </c>
      <c r="H274" s="57" t="s">
        <v>1072</v>
      </c>
    </row>
    <row r="275" spans="2:12" x14ac:dyDescent="0.25">
      <c r="B275" s="57" t="s">
        <v>830</v>
      </c>
      <c r="C275" s="57" t="s">
        <v>1082</v>
      </c>
      <c r="D275" s="61" t="s">
        <v>1101</v>
      </c>
      <c r="E275" s="57">
        <f t="shared" si="8"/>
        <v>2.5000000000000001E-3</v>
      </c>
      <c r="F275" s="62">
        <f t="shared" si="9"/>
        <v>5.0999999999999996</v>
      </c>
      <c r="G275" s="57">
        <v>400</v>
      </c>
      <c r="H275" s="57" t="s">
        <v>1072</v>
      </c>
    </row>
    <row r="276" spans="2:12" x14ac:dyDescent="0.25">
      <c r="B276" s="57" t="s">
        <v>831</v>
      </c>
      <c r="C276" s="57" t="s">
        <v>1085</v>
      </c>
      <c r="D276" s="61" t="s">
        <v>1104</v>
      </c>
      <c r="E276" s="57">
        <f t="shared" si="8"/>
        <v>9.6153846153846159E-3</v>
      </c>
      <c r="F276" s="62">
        <f t="shared" si="9"/>
        <v>19.615384615384617</v>
      </c>
      <c r="G276" s="57">
        <v>104</v>
      </c>
      <c r="H276" s="57" t="s">
        <v>1072</v>
      </c>
      <c r="L276" s="60"/>
    </row>
    <row r="277" spans="2:12" x14ac:dyDescent="0.25">
      <c r="B277" s="57" t="s">
        <v>832</v>
      </c>
      <c r="C277" s="57" t="s">
        <v>1085</v>
      </c>
      <c r="D277" s="61" t="s">
        <v>1104</v>
      </c>
      <c r="E277" s="57">
        <f t="shared" si="8"/>
        <v>9.6153846153846159E-3</v>
      </c>
      <c r="F277" s="62">
        <f t="shared" si="9"/>
        <v>19.615384615384617</v>
      </c>
      <c r="G277" s="57">
        <v>104</v>
      </c>
      <c r="H277" s="57" t="s">
        <v>1072</v>
      </c>
      <c r="L277" s="60"/>
    </row>
    <row r="278" spans="2:12" x14ac:dyDescent="0.25">
      <c r="B278" s="57" t="s">
        <v>833</v>
      </c>
      <c r="C278" s="57" t="s">
        <v>1085</v>
      </c>
      <c r="D278" s="61" t="s">
        <v>1104</v>
      </c>
      <c r="E278" s="57">
        <f t="shared" si="8"/>
        <v>9.6153846153846159E-3</v>
      </c>
      <c r="F278" s="62">
        <f t="shared" si="9"/>
        <v>19.615384615384617</v>
      </c>
      <c r="G278" s="57">
        <v>104</v>
      </c>
      <c r="H278" s="57" t="s">
        <v>1072</v>
      </c>
      <c r="L278" s="60"/>
    </row>
    <row r="279" spans="2:12" x14ac:dyDescent="0.25">
      <c r="B279" s="57" t="s">
        <v>834</v>
      </c>
      <c r="C279" s="57" t="s">
        <v>1084</v>
      </c>
      <c r="D279" s="61" t="s">
        <v>1103</v>
      </c>
      <c r="E279" s="57">
        <f t="shared" si="8"/>
        <v>3.3333333333333332E-4</v>
      </c>
      <c r="F279" s="62">
        <f t="shared" si="9"/>
        <v>0.68</v>
      </c>
      <c r="G279" s="57">
        <v>3000</v>
      </c>
      <c r="H279" s="57" t="s">
        <v>1072</v>
      </c>
    </row>
    <row r="280" spans="2:12" x14ac:dyDescent="0.25">
      <c r="B280" s="57" t="s">
        <v>835</v>
      </c>
      <c r="C280" s="57" t="s">
        <v>1077</v>
      </c>
      <c r="D280" s="61" t="s">
        <v>1095</v>
      </c>
      <c r="E280" s="57">
        <f t="shared" si="8"/>
        <v>2.5000000000000001E-4</v>
      </c>
      <c r="F280" s="62">
        <f t="shared" si="9"/>
        <v>0.51</v>
      </c>
      <c r="G280" s="57">
        <v>4000</v>
      </c>
      <c r="H280" s="57" t="s">
        <v>1072</v>
      </c>
    </row>
    <row r="281" spans="2:12" x14ac:dyDescent="0.25">
      <c r="B281" s="57" t="s">
        <v>836</v>
      </c>
      <c r="C281" s="57" t="s">
        <v>377</v>
      </c>
      <c r="D281" s="61" t="s">
        <v>1105</v>
      </c>
      <c r="E281" s="57">
        <f t="shared" si="8"/>
        <v>0.01</v>
      </c>
      <c r="F281" s="62">
        <f t="shared" si="9"/>
        <v>20.399999999999999</v>
      </c>
      <c r="G281" s="57">
        <v>100</v>
      </c>
      <c r="H281" s="57" t="s">
        <v>1072</v>
      </c>
    </row>
    <row r="282" spans="2:12" x14ac:dyDescent="0.25">
      <c r="B282" s="57" t="s">
        <v>837</v>
      </c>
      <c r="C282" s="57" t="s">
        <v>1076</v>
      </c>
      <c r="D282" s="61" t="s">
        <v>1094</v>
      </c>
      <c r="E282" s="57">
        <f t="shared" si="8"/>
        <v>2.7397260273972601E-4</v>
      </c>
      <c r="F282" s="62">
        <f t="shared" si="9"/>
        <v>0.55890410958904113</v>
      </c>
      <c r="G282" s="57">
        <v>3650</v>
      </c>
      <c r="H282" s="57" t="s">
        <v>1072</v>
      </c>
    </row>
    <row r="283" spans="2:12" x14ac:dyDescent="0.25">
      <c r="B283" s="57" t="s">
        <v>838</v>
      </c>
      <c r="C283" s="57" t="s">
        <v>1076</v>
      </c>
      <c r="D283" s="61" t="s">
        <v>1094</v>
      </c>
      <c r="E283" s="57">
        <f t="shared" si="8"/>
        <v>2.7397260273972601E-4</v>
      </c>
      <c r="F283" s="62">
        <f t="shared" si="9"/>
        <v>0.55890410958904113</v>
      </c>
      <c r="G283" s="57">
        <v>3650</v>
      </c>
      <c r="H283" s="57" t="s">
        <v>1072</v>
      </c>
    </row>
    <row r="284" spans="2:12" x14ac:dyDescent="0.25">
      <c r="B284" s="57" t="s">
        <v>839</v>
      </c>
      <c r="C284" s="57" t="s">
        <v>1076</v>
      </c>
      <c r="D284" s="61" t="s">
        <v>1094</v>
      </c>
      <c r="E284" s="57">
        <f t="shared" si="8"/>
        <v>2.7397260273972601E-4</v>
      </c>
      <c r="F284" s="62">
        <f t="shared" si="9"/>
        <v>0.55890410958904113</v>
      </c>
      <c r="G284" s="57">
        <v>3650</v>
      </c>
      <c r="H284" s="57" t="s">
        <v>1072</v>
      </c>
    </row>
    <row r="285" spans="2:12" x14ac:dyDescent="0.25">
      <c r="B285" s="57" t="s">
        <v>840</v>
      </c>
      <c r="C285" s="57" t="s">
        <v>1080</v>
      </c>
      <c r="D285" s="61" t="s">
        <v>1099</v>
      </c>
      <c r="E285" s="57">
        <f t="shared" si="8"/>
        <v>1.6025641025641025E-3</v>
      </c>
      <c r="F285" s="62">
        <f t="shared" si="9"/>
        <v>3.2692307692307692</v>
      </c>
      <c r="G285" s="57">
        <v>624</v>
      </c>
      <c r="H285" s="57" t="s">
        <v>1072</v>
      </c>
      <c r="I285" s="12" t="s">
        <v>306</v>
      </c>
      <c r="L285" s="60"/>
    </row>
    <row r="286" spans="2:12" x14ac:dyDescent="0.25">
      <c r="B286" s="57" t="s">
        <v>841</v>
      </c>
      <c r="C286" s="57" t="s">
        <v>1087</v>
      </c>
      <c r="D286" s="61" t="s">
        <v>1107</v>
      </c>
      <c r="E286" s="57">
        <f t="shared" si="8"/>
        <v>2.7322404371584699E-4</v>
      </c>
      <c r="F286" s="62">
        <f t="shared" si="9"/>
        <v>0.55737704918032782</v>
      </c>
      <c r="G286" s="57">
        <v>3660</v>
      </c>
      <c r="H286" s="57" t="s">
        <v>1072</v>
      </c>
    </row>
    <row r="287" spans="2:12" x14ac:dyDescent="0.25">
      <c r="B287" s="57" t="s">
        <v>842</v>
      </c>
      <c r="C287" s="57" t="s">
        <v>1082</v>
      </c>
      <c r="D287" s="61" t="s">
        <v>1101</v>
      </c>
      <c r="E287" s="57">
        <f t="shared" si="8"/>
        <v>2.5000000000000001E-3</v>
      </c>
      <c r="F287" s="62">
        <f t="shared" si="9"/>
        <v>5.0999999999999996</v>
      </c>
      <c r="G287" s="57">
        <v>400</v>
      </c>
      <c r="H287" s="57" t="s">
        <v>1072</v>
      </c>
    </row>
    <row r="288" spans="2:12" x14ac:dyDescent="0.25">
      <c r="B288" s="57" t="s">
        <v>843</v>
      </c>
      <c r="C288" s="57" t="s">
        <v>1085</v>
      </c>
      <c r="D288" s="61" t="s">
        <v>1104</v>
      </c>
      <c r="E288" s="57">
        <f t="shared" si="8"/>
        <v>9.6153846153846159E-3</v>
      </c>
      <c r="F288" s="62">
        <f t="shared" si="9"/>
        <v>19.615384615384617</v>
      </c>
      <c r="G288" s="57">
        <v>104</v>
      </c>
      <c r="H288" s="57" t="s">
        <v>1072</v>
      </c>
      <c r="L288" s="60"/>
    </row>
    <row r="289" spans="2:12" x14ac:dyDescent="0.25">
      <c r="B289" s="57" t="s">
        <v>844</v>
      </c>
      <c r="C289" s="57" t="s">
        <v>1085</v>
      </c>
      <c r="D289" s="61" t="s">
        <v>1104</v>
      </c>
      <c r="E289" s="57">
        <f t="shared" si="8"/>
        <v>9.6153846153846159E-3</v>
      </c>
      <c r="F289" s="62">
        <f t="shared" si="9"/>
        <v>19.615384615384617</v>
      </c>
      <c r="G289" s="57">
        <v>104</v>
      </c>
      <c r="H289" s="57" t="s">
        <v>1072</v>
      </c>
      <c r="L289" s="60"/>
    </row>
    <row r="290" spans="2:12" x14ac:dyDescent="0.25">
      <c r="B290" s="57" t="s">
        <v>845</v>
      </c>
      <c r="C290" s="57" t="s">
        <v>1085</v>
      </c>
      <c r="D290" s="61" t="s">
        <v>1104</v>
      </c>
      <c r="E290" s="57">
        <f t="shared" si="8"/>
        <v>9.6153846153846159E-3</v>
      </c>
      <c r="F290" s="62">
        <f t="shared" si="9"/>
        <v>19.615384615384617</v>
      </c>
      <c r="G290" s="57">
        <v>104</v>
      </c>
      <c r="H290" s="57" t="s">
        <v>1072</v>
      </c>
      <c r="L290" s="60"/>
    </row>
    <row r="291" spans="2:12" x14ac:dyDescent="0.25">
      <c r="B291" s="57" t="s">
        <v>846</v>
      </c>
      <c r="C291" s="57" t="s">
        <v>1085</v>
      </c>
      <c r="D291" s="61" t="s">
        <v>1104</v>
      </c>
      <c r="E291" s="57">
        <f t="shared" si="8"/>
        <v>9.6153846153846159E-3</v>
      </c>
      <c r="F291" s="62">
        <f t="shared" si="9"/>
        <v>19.615384615384617</v>
      </c>
      <c r="G291" s="57">
        <v>104</v>
      </c>
      <c r="H291" s="57" t="s">
        <v>1072</v>
      </c>
      <c r="L291" s="60"/>
    </row>
    <row r="292" spans="2:12" x14ac:dyDescent="0.25">
      <c r="B292" s="57" t="s">
        <v>847</v>
      </c>
      <c r="C292" s="57" t="s">
        <v>384</v>
      </c>
      <c r="D292" s="61" t="s">
        <v>1098</v>
      </c>
      <c r="E292" s="57">
        <f t="shared" si="8"/>
        <v>1E-3</v>
      </c>
      <c r="F292" s="62">
        <f t="shared" si="9"/>
        <v>2.04</v>
      </c>
      <c r="G292" s="57">
        <v>1000</v>
      </c>
      <c r="H292" s="57" t="s">
        <v>1072</v>
      </c>
    </row>
    <row r="293" spans="2:12" x14ac:dyDescent="0.25">
      <c r="B293" s="57" t="s">
        <v>848</v>
      </c>
      <c r="C293" s="57" t="s">
        <v>1084</v>
      </c>
      <c r="D293" s="61" t="s">
        <v>1103</v>
      </c>
      <c r="E293" s="57">
        <f t="shared" si="8"/>
        <v>3.3333333333333332E-4</v>
      </c>
      <c r="F293" s="62">
        <f t="shared" si="9"/>
        <v>0.68</v>
      </c>
      <c r="G293" s="57">
        <v>3000</v>
      </c>
      <c r="H293" s="57" t="s">
        <v>1072</v>
      </c>
    </row>
    <row r="294" spans="2:12" x14ac:dyDescent="0.25">
      <c r="B294" s="57" t="s">
        <v>849</v>
      </c>
      <c r="C294" s="57" t="s">
        <v>1077</v>
      </c>
      <c r="D294" s="61" t="s">
        <v>1095</v>
      </c>
      <c r="E294" s="57">
        <f t="shared" si="8"/>
        <v>2.5000000000000001E-4</v>
      </c>
      <c r="F294" s="62">
        <f t="shared" si="9"/>
        <v>0.51</v>
      </c>
      <c r="G294" s="57">
        <v>4000</v>
      </c>
      <c r="H294" s="57" t="s">
        <v>1072</v>
      </c>
    </row>
    <row r="295" spans="2:12" x14ac:dyDescent="0.25">
      <c r="B295" s="57" t="s">
        <v>850</v>
      </c>
      <c r="C295" s="57" t="s">
        <v>377</v>
      </c>
      <c r="D295" s="61" t="s">
        <v>1105</v>
      </c>
      <c r="E295" s="57">
        <f t="shared" si="8"/>
        <v>0.01</v>
      </c>
      <c r="F295" s="62">
        <f t="shared" si="9"/>
        <v>20.399999999999999</v>
      </c>
      <c r="G295" s="57">
        <v>100</v>
      </c>
      <c r="H295" s="57" t="s">
        <v>1072</v>
      </c>
    </row>
    <row r="296" spans="2:12" x14ac:dyDescent="0.25">
      <c r="B296" s="57" t="s">
        <v>851</v>
      </c>
      <c r="C296" s="57" t="s">
        <v>1076</v>
      </c>
      <c r="D296" s="61" t="s">
        <v>1094</v>
      </c>
      <c r="E296" s="57">
        <f t="shared" si="8"/>
        <v>2.7397260273972601E-4</v>
      </c>
      <c r="F296" s="62">
        <f t="shared" si="9"/>
        <v>0.55890410958904113</v>
      </c>
      <c r="G296" s="57">
        <v>3650</v>
      </c>
      <c r="H296" s="57" t="s">
        <v>1072</v>
      </c>
    </row>
    <row r="297" spans="2:12" x14ac:dyDescent="0.25">
      <c r="B297" s="57" t="s">
        <v>852</v>
      </c>
      <c r="C297" s="57" t="s">
        <v>1076</v>
      </c>
      <c r="D297" s="61" t="s">
        <v>1094</v>
      </c>
      <c r="E297" s="57">
        <f t="shared" si="8"/>
        <v>2.7397260273972601E-4</v>
      </c>
      <c r="F297" s="62">
        <f t="shared" si="9"/>
        <v>0.55890410958904113</v>
      </c>
      <c r="G297" s="57">
        <v>3650</v>
      </c>
      <c r="H297" s="57" t="s">
        <v>1072</v>
      </c>
    </row>
    <row r="298" spans="2:12" x14ac:dyDescent="0.25">
      <c r="B298" s="57" t="s">
        <v>853</v>
      </c>
      <c r="C298" s="57" t="s">
        <v>1080</v>
      </c>
      <c r="D298" s="61" t="s">
        <v>1099</v>
      </c>
      <c r="E298" s="57">
        <f t="shared" si="8"/>
        <v>1.6025641025641025E-3</v>
      </c>
      <c r="F298" s="62">
        <f t="shared" si="9"/>
        <v>3.2692307692307692</v>
      </c>
      <c r="G298" s="57">
        <v>624</v>
      </c>
      <c r="H298" s="57" t="s">
        <v>1072</v>
      </c>
      <c r="I298" s="22" t="s">
        <v>335</v>
      </c>
      <c r="L298" s="60"/>
    </row>
    <row r="299" spans="2:12" x14ac:dyDescent="0.25">
      <c r="B299" s="57" t="s">
        <v>854</v>
      </c>
      <c r="C299" s="57" t="s">
        <v>1087</v>
      </c>
      <c r="D299" s="61" t="s">
        <v>1107</v>
      </c>
      <c r="E299" s="57">
        <f t="shared" si="8"/>
        <v>2.7322404371584699E-4</v>
      </c>
      <c r="F299" s="62">
        <f t="shared" si="9"/>
        <v>0.55737704918032782</v>
      </c>
      <c r="G299" s="57">
        <v>3660</v>
      </c>
      <c r="H299" s="57" t="s">
        <v>1072</v>
      </c>
    </row>
    <row r="300" spans="2:12" x14ac:dyDescent="0.25">
      <c r="B300" s="57" t="s">
        <v>855</v>
      </c>
      <c r="C300" s="57" t="s">
        <v>1082</v>
      </c>
      <c r="D300" s="61" t="s">
        <v>1101</v>
      </c>
      <c r="E300" s="57">
        <f t="shared" si="8"/>
        <v>2.5000000000000001E-3</v>
      </c>
      <c r="F300" s="62">
        <f t="shared" si="9"/>
        <v>5.0999999999999996</v>
      </c>
      <c r="G300" s="57">
        <v>400</v>
      </c>
      <c r="H300" s="57" t="s">
        <v>1072</v>
      </c>
    </row>
    <row r="301" spans="2:12" x14ac:dyDescent="0.25">
      <c r="B301" s="57" t="s">
        <v>856</v>
      </c>
      <c r="C301" s="57" t="s">
        <v>1085</v>
      </c>
      <c r="D301" s="61" t="s">
        <v>1104</v>
      </c>
      <c r="E301" s="57">
        <f t="shared" si="8"/>
        <v>9.6153846153846159E-3</v>
      </c>
      <c r="F301" s="62">
        <f t="shared" si="9"/>
        <v>19.615384615384617</v>
      </c>
      <c r="G301" s="57">
        <v>104</v>
      </c>
      <c r="H301" s="57" t="s">
        <v>1072</v>
      </c>
      <c r="L301" s="60"/>
    </row>
    <row r="302" spans="2:12" x14ac:dyDescent="0.25">
      <c r="B302" s="57" t="s">
        <v>857</v>
      </c>
      <c r="C302" s="57" t="s">
        <v>1085</v>
      </c>
      <c r="D302" s="61" t="s">
        <v>1104</v>
      </c>
      <c r="E302" s="57">
        <f t="shared" si="8"/>
        <v>9.6153846153846159E-3</v>
      </c>
      <c r="F302" s="62">
        <f t="shared" si="9"/>
        <v>19.615384615384617</v>
      </c>
      <c r="G302" s="57">
        <v>104</v>
      </c>
      <c r="H302" s="57" t="s">
        <v>1072</v>
      </c>
      <c r="L302" s="60"/>
    </row>
    <row r="303" spans="2:12" x14ac:dyDescent="0.25">
      <c r="B303" s="57" t="s">
        <v>858</v>
      </c>
      <c r="C303" s="57" t="s">
        <v>1084</v>
      </c>
      <c r="D303" s="61" t="s">
        <v>1103</v>
      </c>
      <c r="E303" s="57">
        <f t="shared" si="8"/>
        <v>3.3333333333333332E-4</v>
      </c>
      <c r="F303" s="62">
        <f t="shared" si="9"/>
        <v>0.68</v>
      </c>
      <c r="G303" s="57">
        <v>3000</v>
      </c>
      <c r="H303" s="57" t="s">
        <v>1072</v>
      </c>
    </row>
    <row r="304" spans="2:12" x14ac:dyDescent="0.25">
      <c r="B304" s="57" t="s">
        <v>859</v>
      </c>
      <c r="C304" s="57" t="s">
        <v>1077</v>
      </c>
      <c r="D304" s="61" t="s">
        <v>1095</v>
      </c>
      <c r="E304" s="57">
        <f t="shared" si="8"/>
        <v>2.5000000000000001E-4</v>
      </c>
      <c r="F304" s="62">
        <f t="shared" si="9"/>
        <v>0.51</v>
      </c>
      <c r="G304" s="57">
        <v>4000</v>
      </c>
      <c r="H304" s="57" t="s">
        <v>1072</v>
      </c>
    </row>
    <row r="305" spans="2:12" x14ac:dyDescent="0.25">
      <c r="B305" s="57" t="s">
        <v>860</v>
      </c>
      <c r="C305" s="57" t="s">
        <v>377</v>
      </c>
      <c r="D305" s="61" t="s">
        <v>1105</v>
      </c>
      <c r="E305" s="57">
        <f t="shared" si="8"/>
        <v>0.01</v>
      </c>
      <c r="F305" s="62">
        <f t="shared" si="9"/>
        <v>20.399999999999999</v>
      </c>
      <c r="G305" s="57">
        <v>100</v>
      </c>
      <c r="H305" s="57" t="s">
        <v>1072</v>
      </c>
    </row>
    <row r="306" spans="2:12" x14ac:dyDescent="0.25">
      <c r="B306" s="57" t="s">
        <v>861</v>
      </c>
      <c r="C306" s="57" t="s">
        <v>1076</v>
      </c>
      <c r="D306" s="61" t="s">
        <v>1094</v>
      </c>
      <c r="E306" s="57">
        <f t="shared" si="8"/>
        <v>2.7397260273972601E-4</v>
      </c>
      <c r="F306" s="62">
        <f t="shared" si="9"/>
        <v>0.55890410958904113</v>
      </c>
      <c r="G306" s="57">
        <v>3650</v>
      </c>
      <c r="H306" s="57" t="s">
        <v>1072</v>
      </c>
    </row>
    <row r="307" spans="2:12" x14ac:dyDescent="0.25">
      <c r="B307" s="57" t="s">
        <v>862</v>
      </c>
      <c r="C307" s="57" t="s">
        <v>1076</v>
      </c>
      <c r="D307" s="61" t="s">
        <v>1094</v>
      </c>
      <c r="E307" s="57">
        <f t="shared" si="8"/>
        <v>2.7397260273972601E-4</v>
      </c>
      <c r="F307" s="62">
        <f t="shared" si="9"/>
        <v>0.55890410958904113</v>
      </c>
      <c r="G307" s="57">
        <v>3650</v>
      </c>
      <c r="H307" s="57" t="s">
        <v>1072</v>
      </c>
    </row>
    <row r="308" spans="2:12" x14ac:dyDescent="0.25">
      <c r="B308" s="57" t="s">
        <v>863</v>
      </c>
      <c r="C308" s="57" t="s">
        <v>1076</v>
      </c>
      <c r="D308" s="61" t="s">
        <v>1094</v>
      </c>
      <c r="E308" s="57">
        <f t="shared" si="8"/>
        <v>2.7397260273972601E-4</v>
      </c>
      <c r="F308" s="62">
        <f t="shared" si="9"/>
        <v>0.55890410958904113</v>
      </c>
      <c r="G308" s="57">
        <v>3650</v>
      </c>
      <c r="H308" s="57" t="s">
        <v>1072</v>
      </c>
    </row>
    <row r="309" spans="2:12" x14ac:dyDescent="0.25">
      <c r="B309" s="57" t="s">
        <v>864</v>
      </c>
      <c r="C309" s="57" t="s">
        <v>1076</v>
      </c>
      <c r="D309" s="61" t="s">
        <v>1094</v>
      </c>
      <c r="E309" s="57">
        <f t="shared" si="8"/>
        <v>2.7397260273972601E-4</v>
      </c>
      <c r="F309" s="62">
        <f t="shared" si="9"/>
        <v>0.55890410958904113</v>
      </c>
      <c r="G309" s="57">
        <v>3650</v>
      </c>
      <c r="H309" s="57" t="s">
        <v>1072</v>
      </c>
    </row>
    <row r="310" spans="2:12" x14ac:dyDescent="0.25">
      <c r="B310" s="57" t="s">
        <v>865</v>
      </c>
      <c r="C310" s="57" t="s">
        <v>1080</v>
      </c>
      <c r="D310" s="61" t="s">
        <v>1099</v>
      </c>
      <c r="E310" s="57">
        <f t="shared" si="8"/>
        <v>1.6025641025641025E-3</v>
      </c>
      <c r="F310" s="62">
        <f t="shared" si="9"/>
        <v>3.2692307692307692</v>
      </c>
      <c r="G310" s="57">
        <v>624</v>
      </c>
      <c r="H310" s="57" t="s">
        <v>1072</v>
      </c>
      <c r="I310" s="22" t="s">
        <v>334</v>
      </c>
      <c r="L310" s="60"/>
    </row>
    <row r="311" spans="2:12" x14ac:dyDescent="0.25">
      <c r="B311" s="57" t="s">
        <v>866</v>
      </c>
      <c r="C311" s="57" t="s">
        <v>1087</v>
      </c>
      <c r="D311" s="61" t="s">
        <v>1107</v>
      </c>
      <c r="E311" s="57">
        <f t="shared" si="8"/>
        <v>2.7322404371584699E-4</v>
      </c>
      <c r="F311" s="62">
        <f t="shared" si="9"/>
        <v>0.55737704918032782</v>
      </c>
      <c r="G311" s="57">
        <v>3660</v>
      </c>
      <c r="H311" s="57" t="s">
        <v>1072</v>
      </c>
    </row>
    <row r="312" spans="2:12" x14ac:dyDescent="0.25">
      <c r="B312" s="57" t="s">
        <v>867</v>
      </c>
      <c r="C312" s="57" t="s">
        <v>1082</v>
      </c>
      <c r="D312" s="61" t="s">
        <v>1101</v>
      </c>
      <c r="E312" s="57">
        <f t="shared" si="8"/>
        <v>2.5000000000000001E-3</v>
      </c>
      <c r="F312" s="62">
        <f t="shared" si="9"/>
        <v>5.0999999999999996</v>
      </c>
      <c r="G312" s="57">
        <v>400</v>
      </c>
      <c r="H312" s="57" t="s">
        <v>1072</v>
      </c>
    </row>
    <row r="313" spans="2:12" x14ac:dyDescent="0.25">
      <c r="B313" s="57" t="s">
        <v>868</v>
      </c>
      <c r="C313" s="57" t="s">
        <v>1085</v>
      </c>
      <c r="D313" s="61" t="s">
        <v>1104</v>
      </c>
      <c r="E313" s="57">
        <f t="shared" si="8"/>
        <v>9.6153846153846159E-3</v>
      </c>
      <c r="F313" s="62">
        <f t="shared" si="9"/>
        <v>19.615384615384617</v>
      </c>
      <c r="G313" s="57">
        <v>104</v>
      </c>
      <c r="H313" s="57" t="s">
        <v>1072</v>
      </c>
      <c r="L313" s="60"/>
    </row>
    <row r="314" spans="2:12" x14ac:dyDescent="0.25">
      <c r="B314" s="57" t="s">
        <v>869</v>
      </c>
      <c r="C314" s="57" t="s">
        <v>1085</v>
      </c>
      <c r="D314" s="61" t="s">
        <v>1104</v>
      </c>
      <c r="E314" s="57">
        <f t="shared" si="8"/>
        <v>9.6153846153846159E-3</v>
      </c>
      <c r="F314" s="62">
        <f t="shared" si="9"/>
        <v>19.615384615384617</v>
      </c>
      <c r="G314" s="57">
        <v>104</v>
      </c>
      <c r="H314" s="57" t="s">
        <v>1072</v>
      </c>
      <c r="L314" s="60"/>
    </row>
    <row r="315" spans="2:12" x14ac:dyDescent="0.25">
      <c r="B315" s="57" t="s">
        <v>870</v>
      </c>
      <c r="C315" s="57" t="s">
        <v>1084</v>
      </c>
      <c r="D315" s="61" t="s">
        <v>1103</v>
      </c>
      <c r="E315" s="57">
        <f t="shared" si="8"/>
        <v>3.3333333333333332E-4</v>
      </c>
      <c r="F315" s="62">
        <f t="shared" si="9"/>
        <v>0.68</v>
      </c>
      <c r="G315" s="57">
        <v>3000</v>
      </c>
      <c r="H315" s="57" t="s">
        <v>1072</v>
      </c>
    </row>
    <row r="316" spans="2:12" x14ac:dyDescent="0.25">
      <c r="B316" s="57" t="s">
        <v>871</v>
      </c>
      <c r="C316" s="57" t="s">
        <v>1077</v>
      </c>
      <c r="D316" s="61" t="s">
        <v>1095</v>
      </c>
      <c r="E316" s="57">
        <f t="shared" si="8"/>
        <v>2.5000000000000001E-4</v>
      </c>
      <c r="F316" s="62">
        <f t="shared" si="9"/>
        <v>0.51</v>
      </c>
      <c r="G316" s="57">
        <v>4000</v>
      </c>
      <c r="H316" s="57" t="s">
        <v>1072</v>
      </c>
    </row>
    <row r="317" spans="2:12" x14ac:dyDescent="0.25">
      <c r="B317" s="57" t="s">
        <v>872</v>
      </c>
      <c r="C317" s="57" t="s">
        <v>377</v>
      </c>
      <c r="D317" s="61" t="s">
        <v>1105</v>
      </c>
      <c r="E317" s="57">
        <f t="shared" si="8"/>
        <v>0.01</v>
      </c>
      <c r="F317" s="62">
        <f t="shared" si="9"/>
        <v>20.399999999999999</v>
      </c>
      <c r="G317" s="57">
        <v>100</v>
      </c>
      <c r="H317" s="57" t="s">
        <v>1072</v>
      </c>
    </row>
    <row r="318" spans="2:12" x14ac:dyDescent="0.25">
      <c r="B318" s="57" t="s">
        <v>873</v>
      </c>
      <c r="C318" s="57" t="s">
        <v>1076</v>
      </c>
      <c r="D318" s="61" t="s">
        <v>1094</v>
      </c>
      <c r="E318" s="57">
        <f t="shared" si="8"/>
        <v>2.7397260273972601E-4</v>
      </c>
      <c r="F318" s="62">
        <f t="shared" si="9"/>
        <v>0.55890410958904113</v>
      </c>
      <c r="G318" s="57">
        <v>3650</v>
      </c>
      <c r="H318" s="57" t="s">
        <v>1072</v>
      </c>
    </row>
    <row r="319" spans="2:12" x14ac:dyDescent="0.25">
      <c r="B319" s="57" t="s">
        <v>874</v>
      </c>
      <c r="C319" s="57" t="s">
        <v>1076</v>
      </c>
      <c r="D319" s="61" t="s">
        <v>1094</v>
      </c>
      <c r="E319" s="57">
        <f t="shared" si="8"/>
        <v>2.7397260273972601E-4</v>
      </c>
      <c r="F319" s="62">
        <f t="shared" si="9"/>
        <v>0.55890410958904113</v>
      </c>
      <c r="G319" s="57">
        <v>3650</v>
      </c>
      <c r="H319" s="57" t="s">
        <v>1072</v>
      </c>
    </row>
    <row r="320" spans="2:12" x14ac:dyDescent="0.25">
      <c r="B320" s="57" t="s">
        <v>875</v>
      </c>
      <c r="C320" s="57" t="s">
        <v>1080</v>
      </c>
      <c r="D320" s="61" t="s">
        <v>1099</v>
      </c>
      <c r="E320" s="57">
        <f t="shared" si="8"/>
        <v>1.6025641025641025E-3</v>
      </c>
      <c r="F320" s="62">
        <f t="shared" si="9"/>
        <v>3.2692307692307692</v>
      </c>
      <c r="G320" s="57">
        <v>624</v>
      </c>
      <c r="H320" s="57" t="s">
        <v>1072</v>
      </c>
      <c r="I320" s="12" t="s">
        <v>307</v>
      </c>
      <c r="L320" s="60"/>
    </row>
    <row r="321" spans="2:12" x14ac:dyDescent="0.25">
      <c r="B321" s="57" t="s">
        <v>876</v>
      </c>
      <c r="C321" s="57" t="s">
        <v>1087</v>
      </c>
      <c r="D321" s="61" t="s">
        <v>1107</v>
      </c>
      <c r="E321" s="57">
        <f t="shared" si="8"/>
        <v>2.7322404371584699E-4</v>
      </c>
      <c r="F321" s="62">
        <f t="shared" si="9"/>
        <v>0.55737704918032782</v>
      </c>
      <c r="G321" s="57">
        <v>3660</v>
      </c>
      <c r="H321" s="57" t="s">
        <v>1072</v>
      </c>
    </row>
    <row r="322" spans="2:12" x14ac:dyDescent="0.25">
      <c r="B322" s="57" t="s">
        <v>877</v>
      </c>
      <c r="C322" s="57" t="s">
        <v>1082</v>
      </c>
      <c r="D322" s="61" t="s">
        <v>1101</v>
      </c>
      <c r="E322" s="57">
        <f t="shared" si="8"/>
        <v>2.5000000000000001E-3</v>
      </c>
      <c r="F322" s="62">
        <f t="shared" si="9"/>
        <v>5.0999999999999996</v>
      </c>
      <c r="G322" s="57">
        <v>400</v>
      </c>
      <c r="H322" s="57" t="s">
        <v>1072</v>
      </c>
    </row>
    <row r="323" spans="2:12" x14ac:dyDescent="0.25">
      <c r="B323" s="57" t="s">
        <v>878</v>
      </c>
      <c r="C323" s="57" t="s">
        <v>1085</v>
      </c>
      <c r="D323" s="61" t="s">
        <v>1104</v>
      </c>
      <c r="E323" s="57">
        <f t="shared" si="8"/>
        <v>9.6153846153846159E-3</v>
      </c>
      <c r="F323" s="62">
        <f t="shared" si="9"/>
        <v>19.615384615384617</v>
      </c>
      <c r="G323" s="57">
        <v>104</v>
      </c>
      <c r="H323" s="57" t="s">
        <v>1072</v>
      </c>
      <c r="L323" s="60"/>
    </row>
    <row r="324" spans="2:12" x14ac:dyDescent="0.25">
      <c r="B324" s="57" t="s">
        <v>879</v>
      </c>
      <c r="C324" s="57" t="s">
        <v>1084</v>
      </c>
      <c r="D324" s="61" t="s">
        <v>1103</v>
      </c>
      <c r="E324" s="57">
        <f t="shared" si="8"/>
        <v>3.3333333333333332E-4</v>
      </c>
      <c r="F324" s="62">
        <f t="shared" si="9"/>
        <v>0.68</v>
      </c>
      <c r="G324" s="57">
        <v>3000</v>
      </c>
      <c r="H324" s="57" t="s">
        <v>1072</v>
      </c>
    </row>
    <row r="325" spans="2:12" x14ac:dyDescent="0.25">
      <c r="B325" s="57" t="s">
        <v>880</v>
      </c>
      <c r="C325" s="57" t="s">
        <v>1077</v>
      </c>
      <c r="D325" s="61" t="s">
        <v>1095</v>
      </c>
      <c r="E325" s="57">
        <f t="shared" ref="E325:E388" si="10">1/G325</f>
        <v>2.5000000000000001E-4</v>
      </c>
      <c r="F325" s="62">
        <f t="shared" ref="F325:F388" si="11">(40*4.25*12)/G325</f>
        <v>0.51</v>
      </c>
      <c r="G325" s="57">
        <v>4000</v>
      </c>
      <c r="H325" s="57" t="s">
        <v>1072</v>
      </c>
    </row>
    <row r="326" spans="2:12" x14ac:dyDescent="0.25">
      <c r="B326" s="57" t="s">
        <v>881</v>
      </c>
      <c r="C326" s="57" t="s">
        <v>377</v>
      </c>
      <c r="D326" s="61" t="s">
        <v>1105</v>
      </c>
      <c r="E326" s="57">
        <f t="shared" si="10"/>
        <v>0.01</v>
      </c>
      <c r="F326" s="62">
        <f t="shared" si="11"/>
        <v>20.399999999999999</v>
      </c>
      <c r="G326" s="57">
        <v>100</v>
      </c>
      <c r="H326" s="57" t="s">
        <v>1072</v>
      </c>
    </row>
    <row r="327" spans="2:12" x14ac:dyDescent="0.25">
      <c r="B327" s="57" t="s">
        <v>882</v>
      </c>
      <c r="C327" s="57" t="s">
        <v>1076</v>
      </c>
      <c r="D327" s="61" t="s">
        <v>1094</v>
      </c>
      <c r="E327" s="57">
        <f t="shared" si="10"/>
        <v>2.7397260273972601E-4</v>
      </c>
      <c r="F327" s="62">
        <f t="shared" si="11"/>
        <v>0.55890410958904113</v>
      </c>
      <c r="G327" s="57">
        <v>3650</v>
      </c>
      <c r="H327" s="57" t="s">
        <v>1072</v>
      </c>
    </row>
    <row r="328" spans="2:12" x14ac:dyDescent="0.25">
      <c r="B328" s="57" t="s">
        <v>883</v>
      </c>
      <c r="C328" s="57" t="s">
        <v>1076</v>
      </c>
      <c r="D328" s="61" t="s">
        <v>1094</v>
      </c>
      <c r="E328" s="57">
        <f t="shared" si="10"/>
        <v>2.7397260273972601E-4</v>
      </c>
      <c r="F328" s="62">
        <f t="shared" si="11"/>
        <v>0.55890410958904113</v>
      </c>
      <c r="G328" s="57">
        <v>3650</v>
      </c>
      <c r="H328" s="57" t="s">
        <v>1072</v>
      </c>
    </row>
    <row r="329" spans="2:12" x14ac:dyDescent="0.25">
      <c r="B329" s="57" t="s">
        <v>884</v>
      </c>
      <c r="C329" s="57" t="s">
        <v>1080</v>
      </c>
      <c r="D329" s="61" t="s">
        <v>1099</v>
      </c>
      <c r="E329" s="57">
        <f t="shared" si="10"/>
        <v>1.6025641025641025E-3</v>
      </c>
      <c r="F329" s="62">
        <f t="shared" si="11"/>
        <v>3.2692307692307692</v>
      </c>
      <c r="G329" s="57">
        <v>624</v>
      </c>
      <c r="H329" s="57" t="s">
        <v>1072</v>
      </c>
      <c r="I329" s="12" t="s">
        <v>308</v>
      </c>
      <c r="L329" s="60"/>
    </row>
    <row r="330" spans="2:12" x14ac:dyDescent="0.25">
      <c r="B330" s="57" t="s">
        <v>885</v>
      </c>
      <c r="C330" s="57" t="s">
        <v>1082</v>
      </c>
      <c r="D330" s="61" t="s">
        <v>1101</v>
      </c>
      <c r="E330" s="57">
        <f t="shared" si="10"/>
        <v>2.5000000000000001E-3</v>
      </c>
      <c r="F330" s="62">
        <f t="shared" si="11"/>
        <v>5.0999999999999996</v>
      </c>
      <c r="G330" s="57">
        <v>400</v>
      </c>
      <c r="H330" s="57" t="s">
        <v>1072</v>
      </c>
    </row>
    <row r="331" spans="2:12" x14ac:dyDescent="0.25">
      <c r="B331" s="57" t="s">
        <v>886</v>
      </c>
      <c r="C331" s="57" t="s">
        <v>1085</v>
      </c>
      <c r="D331" s="61" t="s">
        <v>1104</v>
      </c>
      <c r="E331" s="57">
        <f t="shared" si="10"/>
        <v>9.6153846153846159E-3</v>
      </c>
      <c r="F331" s="62">
        <f t="shared" si="11"/>
        <v>19.615384615384617</v>
      </c>
      <c r="G331" s="57">
        <v>104</v>
      </c>
      <c r="H331" s="57" t="s">
        <v>1072</v>
      </c>
      <c r="L331" s="60"/>
    </row>
    <row r="332" spans="2:12" x14ac:dyDescent="0.25">
      <c r="B332" s="57" t="s">
        <v>887</v>
      </c>
      <c r="C332" s="57" t="s">
        <v>1085</v>
      </c>
      <c r="D332" s="61" t="s">
        <v>1104</v>
      </c>
      <c r="E332" s="57">
        <f t="shared" si="10"/>
        <v>9.6153846153846159E-3</v>
      </c>
      <c r="F332" s="62">
        <f t="shared" si="11"/>
        <v>19.615384615384617</v>
      </c>
      <c r="G332" s="57">
        <v>104</v>
      </c>
      <c r="H332" s="57" t="s">
        <v>1072</v>
      </c>
      <c r="L332" s="60"/>
    </row>
    <row r="333" spans="2:12" x14ac:dyDescent="0.25">
      <c r="B333" s="57" t="s">
        <v>888</v>
      </c>
      <c r="C333" s="57" t="s">
        <v>1084</v>
      </c>
      <c r="D333" s="61" t="s">
        <v>1103</v>
      </c>
      <c r="E333" s="57">
        <f t="shared" si="10"/>
        <v>3.3333333333333332E-4</v>
      </c>
      <c r="F333" s="62">
        <f t="shared" si="11"/>
        <v>0.68</v>
      </c>
      <c r="G333" s="57">
        <v>3000</v>
      </c>
      <c r="H333" s="57" t="s">
        <v>1072</v>
      </c>
    </row>
    <row r="334" spans="2:12" x14ac:dyDescent="0.25">
      <c r="B334" s="57" t="s">
        <v>889</v>
      </c>
      <c r="C334" s="57" t="s">
        <v>1077</v>
      </c>
      <c r="D334" s="61" t="s">
        <v>1095</v>
      </c>
      <c r="E334" s="57">
        <f t="shared" si="10"/>
        <v>2.5000000000000001E-4</v>
      </c>
      <c r="F334" s="62">
        <f t="shared" si="11"/>
        <v>0.51</v>
      </c>
      <c r="G334" s="57">
        <v>4000</v>
      </c>
      <c r="H334" s="57" t="s">
        <v>1072</v>
      </c>
    </row>
    <row r="335" spans="2:12" x14ac:dyDescent="0.25">
      <c r="B335" s="57" t="s">
        <v>890</v>
      </c>
      <c r="C335" s="57" t="s">
        <v>377</v>
      </c>
      <c r="D335" s="61" t="s">
        <v>1105</v>
      </c>
      <c r="E335" s="57">
        <f t="shared" si="10"/>
        <v>0.01</v>
      </c>
      <c r="F335" s="62">
        <f t="shared" si="11"/>
        <v>20.399999999999999</v>
      </c>
      <c r="G335" s="57">
        <v>100</v>
      </c>
      <c r="H335" s="57" t="s">
        <v>1072</v>
      </c>
    </row>
    <row r="336" spans="2:12" x14ac:dyDescent="0.25">
      <c r="B336" s="57" t="s">
        <v>891</v>
      </c>
      <c r="C336" s="57" t="s">
        <v>1076</v>
      </c>
      <c r="D336" s="61" t="s">
        <v>1094</v>
      </c>
      <c r="E336" s="57">
        <f t="shared" si="10"/>
        <v>2.7397260273972601E-4</v>
      </c>
      <c r="F336" s="62">
        <f t="shared" si="11"/>
        <v>0.55890410958904113</v>
      </c>
      <c r="G336" s="57">
        <v>3650</v>
      </c>
      <c r="H336" s="57" t="s">
        <v>1072</v>
      </c>
    </row>
    <row r="337" spans="2:12" x14ac:dyDescent="0.25">
      <c r="B337" s="57" t="s">
        <v>892</v>
      </c>
      <c r="C337" s="57" t="s">
        <v>1076</v>
      </c>
      <c r="D337" s="61" t="s">
        <v>1094</v>
      </c>
      <c r="E337" s="57">
        <f t="shared" si="10"/>
        <v>2.7397260273972601E-4</v>
      </c>
      <c r="F337" s="62">
        <f t="shared" si="11"/>
        <v>0.55890410958904113</v>
      </c>
      <c r="G337" s="57">
        <v>3650</v>
      </c>
      <c r="H337" s="57" t="s">
        <v>1072</v>
      </c>
    </row>
    <row r="338" spans="2:12" x14ac:dyDescent="0.25">
      <c r="B338" s="57" t="s">
        <v>893</v>
      </c>
      <c r="C338" s="57" t="s">
        <v>1076</v>
      </c>
      <c r="D338" s="61" t="s">
        <v>1094</v>
      </c>
      <c r="E338" s="57">
        <f t="shared" si="10"/>
        <v>2.7397260273972601E-4</v>
      </c>
      <c r="F338" s="62">
        <f t="shared" si="11"/>
        <v>0.55890410958904113</v>
      </c>
      <c r="G338" s="57">
        <v>3650</v>
      </c>
      <c r="H338" s="57" t="s">
        <v>1072</v>
      </c>
    </row>
    <row r="339" spans="2:12" x14ac:dyDescent="0.25">
      <c r="B339" s="57" t="s">
        <v>894</v>
      </c>
      <c r="C339" s="57" t="s">
        <v>1080</v>
      </c>
      <c r="D339" s="61" t="s">
        <v>1099</v>
      </c>
      <c r="E339" s="57">
        <f t="shared" si="10"/>
        <v>1.6025641025641025E-3</v>
      </c>
      <c r="F339" s="62">
        <f t="shared" si="11"/>
        <v>3.2692307692307692</v>
      </c>
      <c r="G339" s="57">
        <v>624</v>
      </c>
      <c r="H339" s="57" t="s">
        <v>1072</v>
      </c>
      <c r="I339" s="12" t="s">
        <v>309</v>
      </c>
      <c r="L339" s="60"/>
    </row>
    <row r="340" spans="2:12" x14ac:dyDescent="0.25">
      <c r="B340" s="57" t="s">
        <v>895</v>
      </c>
      <c r="C340" s="57" t="s">
        <v>1082</v>
      </c>
      <c r="D340" s="61" t="s">
        <v>1101</v>
      </c>
      <c r="E340" s="57">
        <f t="shared" si="10"/>
        <v>2.5000000000000001E-3</v>
      </c>
      <c r="F340" s="62">
        <f t="shared" si="11"/>
        <v>5.0999999999999996</v>
      </c>
      <c r="G340" s="57">
        <v>400</v>
      </c>
      <c r="H340" s="57" t="s">
        <v>1072</v>
      </c>
    </row>
    <row r="341" spans="2:12" x14ac:dyDescent="0.25">
      <c r="B341" s="57" t="s">
        <v>896</v>
      </c>
      <c r="C341" s="57" t="s">
        <v>1085</v>
      </c>
      <c r="D341" s="61" t="s">
        <v>1104</v>
      </c>
      <c r="E341" s="57">
        <f t="shared" si="10"/>
        <v>9.6153846153846159E-3</v>
      </c>
      <c r="F341" s="62">
        <f t="shared" si="11"/>
        <v>19.615384615384617</v>
      </c>
      <c r="G341" s="57">
        <v>104</v>
      </c>
      <c r="H341" s="57" t="s">
        <v>1072</v>
      </c>
      <c r="L341" s="60"/>
    </row>
    <row r="342" spans="2:12" x14ac:dyDescent="0.25">
      <c r="B342" s="57" t="s">
        <v>897</v>
      </c>
      <c r="C342" s="57" t="s">
        <v>1085</v>
      </c>
      <c r="D342" s="61" t="s">
        <v>1104</v>
      </c>
      <c r="E342" s="57">
        <f t="shared" si="10"/>
        <v>9.6153846153846159E-3</v>
      </c>
      <c r="F342" s="62">
        <f t="shared" si="11"/>
        <v>19.615384615384617</v>
      </c>
      <c r="G342" s="57">
        <v>104</v>
      </c>
      <c r="H342" s="57" t="s">
        <v>1072</v>
      </c>
      <c r="L342" s="60"/>
    </row>
    <row r="343" spans="2:12" x14ac:dyDescent="0.25">
      <c r="B343" s="57" t="s">
        <v>898</v>
      </c>
      <c r="C343" s="57" t="s">
        <v>1084</v>
      </c>
      <c r="D343" s="61" t="s">
        <v>1103</v>
      </c>
      <c r="E343" s="57">
        <f t="shared" si="10"/>
        <v>3.3333333333333332E-4</v>
      </c>
      <c r="F343" s="62">
        <f t="shared" si="11"/>
        <v>0.68</v>
      </c>
      <c r="G343" s="57">
        <v>3000</v>
      </c>
      <c r="H343" s="57" t="s">
        <v>1072</v>
      </c>
    </row>
    <row r="344" spans="2:12" x14ac:dyDescent="0.25">
      <c r="B344" s="57" t="s">
        <v>899</v>
      </c>
      <c r="C344" s="57" t="s">
        <v>1077</v>
      </c>
      <c r="D344" s="61" t="s">
        <v>1095</v>
      </c>
      <c r="E344" s="57">
        <f t="shared" si="10"/>
        <v>2.5000000000000001E-4</v>
      </c>
      <c r="F344" s="62">
        <f t="shared" si="11"/>
        <v>0.51</v>
      </c>
      <c r="G344" s="57">
        <v>4000</v>
      </c>
      <c r="H344" s="57" t="s">
        <v>1072</v>
      </c>
    </row>
    <row r="345" spans="2:12" x14ac:dyDescent="0.25">
      <c r="B345" s="57" t="s">
        <v>900</v>
      </c>
      <c r="C345" s="57" t="s">
        <v>377</v>
      </c>
      <c r="D345" s="61" t="s">
        <v>1105</v>
      </c>
      <c r="E345" s="57">
        <f t="shared" si="10"/>
        <v>0.01</v>
      </c>
      <c r="F345" s="62">
        <f t="shared" si="11"/>
        <v>20.399999999999999</v>
      </c>
      <c r="G345" s="57">
        <v>100</v>
      </c>
      <c r="H345" s="57" t="s">
        <v>1072</v>
      </c>
    </row>
    <row r="346" spans="2:12" x14ac:dyDescent="0.25">
      <c r="B346" s="57" t="s">
        <v>901</v>
      </c>
      <c r="C346" s="57" t="s">
        <v>1076</v>
      </c>
      <c r="D346" s="61" t="s">
        <v>1094</v>
      </c>
      <c r="E346" s="57">
        <f t="shared" si="10"/>
        <v>2.7397260273972601E-4</v>
      </c>
      <c r="F346" s="62">
        <f t="shared" si="11"/>
        <v>0.55890410958904113</v>
      </c>
      <c r="G346" s="57">
        <v>3650</v>
      </c>
      <c r="H346" s="57" t="s">
        <v>1072</v>
      </c>
    </row>
    <row r="347" spans="2:12" x14ac:dyDescent="0.25">
      <c r="B347" s="57" t="s">
        <v>902</v>
      </c>
      <c r="C347" s="57" t="s">
        <v>1076</v>
      </c>
      <c r="D347" s="61" t="s">
        <v>1094</v>
      </c>
      <c r="E347" s="57">
        <f t="shared" si="10"/>
        <v>2.7397260273972601E-4</v>
      </c>
      <c r="F347" s="62">
        <f t="shared" si="11"/>
        <v>0.55890410958904113</v>
      </c>
      <c r="G347" s="57">
        <v>3650</v>
      </c>
      <c r="H347" s="57" t="s">
        <v>1072</v>
      </c>
    </row>
    <row r="348" spans="2:12" x14ac:dyDescent="0.25">
      <c r="B348" s="57" t="s">
        <v>903</v>
      </c>
      <c r="C348" s="57" t="s">
        <v>1076</v>
      </c>
      <c r="D348" s="61" t="s">
        <v>1094</v>
      </c>
      <c r="E348" s="57">
        <f t="shared" si="10"/>
        <v>2.7397260273972601E-4</v>
      </c>
      <c r="F348" s="62">
        <f t="shared" si="11"/>
        <v>0.55890410958904113</v>
      </c>
      <c r="G348" s="57">
        <v>3650</v>
      </c>
      <c r="H348" s="57" t="s">
        <v>1072</v>
      </c>
    </row>
    <row r="349" spans="2:12" x14ac:dyDescent="0.25">
      <c r="B349" s="57" t="s">
        <v>904</v>
      </c>
      <c r="C349" s="57" t="s">
        <v>1080</v>
      </c>
      <c r="D349" s="61" t="s">
        <v>1099</v>
      </c>
      <c r="E349" s="57">
        <f t="shared" si="10"/>
        <v>1.6025641025641025E-3</v>
      </c>
      <c r="F349" s="62">
        <f t="shared" si="11"/>
        <v>3.2692307692307692</v>
      </c>
      <c r="G349" s="57">
        <v>624</v>
      </c>
      <c r="H349" s="57" t="s">
        <v>1072</v>
      </c>
      <c r="I349" s="12" t="s">
        <v>310</v>
      </c>
      <c r="L349" s="60"/>
    </row>
    <row r="350" spans="2:12" x14ac:dyDescent="0.25">
      <c r="B350" s="57" t="s">
        <v>905</v>
      </c>
      <c r="C350" s="57" t="s">
        <v>1087</v>
      </c>
      <c r="D350" s="61" t="s">
        <v>1107</v>
      </c>
      <c r="E350" s="57">
        <f t="shared" si="10"/>
        <v>2.7322404371584699E-4</v>
      </c>
      <c r="F350" s="62">
        <f t="shared" si="11"/>
        <v>0.55737704918032782</v>
      </c>
      <c r="G350" s="57">
        <v>3660</v>
      </c>
      <c r="H350" s="57" t="s">
        <v>1072</v>
      </c>
    </row>
    <row r="351" spans="2:12" x14ac:dyDescent="0.25">
      <c r="B351" s="57" t="s">
        <v>906</v>
      </c>
      <c r="C351" s="57" t="s">
        <v>1082</v>
      </c>
      <c r="D351" s="61" t="s">
        <v>1101</v>
      </c>
      <c r="E351" s="57">
        <f t="shared" si="10"/>
        <v>2.5000000000000001E-3</v>
      </c>
      <c r="F351" s="62">
        <f t="shared" si="11"/>
        <v>5.0999999999999996</v>
      </c>
      <c r="G351" s="57">
        <v>400</v>
      </c>
      <c r="H351" s="57" t="s">
        <v>1072</v>
      </c>
    </row>
    <row r="352" spans="2:12" x14ac:dyDescent="0.25">
      <c r="B352" s="57" t="s">
        <v>907</v>
      </c>
      <c r="C352" s="57" t="s">
        <v>1085</v>
      </c>
      <c r="D352" s="61" t="s">
        <v>1104</v>
      </c>
      <c r="E352" s="57">
        <f t="shared" si="10"/>
        <v>9.6153846153846159E-3</v>
      </c>
      <c r="F352" s="62">
        <f t="shared" si="11"/>
        <v>19.615384615384617</v>
      </c>
      <c r="G352" s="57">
        <v>104</v>
      </c>
      <c r="H352" s="57" t="s">
        <v>1072</v>
      </c>
      <c r="L352" s="60"/>
    </row>
    <row r="353" spans="2:12" x14ac:dyDescent="0.25">
      <c r="B353" s="57" t="s">
        <v>908</v>
      </c>
      <c r="C353" s="57" t="s">
        <v>1085</v>
      </c>
      <c r="D353" s="61" t="s">
        <v>1104</v>
      </c>
      <c r="E353" s="57">
        <f t="shared" si="10"/>
        <v>9.6153846153846159E-3</v>
      </c>
      <c r="F353" s="62">
        <f t="shared" si="11"/>
        <v>19.615384615384617</v>
      </c>
      <c r="G353" s="57">
        <v>104</v>
      </c>
      <c r="H353" s="57" t="s">
        <v>1072</v>
      </c>
      <c r="L353" s="60"/>
    </row>
    <row r="354" spans="2:12" x14ac:dyDescent="0.25">
      <c r="B354" s="57" t="s">
        <v>909</v>
      </c>
      <c r="C354" s="57" t="s">
        <v>1084</v>
      </c>
      <c r="D354" s="61" t="s">
        <v>1103</v>
      </c>
      <c r="E354" s="57">
        <f t="shared" si="10"/>
        <v>3.3333333333333332E-4</v>
      </c>
      <c r="F354" s="62">
        <f t="shared" si="11"/>
        <v>0.68</v>
      </c>
      <c r="G354" s="57">
        <v>3000</v>
      </c>
      <c r="H354" s="57" t="s">
        <v>1072</v>
      </c>
    </row>
    <row r="355" spans="2:12" x14ac:dyDescent="0.25">
      <c r="B355" s="57" t="s">
        <v>910</v>
      </c>
      <c r="C355" s="57" t="s">
        <v>1077</v>
      </c>
      <c r="D355" s="61" t="s">
        <v>1095</v>
      </c>
      <c r="E355" s="57">
        <f t="shared" si="10"/>
        <v>2.5000000000000001E-4</v>
      </c>
      <c r="F355" s="62">
        <f t="shared" si="11"/>
        <v>0.51</v>
      </c>
      <c r="G355" s="57">
        <v>4000</v>
      </c>
      <c r="H355" s="57" t="s">
        <v>1072</v>
      </c>
    </row>
    <row r="356" spans="2:12" x14ac:dyDescent="0.25">
      <c r="B356" s="57" t="s">
        <v>911</v>
      </c>
      <c r="C356" s="57" t="s">
        <v>377</v>
      </c>
      <c r="D356" s="61" t="s">
        <v>1105</v>
      </c>
      <c r="E356" s="57">
        <f t="shared" si="10"/>
        <v>0.01</v>
      </c>
      <c r="F356" s="62">
        <f t="shared" si="11"/>
        <v>20.399999999999999</v>
      </c>
      <c r="G356" s="57">
        <v>100</v>
      </c>
      <c r="H356" s="57" t="s">
        <v>1072</v>
      </c>
    </row>
    <row r="357" spans="2:12" x14ac:dyDescent="0.25">
      <c r="B357" s="57" t="s">
        <v>912</v>
      </c>
      <c r="C357" s="57" t="s">
        <v>1076</v>
      </c>
      <c r="D357" s="61" t="s">
        <v>1094</v>
      </c>
      <c r="E357" s="57">
        <f t="shared" si="10"/>
        <v>2.7397260273972601E-4</v>
      </c>
      <c r="F357" s="62">
        <f t="shared" si="11"/>
        <v>0.55890410958904113</v>
      </c>
      <c r="G357" s="57">
        <v>3650</v>
      </c>
      <c r="H357" s="57" t="s">
        <v>1072</v>
      </c>
    </row>
    <row r="358" spans="2:12" x14ac:dyDescent="0.25">
      <c r="B358" s="57" t="s">
        <v>913</v>
      </c>
      <c r="C358" s="57" t="s">
        <v>1076</v>
      </c>
      <c r="D358" s="61" t="s">
        <v>1094</v>
      </c>
      <c r="E358" s="57">
        <f t="shared" si="10"/>
        <v>2.7397260273972601E-4</v>
      </c>
      <c r="F358" s="62">
        <f t="shared" si="11"/>
        <v>0.55890410958904113</v>
      </c>
      <c r="G358" s="57">
        <v>3650</v>
      </c>
      <c r="H358" s="57" t="s">
        <v>1072</v>
      </c>
    </row>
    <row r="359" spans="2:12" x14ac:dyDescent="0.25">
      <c r="B359" s="57" t="s">
        <v>914</v>
      </c>
      <c r="C359" s="57" t="s">
        <v>1080</v>
      </c>
      <c r="D359" s="61" t="s">
        <v>1099</v>
      </c>
      <c r="E359" s="57">
        <f t="shared" si="10"/>
        <v>1.6025641025641025E-3</v>
      </c>
      <c r="F359" s="62">
        <f t="shared" si="11"/>
        <v>3.2692307692307692</v>
      </c>
      <c r="G359" s="57">
        <v>624</v>
      </c>
      <c r="H359" s="57" t="s">
        <v>1072</v>
      </c>
      <c r="I359" s="12" t="s">
        <v>311</v>
      </c>
      <c r="L359" s="60"/>
    </row>
    <row r="360" spans="2:12" x14ac:dyDescent="0.25">
      <c r="B360" s="57" t="s">
        <v>915</v>
      </c>
      <c r="C360" s="57" t="s">
        <v>1087</v>
      </c>
      <c r="D360" s="61" t="s">
        <v>1107</v>
      </c>
      <c r="E360" s="57">
        <f t="shared" si="10"/>
        <v>2.7322404371584699E-4</v>
      </c>
      <c r="F360" s="62">
        <f t="shared" si="11"/>
        <v>0.55737704918032782</v>
      </c>
      <c r="G360" s="57">
        <v>3660</v>
      </c>
      <c r="H360" s="57" t="s">
        <v>1072</v>
      </c>
    </row>
    <row r="361" spans="2:12" x14ac:dyDescent="0.25">
      <c r="B361" s="57" t="s">
        <v>916</v>
      </c>
      <c r="C361" s="57" t="s">
        <v>1082</v>
      </c>
      <c r="D361" s="61" t="s">
        <v>1101</v>
      </c>
      <c r="E361" s="57">
        <f t="shared" si="10"/>
        <v>2.5000000000000001E-3</v>
      </c>
      <c r="F361" s="62">
        <f t="shared" si="11"/>
        <v>5.0999999999999996</v>
      </c>
      <c r="G361" s="57">
        <v>400</v>
      </c>
      <c r="H361" s="57" t="s">
        <v>1072</v>
      </c>
    </row>
    <row r="362" spans="2:12" x14ac:dyDescent="0.25">
      <c r="B362" s="57" t="s">
        <v>917</v>
      </c>
      <c r="C362" s="57" t="s">
        <v>1085</v>
      </c>
      <c r="D362" s="61" t="s">
        <v>1104</v>
      </c>
      <c r="E362" s="57">
        <f t="shared" si="10"/>
        <v>9.6153846153846159E-3</v>
      </c>
      <c r="F362" s="62">
        <f t="shared" si="11"/>
        <v>19.615384615384617</v>
      </c>
      <c r="G362" s="57">
        <v>104</v>
      </c>
      <c r="H362" s="57" t="s">
        <v>1072</v>
      </c>
      <c r="L362" s="60"/>
    </row>
    <row r="363" spans="2:12" x14ac:dyDescent="0.25">
      <c r="B363" s="57" t="s">
        <v>918</v>
      </c>
      <c r="C363" s="57" t="s">
        <v>1085</v>
      </c>
      <c r="D363" s="61" t="s">
        <v>1104</v>
      </c>
      <c r="E363" s="57">
        <f t="shared" si="10"/>
        <v>9.6153846153846159E-3</v>
      </c>
      <c r="F363" s="62">
        <f t="shared" si="11"/>
        <v>19.615384615384617</v>
      </c>
      <c r="G363" s="57">
        <v>104</v>
      </c>
      <c r="H363" s="57" t="s">
        <v>1072</v>
      </c>
      <c r="L363" s="60"/>
    </row>
    <row r="364" spans="2:12" x14ac:dyDescent="0.25">
      <c r="B364" s="57" t="s">
        <v>919</v>
      </c>
      <c r="C364" s="57" t="s">
        <v>1084</v>
      </c>
      <c r="D364" s="61" t="s">
        <v>1103</v>
      </c>
      <c r="E364" s="57">
        <f t="shared" si="10"/>
        <v>3.3333333333333332E-4</v>
      </c>
      <c r="F364" s="62">
        <f t="shared" si="11"/>
        <v>0.68</v>
      </c>
      <c r="G364" s="57">
        <v>3000</v>
      </c>
      <c r="H364" s="57" t="s">
        <v>1072</v>
      </c>
    </row>
    <row r="365" spans="2:12" x14ac:dyDescent="0.25">
      <c r="B365" s="57" t="s">
        <v>920</v>
      </c>
      <c r="C365" s="57" t="s">
        <v>1077</v>
      </c>
      <c r="D365" s="61" t="s">
        <v>1095</v>
      </c>
      <c r="E365" s="57">
        <f t="shared" si="10"/>
        <v>2.5000000000000001E-4</v>
      </c>
      <c r="F365" s="62">
        <f t="shared" si="11"/>
        <v>0.51</v>
      </c>
      <c r="G365" s="57">
        <v>4000</v>
      </c>
      <c r="H365" s="57" t="s">
        <v>1072</v>
      </c>
    </row>
    <row r="366" spans="2:12" x14ac:dyDescent="0.25">
      <c r="B366" s="57" t="s">
        <v>921</v>
      </c>
      <c r="C366" s="57" t="s">
        <v>377</v>
      </c>
      <c r="D366" s="61" t="s">
        <v>1105</v>
      </c>
      <c r="E366" s="57">
        <f t="shared" si="10"/>
        <v>0.01</v>
      </c>
      <c r="F366" s="62">
        <f t="shared" si="11"/>
        <v>20.399999999999999</v>
      </c>
      <c r="G366" s="57">
        <v>100</v>
      </c>
      <c r="H366" s="57" t="s">
        <v>1072</v>
      </c>
    </row>
    <row r="367" spans="2:12" x14ac:dyDescent="0.25">
      <c r="B367" s="57" t="s">
        <v>922</v>
      </c>
      <c r="C367" s="57" t="s">
        <v>1076</v>
      </c>
      <c r="D367" s="61" t="s">
        <v>1094</v>
      </c>
      <c r="E367" s="57">
        <f t="shared" si="10"/>
        <v>2.7397260273972601E-4</v>
      </c>
      <c r="F367" s="62">
        <f t="shared" si="11"/>
        <v>0.55890410958904113</v>
      </c>
      <c r="G367" s="57">
        <v>3650</v>
      </c>
      <c r="H367" s="57" t="s">
        <v>1072</v>
      </c>
    </row>
    <row r="368" spans="2:12" x14ac:dyDescent="0.25">
      <c r="B368" s="57" t="s">
        <v>923</v>
      </c>
      <c r="C368" s="57" t="s">
        <v>1076</v>
      </c>
      <c r="D368" s="61" t="s">
        <v>1094</v>
      </c>
      <c r="E368" s="57">
        <f t="shared" si="10"/>
        <v>2.7397260273972601E-4</v>
      </c>
      <c r="F368" s="62">
        <f t="shared" si="11"/>
        <v>0.55890410958904113</v>
      </c>
      <c r="G368" s="57">
        <v>3650</v>
      </c>
      <c r="H368" s="57" t="s">
        <v>1072</v>
      </c>
    </row>
    <row r="369" spans="2:12" x14ac:dyDescent="0.25">
      <c r="B369" s="57" t="s">
        <v>924</v>
      </c>
      <c r="C369" s="57" t="s">
        <v>1076</v>
      </c>
      <c r="D369" s="61" t="s">
        <v>1094</v>
      </c>
      <c r="E369" s="57">
        <f t="shared" si="10"/>
        <v>2.7397260273972601E-4</v>
      </c>
      <c r="F369" s="62">
        <f t="shared" si="11"/>
        <v>0.55890410958904113</v>
      </c>
      <c r="G369" s="57">
        <v>3650</v>
      </c>
      <c r="H369" s="57" t="s">
        <v>1072</v>
      </c>
    </row>
    <row r="370" spans="2:12" x14ac:dyDescent="0.25">
      <c r="B370" s="57" t="s">
        <v>925</v>
      </c>
      <c r="C370" s="57" t="s">
        <v>1076</v>
      </c>
      <c r="D370" s="61" t="s">
        <v>1094</v>
      </c>
      <c r="E370" s="57">
        <f t="shared" si="10"/>
        <v>2.7397260273972601E-4</v>
      </c>
      <c r="F370" s="62">
        <f t="shared" si="11"/>
        <v>0.55890410958904113</v>
      </c>
      <c r="G370" s="57">
        <v>3650</v>
      </c>
      <c r="H370" s="57" t="s">
        <v>1072</v>
      </c>
    </row>
    <row r="371" spans="2:12" x14ac:dyDescent="0.25">
      <c r="B371" s="57" t="s">
        <v>926</v>
      </c>
      <c r="C371" s="57" t="s">
        <v>1076</v>
      </c>
      <c r="D371" s="61" t="s">
        <v>1094</v>
      </c>
      <c r="E371" s="57">
        <f t="shared" si="10"/>
        <v>2.7397260273972601E-4</v>
      </c>
      <c r="F371" s="62">
        <f t="shared" si="11"/>
        <v>0.55890410958904113</v>
      </c>
      <c r="G371" s="57">
        <v>3650</v>
      </c>
      <c r="H371" s="57" t="s">
        <v>1072</v>
      </c>
    </row>
    <row r="372" spans="2:12" x14ac:dyDescent="0.25">
      <c r="B372" s="57" t="s">
        <v>927</v>
      </c>
      <c r="C372" s="57" t="s">
        <v>1076</v>
      </c>
      <c r="D372" s="61" t="s">
        <v>1094</v>
      </c>
      <c r="E372" s="57">
        <f t="shared" si="10"/>
        <v>2.7397260273972601E-4</v>
      </c>
      <c r="F372" s="62">
        <f t="shared" si="11"/>
        <v>0.55890410958904113</v>
      </c>
      <c r="G372" s="57">
        <v>3650</v>
      </c>
      <c r="H372" s="57" t="s">
        <v>1072</v>
      </c>
    </row>
    <row r="373" spans="2:12" x14ac:dyDescent="0.25">
      <c r="B373" s="57" t="s">
        <v>928</v>
      </c>
      <c r="C373" s="57" t="s">
        <v>1080</v>
      </c>
      <c r="D373" s="61" t="s">
        <v>1099</v>
      </c>
      <c r="E373" s="57">
        <f t="shared" si="10"/>
        <v>1.6025641025641025E-3</v>
      </c>
      <c r="F373" s="62">
        <f t="shared" si="11"/>
        <v>3.2692307692307692</v>
      </c>
      <c r="G373" s="57">
        <v>624</v>
      </c>
      <c r="H373" s="57" t="s">
        <v>1072</v>
      </c>
      <c r="I373" s="12" t="s">
        <v>312</v>
      </c>
      <c r="L373" s="60"/>
    </row>
    <row r="374" spans="2:12" x14ac:dyDescent="0.25">
      <c r="B374" s="57" t="s">
        <v>929</v>
      </c>
      <c r="C374" s="57" t="s">
        <v>1078</v>
      </c>
      <c r="D374" s="61" t="s">
        <v>1096</v>
      </c>
      <c r="E374" s="57">
        <f t="shared" si="10"/>
        <v>5.0000000000000001E-4</v>
      </c>
      <c r="F374" s="62">
        <f t="shared" si="11"/>
        <v>1.02</v>
      </c>
      <c r="G374" s="57">
        <v>2000</v>
      </c>
      <c r="H374" s="57" t="s">
        <v>1072</v>
      </c>
    </row>
    <row r="375" spans="2:12" x14ac:dyDescent="0.25">
      <c r="B375" s="57" t="s">
        <v>930</v>
      </c>
      <c r="C375" s="57" t="s">
        <v>1082</v>
      </c>
      <c r="D375" s="61" t="s">
        <v>1101</v>
      </c>
      <c r="E375" s="57">
        <f t="shared" si="10"/>
        <v>2.5000000000000001E-3</v>
      </c>
      <c r="F375" s="62">
        <f t="shared" si="11"/>
        <v>5.0999999999999996</v>
      </c>
      <c r="G375" s="57">
        <v>400</v>
      </c>
      <c r="H375" s="57" t="s">
        <v>1072</v>
      </c>
    </row>
    <row r="376" spans="2:12" x14ac:dyDescent="0.25">
      <c r="B376" s="57" t="s">
        <v>931</v>
      </c>
      <c r="C376" s="57" t="s">
        <v>1085</v>
      </c>
      <c r="D376" s="61" t="s">
        <v>1104</v>
      </c>
      <c r="E376" s="57">
        <f t="shared" si="10"/>
        <v>9.6153846153846159E-3</v>
      </c>
      <c r="F376" s="62">
        <f t="shared" si="11"/>
        <v>19.615384615384617</v>
      </c>
      <c r="G376" s="57">
        <v>104</v>
      </c>
      <c r="H376" s="57" t="s">
        <v>1072</v>
      </c>
      <c r="L376" s="60"/>
    </row>
    <row r="377" spans="2:12" x14ac:dyDescent="0.25">
      <c r="B377" s="57" t="s">
        <v>932</v>
      </c>
      <c r="C377" s="57" t="s">
        <v>1085</v>
      </c>
      <c r="D377" s="61" t="s">
        <v>1104</v>
      </c>
      <c r="E377" s="57">
        <f t="shared" si="10"/>
        <v>9.6153846153846159E-3</v>
      </c>
      <c r="F377" s="62">
        <f t="shared" si="11"/>
        <v>19.615384615384617</v>
      </c>
      <c r="G377" s="57">
        <v>104</v>
      </c>
      <c r="H377" s="57" t="s">
        <v>1072</v>
      </c>
      <c r="L377" s="60"/>
    </row>
    <row r="378" spans="2:12" x14ac:dyDescent="0.25">
      <c r="B378" s="57" t="s">
        <v>933</v>
      </c>
      <c r="C378" s="57" t="s">
        <v>1084</v>
      </c>
      <c r="D378" s="61" t="s">
        <v>1103</v>
      </c>
      <c r="E378" s="57">
        <f t="shared" si="10"/>
        <v>3.3333333333333332E-4</v>
      </c>
      <c r="F378" s="62">
        <f t="shared" si="11"/>
        <v>0.68</v>
      </c>
      <c r="G378" s="57">
        <v>3000</v>
      </c>
      <c r="H378" s="57" t="s">
        <v>1072</v>
      </c>
    </row>
    <row r="379" spans="2:12" x14ac:dyDescent="0.25">
      <c r="B379" s="57" t="s">
        <v>934</v>
      </c>
      <c r="C379" s="57" t="s">
        <v>1077</v>
      </c>
      <c r="D379" s="61" t="s">
        <v>1095</v>
      </c>
      <c r="E379" s="57">
        <f t="shared" si="10"/>
        <v>2.5000000000000001E-4</v>
      </c>
      <c r="F379" s="62">
        <f t="shared" si="11"/>
        <v>0.51</v>
      </c>
      <c r="G379" s="57">
        <v>4000</v>
      </c>
      <c r="H379" s="57" t="s">
        <v>1072</v>
      </c>
    </row>
    <row r="380" spans="2:12" x14ac:dyDescent="0.25">
      <c r="B380" s="57" t="s">
        <v>935</v>
      </c>
      <c r="C380" s="57" t="s">
        <v>377</v>
      </c>
      <c r="D380" s="61" t="s">
        <v>1105</v>
      </c>
      <c r="E380" s="57">
        <f t="shared" si="10"/>
        <v>0.01</v>
      </c>
      <c r="F380" s="62">
        <f t="shared" si="11"/>
        <v>20.399999999999999</v>
      </c>
      <c r="G380" s="57">
        <v>100</v>
      </c>
      <c r="H380" s="57" t="s">
        <v>1072</v>
      </c>
    </row>
    <row r="381" spans="2:12" x14ac:dyDescent="0.25">
      <c r="B381" s="57" t="s">
        <v>936</v>
      </c>
      <c r="C381" s="57" t="s">
        <v>1076</v>
      </c>
      <c r="D381" s="61" t="s">
        <v>1094</v>
      </c>
      <c r="E381" s="57">
        <f t="shared" si="10"/>
        <v>2.7397260273972601E-4</v>
      </c>
      <c r="F381" s="62">
        <f t="shared" si="11"/>
        <v>0.55890410958904113</v>
      </c>
      <c r="G381" s="57">
        <v>3650</v>
      </c>
      <c r="H381" s="57" t="s">
        <v>1072</v>
      </c>
    </row>
    <row r="382" spans="2:12" x14ac:dyDescent="0.25">
      <c r="B382" s="57" t="s">
        <v>937</v>
      </c>
      <c r="C382" s="57" t="s">
        <v>1076</v>
      </c>
      <c r="D382" s="61" t="s">
        <v>1094</v>
      </c>
      <c r="E382" s="57">
        <f t="shared" si="10"/>
        <v>2.7397260273972601E-4</v>
      </c>
      <c r="F382" s="62">
        <f t="shared" si="11"/>
        <v>0.55890410958904113</v>
      </c>
      <c r="G382" s="57">
        <v>3650</v>
      </c>
      <c r="H382" s="57" t="s">
        <v>1072</v>
      </c>
    </row>
    <row r="383" spans="2:12" x14ac:dyDescent="0.25">
      <c r="B383" s="57" t="s">
        <v>938</v>
      </c>
      <c r="C383" s="57" t="s">
        <v>1076</v>
      </c>
      <c r="D383" s="61" t="s">
        <v>1094</v>
      </c>
      <c r="E383" s="57">
        <f t="shared" si="10"/>
        <v>2.7397260273972601E-4</v>
      </c>
      <c r="F383" s="62">
        <f t="shared" si="11"/>
        <v>0.55890410958904113</v>
      </c>
      <c r="G383" s="57">
        <v>3650</v>
      </c>
      <c r="H383" s="57" t="s">
        <v>1072</v>
      </c>
    </row>
    <row r="384" spans="2:12" x14ac:dyDescent="0.25">
      <c r="B384" s="57" t="s">
        <v>939</v>
      </c>
      <c r="C384" s="57" t="s">
        <v>1080</v>
      </c>
      <c r="D384" s="61" t="s">
        <v>1099</v>
      </c>
      <c r="E384" s="57">
        <f t="shared" si="10"/>
        <v>1.6025641025641025E-3</v>
      </c>
      <c r="F384" s="62">
        <f t="shared" si="11"/>
        <v>3.2692307692307692</v>
      </c>
      <c r="G384" s="57">
        <v>624</v>
      </c>
      <c r="H384" s="57" t="s">
        <v>1072</v>
      </c>
      <c r="I384" s="22" t="s">
        <v>333</v>
      </c>
      <c r="L384" s="60"/>
    </row>
    <row r="385" spans="2:12" x14ac:dyDescent="0.25">
      <c r="B385" s="57" t="s">
        <v>940</v>
      </c>
      <c r="C385" s="57" t="s">
        <v>1086</v>
      </c>
      <c r="D385" s="61" t="s">
        <v>1106</v>
      </c>
      <c r="E385" s="57">
        <f t="shared" si="10"/>
        <v>5.0000000000000001E-3</v>
      </c>
      <c r="F385" s="62">
        <f t="shared" si="11"/>
        <v>10.199999999999999</v>
      </c>
      <c r="G385" s="57">
        <v>200</v>
      </c>
      <c r="H385" s="57" t="s">
        <v>1072</v>
      </c>
    </row>
    <row r="386" spans="2:12" x14ac:dyDescent="0.25">
      <c r="B386" s="57" t="s">
        <v>941</v>
      </c>
      <c r="C386" s="57" t="s">
        <v>1082</v>
      </c>
      <c r="D386" s="61" t="s">
        <v>1101</v>
      </c>
      <c r="E386" s="57">
        <f t="shared" si="10"/>
        <v>2.5000000000000001E-3</v>
      </c>
      <c r="F386" s="62">
        <f t="shared" si="11"/>
        <v>5.0999999999999996</v>
      </c>
      <c r="G386" s="57">
        <v>400</v>
      </c>
      <c r="H386" s="57" t="s">
        <v>1072</v>
      </c>
    </row>
    <row r="387" spans="2:12" x14ac:dyDescent="0.25">
      <c r="B387" s="57" t="s">
        <v>942</v>
      </c>
      <c r="C387" s="57" t="s">
        <v>1085</v>
      </c>
      <c r="D387" s="61" t="s">
        <v>1104</v>
      </c>
      <c r="E387" s="57">
        <f t="shared" si="10"/>
        <v>9.6153846153846159E-3</v>
      </c>
      <c r="F387" s="62">
        <f t="shared" si="11"/>
        <v>19.615384615384617</v>
      </c>
      <c r="G387" s="57">
        <v>104</v>
      </c>
      <c r="H387" s="57" t="s">
        <v>1072</v>
      </c>
      <c r="L387" s="60"/>
    </row>
    <row r="388" spans="2:12" x14ac:dyDescent="0.25">
      <c r="B388" s="57" t="s">
        <v>943</v>
      </c>
      <c r="C388" s="57" t="s">
        <v>1085</v>
      </c>
      <c r="D388" s="61" t="s">
        <v>1104</v>
      </c>
      <c r="E388" s="57">
        <f t="shared" si="10"/>
        <v>9.6153846153846159E-3</v>
      </c>
      <c r="F388" s="62">
        <f t="shared" si="11"/>
        <v>19.615384615384617</v>
      </c>
      <c r="G388" s="57">
        <v>104</v>
      </c>
      <c r="H388" s="57" t="s">
        <v>1072</v>
      </c>
      <c r="L388" s="60"/>
    </row>
    <row r="389" spans="2:12" x14ac:dyDescent="0.25">
      <c r="B389" s="57" t="s">
        <v>944</v>
      </c>
      <c r="C389" s="57" t="s">
        <v>1084</v>
      </c>
      <c r="D389" s="61" t="s">
        <v>1103</v>
      </c>
      <c r="E389" s="57">
        <f t="shared" ref="E389:E452" si="12">1/G389</f>
        <v>3.3333333333333332E-4</v>
      </c>
      <c r="F389" s="62">
        <f t="shared" ref="F389:F452" si="13">(40*4.25*12)/G389</f>
        <v>0.68</v>
      </c>
      <c r="G389" s="57">
        <v>3000</v>
      </c>
      <c r="H389" s="57" t="s">
        <v>1072</v>
      </c>
    </row>
    <row r="390" spans="2:12" x14ac:dyDescent="0.25">
      <c r="B390" s="57" t="s">
        <v>945</v>
      </c>
      <c r="C390" s="57" t="s">
        <v>1077</v>
      </c>
      <c r="D390" s="61" t="s">
        <v>1095</v>
      </c>
      <c r="E390" s="57">
        <f t="shared" si="12"/>
        <v>2.5000000000000001E-4</v>
      </c>
      <c r="F390" s="62">
        <f t="shared" si="13"/>
        <v>0.51</v>
      </c>
      <c r="G390" s="57">
        <v>4000</v>
      </c>
      <c r="H390" s="57" t="s">
        <v>1072</v>
      </c>
    </row>
    <row r="391" spans="2:12" x14ac:dyDescent="0.25">
      <c r="B391" s="57" t="s">
        <v>946</v>
      </c>
      <c r="C391" s="57" t="s">
        <v>1082</v>
      </c>
      <c r="D391" s="61" t="s">
        <v>1101</v>
      </c>
      <c r="E391" s="57">
        <f t="shared" si="12"/>
        <v>2.5000000000000001E-3</v>
      </c>
      <c r="F391" s="62">
        <f t="shared" si="13"/>
        <v>5.0999999999999996</v>
      </c>
      <c r="G391" s="57">
        <v>400</v>
      </c>
      <c r="H391" s="57" t="s">
        <v>1072</v>
      </c>
    </row>
    <row r="392" spans="2:12" x14ac:dyDescent="0.25">
      <c r="B392" s="57" t="s">
        <v>947</v>
      </c>
      <c r="C392" s="57" t="s">
        <v>1086</v>
      </c>
      <c r="D392" s="61" t="s">
        <v>1106</v>
      </c>
      <c r="E392" s="57">
        <f t="shared" si="12"/>
        <v>5.0000000000000001E-3</v>
      </c>
      <c r="F392" s="62">
        <f t="shared" si="13"/>
        <v>10.199999999999999</v>
      </c>
      <c r="G392" s="57">
        <v>200</v>
      </c>
      <c r="H392" s="57" t="s">
        <v>1072</v>
      </c>
    </row>
    <row r="393" spans="2:12" x14ac:dyDescent="0.25">
      <c r="B393" s="57" t="s">
        <v>948</v>
      </c>
      <c r="C393" s="57" t="s">
        <v>377</v>
      </c>
      <c r="D393" s="61" t="s">
        <v>1105</v>
      </c>
      <c r="E393" s="57">
        <f t="shared" si="12"/>
        <v>0.01</v>
      </c>
      <c r="F393" s="62">
        <f t="shared" si="13"/>
        <v>20.399999999999999</v>
      </c>
      <c r="G393" s="57">
        <v>100</v>
      </c>
      <c r="H393" s="57" t="s">
        <v>1072</v>
      </c>
    </row>
    <row r="394" spans="2:12" x14ac:dyDescent="0.25">
      <c r="B394" s="57" t="s">
        <v>949</v>
      </c>
      <c r="C394" s="57" t="s">
        <v>1076</v>
      </c>
      <c r="D394" s="61" t="s">
        <v>1094</v>
      </c>
      <c r="E394" s="57">
        <f t="shared" si="12"/>
        <v>2.7397260273972601E-4</v>
      </c>
      <c r="F394" s="62">
        <f t="shared" si="13"/>
        <v>0.55890410958904113</v>
      </c>
      <c r="G394" s="57">
        <v>3650</v>
      </c>
      <c r="H394" s="57" t="s">
        <v>1072</v>
      </c>
    </row>
    <row r="395" spans="2:12" x14ac:dyDescent="0.25">
      <c r="B395" s="57" t="s">
        <v>950</v>
      </c>
      <c r="C395" s="57" t="s">
        <v>1076</v>
      </c>
      <c r="D395" s="61" t="s">
        <v>1094</v>
      </c>
      <c r="E395" s="57">
        <f t="shared" si="12"/>
        <v>2.7397260273972601E-4</v>
      </c>
      <c r="F395" s="62">
        <f t="shared" si="13"/>
        <v>0.55890410958904113</v>
      </c>
      <c r="G395" s="57">
        <v>3650</v>
      </c>
      <c r="H395" s="57" t="s">
        <v>1072</v>
      </c>
    </row>
    <row r="396" spans="2:12" x14ac:dyDescent="0.25">
      <c r="B396" s="57" t="s">
        <v>951</v>
      </c>
      <c r="C396" s="57" t="s">
        <v>1076</v>
      </c>
      <c r="D396" s="61" t="s">
        <v>1094</v>
      </c>
      <c r="E396" s="57">
        <f t="shared" si="12"/>
        <v>2.7397260273972601E-4</v>
      </c>
      <c r="F396" s="62">
        <f t="shared" si="13"/>
        <v>0.55890410958904113</v>
      </c>
      <c r="G396" s="57">
        <v>3650</v>
      </c>
      <c r="H396" s="57" t="s">
        <v>1072</v>
      </c>
    </row>
    <row r="397" spans="2:12" x14ac:dyDescent="0.25">
      <c r="B397" s="57" t="s">
        <v>952</v>
      </c>
      <c r="C397" s="57" t="s">
        <v>1076</v>
      </c>
      <c r="D397" s="61" t="s">
        <v>1094</v>
      </c>
      <c r="E397" s="57">
        <f t="shared" si="12"/>
        <v>2.7397260273972601E-4</v>
      </c>
      <c r="F397" s="62">
        <f t="shared" si="13"/>
        <v>0.55890410958904113</v>
      </c>
      <c r="G397" s="57">
        <v>3650</v>
      </c>
      <c r="H397" s="57" t="s">
        <v>1072</v>
      </c>
    </row>
    <row r="398" spans="2:12" x14ac:dyDescent="0.25">
      <c r="B398" s="57" t="s">
        <v>953</v>
      </c>
      <c r="C398" s="57" t="s">
        <v>1076</v>
      </c>
      <c r="D398" s="61" t="s">
        <v>1094</v>
      </c>
      <c r="E398" s="57">
        <f t="shared" si="12"/>
        <v>2.7397260273972601E-4</v>
      </c>
      <c r="F398" s="62">
        <f t="shared" si="13"/>
        <v>0.55890410958904113</v>
      </c>
      <c r="G398" s="57">
        <v>3650</v>
      </c>
      <c r="H398" s="57" t="s">
        <v>1072</v>
      </c>
    </row>
    <row r="399" spans="2:12" x14ac:dyDescent="0.25">
      <c r="B399" s="57" t="s">
        <v>954</v>
      </c>
      <c r="C399" s="57" t="s">
        <v>1080</v>
      </c>
      <c r="D399" s="61" t="s">
        <v>1099</v>
      </c>
      <c r="E399" s="57">
        <f t="shared" si="12"/>
        <v>1.6025641025641025E-3</v>
      </c>
      <c r="F399" s="62">
        <f t="shared" si="13"/>
        <v>3.2692307692307692</v>
      </c>
      <c r="G399" s="57">
        <v>624</v>
      </c>
      <c r="H399" s="57" t="s">
        <v>1072</v>
      </c>
      <c r="I399" s="12" t="s">
        <v>313</v>
      </c>
      <c r="L399" s="60"/>
    </row>
    <row r="400" spans="2:12" x14ac:dyDescent="0.25">
      <c r="B400" s="57" t="s">
        <v>955</v>
      </c>
      <c r="C400" s="57" t="s">
        <v>1078</v>
      </c>
      <c r="D400" s="61" t="s">
        <v>1096</v>
      </c>
      <c r="E400" s="57">
        <f t="shared" si="12"/>
        <v>5.0000000000000001E-4</v>
      </c>
      <c r="F400" s="62">
        <f t="shared" si="13"/>
        <v>1.02</v>
      </c>
      <c r="G400" s="57">
        <v>2000</v>
      </c>
      <c r="H400" s="57" t="s">
        <v>1072</v>
      </c>
    </row>
    <row r="401" spans="2:12" x14ac:dyDescent="0.25">
      <c r="B401" s="57" t="s">
        <v>956</v>
      </c>
      <c r="C401" s="57" t="s">
        <v>1078</v>
      </c>
      <c r="D401" s="61" t="s">
        <v>1096</v>
      </c>
      <c r="E401" s="57">
        <f t="shared" si="12"/>
        <v>5.0000000000000001E-4</v>
      </c>
      <c r="F401" s="62">
        <f t="shared" si="13"/>
        <v>1.02</v>
      </c>
      <c r="G401" s="57">
        <v>2000</v>
      </c>
      <c r="H401" s="57" t="s">
        <v>1072</v>
      </c>
    </row>
    <row r="402" spans="2:12" x14ac:dyDescent="0.25">
      <c r="B402" s="57" t="s">
        <v>957</v>
      </c>
      <c r="C402" s="57" t="s">
        <v>1076</v>
      </c>
      <c r="D402" s="61" t="s">
        <v>1094</v>
      </c>
      <c r="E402" s="57">
        <f t="shared" si="12"/>
        <v>2.7397260273972601E-4</v>
      </c>
      <c r="F402" s="62">
        <f t="shared" si="13"/>
        <v>0.55890410958904113</v>
      </c>
      <c r="G402" s="57">
        <v>3650</v>
      </c>
      <c r="H402" s="57" t="s">
        <v>1072</v>
      </c>
    </row>
    <row r="403" spans="2:12" x14ac:dyDescent="0.25">
      <c r="B403" s="57" t="s">
        <v>958</v>
      </c>
      <c r="C403" s="57" t="s">
        <v>1080</v>
      </c>
      <c r="D403" s="61" t="s">
        <v>1099</v>
      </c>
      <c r="E403" s="57">
        <f t="shared" si="12"/>
        <v>1.6025641025641025E-3</v>
      </c>
      <c r="F403" s="62">
        <f t="shared" si="13"/>
        <v>3.2692307692307692</v>
      </c>
      <c r="G403" s="57">
        <v>624</v>
      </c>
      <c r="H403" s="57" t="s">
        <v>1072</v>
      </c>
      <c r="I403" s="12" t="s">
        <v>314</v>
      </c>
      <c r="L403" s="60"/>
    </row>
    <row r="404" spans="2:12" x14ac:dyDescent="0.25">
      <c r="B404" s="57" t="s">
        <v>959</v>
      </c>
      <c r="C404" s="57" t="s">
        <v>1079</v>
      </c>
      <c r="D404" s="61" t="s">
        <v>1097</v>
      </c>
      <c r="E404" s="57">
        <f t="shared" si="12"/>
        <v>1.2554927809165097E-4</v>
      </c>
      <c r="F404" s="62">
        <f t="shared" si="13"/>
        <v>0.25612052730696799</v>
      </c>
      <c r="G404" s="57">
        <v>7965</v>
      </c>
      <c r="H404" s="57" t="s">
        <v>1072</v>
      </c>
    </row>
    <row r="405" spans="2:12" x14ac:dyDescent="0.25">
      <c r="B405" s="57" t="s">
        <v>960</v>
      </c>
      <c r="C405" s="57" t="s">
        <v>1079</v>
      </c>
      <c r="D405" s="61" t="s">
        <v>1097</v>
      </c>
      <c r="E405" s="57">
        <f t="shared" si="12"/>
        <v>1.2554927809165097E-4</v>
      </c>
      <c r="F405" s="62">
        <f t="shared" si="13"/>
        <v>0.25612052730696799</v>
      </c>
      <c r="G405" s="57">
        <v>7965</v>
      </c>
      <c r="H405" s="57" t="s">
        <v>1072</v>
      </c>
    </row>
    <row r="406" spans="2:12" x14ac:dyDescent="0.25">
      <c r="B406" s="57" t="s">
        <v>961</v>
      </c>
      <c r="C406" s="57" t="s">
        <v>1077</v>
      </c>
      <c r="D406" s="61" t="s">
        <v>1095</v>
      </c>
      <c r="E406" s="57">
        <f t="shared" si="12"/>
        <v>2.5000000000000001E-4</v>
      </c>
      <c r="F406" s="62">
        <f t="shared" si="13"/>
        <v>0.51</v>
      </c>
      <c r="G406" s="57">
        <v>4000</v>
      </c>
      <c r="H406" s="57" t="s">
        <v>1072</v>
      </c>
    </row>
    <row r="407" spans="2:12" x14ac:dyDescent="0.25">
      <c r="B407" s="57" t="s">
        <v>962</v>
      </c>
      <c r="C407" s="57" t="s">
        <v>1076</v>
      </c>
      <c r="D407" s="61" t="s">
        <v>1094</v>
      </c>
      <c r="E407" s="57">
        <f t="shared" si="12"/>
        <v>2.7397260273972601E-4</v>
      </c>
      <c r="F407" s="62">
        <f t="shared" si="13"/>
        <v>0.55890410958904113</v>
      </c>
      <c r="G407" s="57">
        <v>3650</v>
      </c>
      <c r="H407" s="57" t="s">
        <v>1072</v>
      </c>
    </row>
    <row r="408" spans="2:12" x14ac:dyDescent="0.25">
      <c r="B408" s="57" t="s">
        <v>963</v>
      </c>
      <c r="C408" s="57" t="s">
        <v>1076</v>
      </c>
      <c r="D408" s="61" t="s">
        <v>1094</v>
      </c>
      <c r="E408" s="57">
        <f t="shared" si="12"/>
        <v>2.7397260273972601E-4</v>
      </c>
      <c r="F408" s="62">
        <f t="shared" si="13"/>
        <v>0.55890410958904113</v>
      </c>
      <c r="G408" s="57">
        <v>3650</v>
      </c>
      <c r="H408" s="57" t="s">
        <v>1072</v>
      </c>
    </row>
    <row r="409" spans="2:12" x14ac:dyDescent="0.25">
      <c r="B409" s="57" t="s">
        <v>964</v>
      </c>
      <c r="C409" s="57" t="s">
        <v>1080</v>
      </c>
      <c r="D409" s="61" t="s">
        <v>1099</v>
      </c>
      <c r="E409" s="57">
        <f t="shared" si="12"/>
        <v>1.6025641025641025E-3</v>
      </c>
      <c r="F409" s="62">
        <f t="shared" si="13"/>
        <v>3.2692307692307692</v>
      </c>
      <c r="G409" s="57">
        <v>624</v>
      </c>
      <c r="H409" s="57" t="s">
        <v>1072</v>
      </c>
      <c r="I409" s="12" t="s">
        <v>315</v>
      </c>
      <c r="L409" s="60"/>
    </row>
    <row r="410" spans="2:12" x14ac:dyDescent="0.25">
      <c r="B410" s="57" t="s">
        <v>965</v>
      </c>
      <c r="C410" s="57" t="s">
        <v>1078</v>
      </c>
      <c r="D410" s="61" t="s">
        <v>1096</v>
      </c>
      <c r="E410" s="57">
        <f t="shared" si="12"/>
        <v>5.0000000000000001E-4</v>
      </c>
      <c r="F410" s="62">
        <f t="shared" si="13"/>
        <v>1.02</v>
      </c>
      <c r="G410" s="57">
        <v>2000</v>
      </c>
      <c r="H410" s="57" t="s">
        <v>1072</v>
      </c>
    </row>
    <row r="411" spans="2:12" x14ac:dyDescent="0.25">
      <c r="B411" s="57" t="s">
        <v>966</v>
      </c>
      <c r="C411" s="57" t="s">
        <v>1078</v>
      </c>
      <c r="D411" s="61" t="s">
        <v>1096</v>
      </c>
      <c r="E411" s="57">
        <f t="shared" si="12"/>
        <v>5.0000000000000001E-4</v>
      </c>
      <c r="F411" s="62">
        <f t="shared" si="13"/>
        <v>1.02</v>
      </c>
      <c r="G411" s="57">
        <v>2000</v>
      </c>
      <c r="H411" s="57" t="s">
        <v>1072</v>
      </c>
    </row>
    <row r="412" spans="2:12" x14ac:dyDescent="0.25">
      <c r="B412" s="57" t="s">
        <v>967</v>
      </c>
      <c r="C412" s="57" t="s">
        <v>384</v>
      </c>
      <c r="D412" s="61" t="s">
        <v>1098</v>
      </c>
      <c r="E412" s="57">
        <f t="shared" si="12"/>
        <v>1E-3</v>
      </c>
      <c r="F412" s="62">
        <f t="shared" si="13"/>
        <v>2.04</v>
      </c>
      <c r="G412" s="57">
        <v>1000</v>
      </c>
      <c r="H412" s="57" t="s">
        <v>1072</v>
      </c>
    </row>
    <row r="413" spans="2:12" x14ac:dyDescent="0.25">
      <c r="B413" s="57" t="s">
        <v>968</v>
      </c>
      <c r="C413" s="57" t="s">
        <v>384</v>
      </c>
      <c r="D413" s="61" t="s">
        <v>1098</v>
      </c>
      <c r="E413" s="57">
        <f t="shared" si="12"/>
        <v>1E-3</v>
      </c>
      <c r="F413" s="62">
        <f t="shared" si="13"/>
        <v>2.04</v>
      </c>
      <c r="G413" s="57">
        <v>1000</v>
      </c>
      <c r="H413" s="57" t="s">
        <v>1072</v>
      </c>
    </row>
    <row r="414" spans="2:12" x14ac:dyDescent="0.25">
      <c r="B414" s="57" t="s">
        <v>969</v>
      </c>
      <c r="C414" s="57" t="s">
        <v>384</v>
      </c>
      <c r="D414" s="61" t="s">
        <v>1098</v>
      </c>
      <c r="E414" s="57">
        <f t="shared" si="12"/>
        <v>1E-3</v>
      </c>
      <c r="F414" s="62">
        <f t="shared" si="13"/>
        <v>2.04</v>
      </c>
      <c r="G414" s="57">
        <v>1000</v>
      </c>
      <c r="H414" s="57" t="s">
        <v>1072</v>
      </c>
    </row>
    <row r="415" spans="2:12" x14ac:dyDescent="0.25">
      <c r="B415" s="57" t="s">
        <v>970</v>
      </c>
      <c r="C415" s="57" t="s">
        <v>1077</v>
      </c>
      <c r="D415" s="61" t="s">
        <v>1095</v>
      </c>
      <c r="E415" s="57">
        <f t="shared" si="12"/>
        <v>2.5000000000000001E-4</v>
      </c>
      <c r="F415" s="62">
        <f t="shared" si="13"/>
        <v>0.51</v>
      </c>
      <c r="G415" s="57">
        <v>4000</v>
      </c>
      <c r="H415" s="57" t="s">
        <v>1072</v>
      </c>
    </row>
    <row r="416" spans="2:12" x14ac:dyDescent="0.25">
      <c r="B416" s="57" t="s">
        <v>971</v>
      </c>
      <c r="C416" s="57" t="s">
        <v>1082</v>
      </c>
      <c r="D416" s="61" t="s">
        <v>1101</v>
      </c>
      <c r="E416" s="57">
        <f t="shared" si="12"/>
        <v>2.5000000000000001E-3</v>
      </c>
      <c r="F416" s="62">
        <f t="shared" si="13"/>
        <v>5.0999999999999996</v>
      </c>
      <c r="G416" s="57">
        <v>400</v>
      </c>
      <c r="H416" s="57" t="s">
        <v>1072</v>
      </c>
    </row>
    <row r="417" spans="2:12" x14ac:dyDescent="0.25">
      <c r="B417" s="57" t="s">
        <v>972</v>
      </c>
      <c r="C417" s="57" t="s">
        <v>1086</v>
      </c>
      <c r="D417" s="61" t="s">
        <v>1106</v>
      </c>
      <c r="E417" s="57">
        <f t="shared" si="12"/>
        <v>5.0000000000000001E-3</v>
      </c>
      <c r="F417" s="62">
        <f t="shared" si="13"/>
        <v>10.199999999999999</v>
      </c>
      <c r="G417" s="57">
        <v>200</v>
      </c>
      <c r="H417" s="57" t="s">
        <v>1072</v>
      </c>
    </row>
    <row r="418" spans="2:12" x14ac:dyDescent="0.25">
      <c r="B418" s="57" t="s">
        <v>973</v>
      </c>
      <c r="C418" s="57" t="s">
        <v>1076</v>
      </c>
      <c r="D418" s="61" t="s">
        <v>1094</v>
      </c>
      <c r="E418" s="57">
        <f t="shared" si="12"/>
        <v>2.7397260273972601E-4</v>
      </c>
      <c r="F418" s="62">
        <f t="shared" si="13"/>
        <v>0.55890410958904113</v>
      </c>
      <c r="G418" s="57">
        <v>3650</v>
      </c>
      <c r="H418" s="57" t="s">
        <v>1072</v>
      </c>
    </row>
    <row r="419" spans="2:12" x14ac:dyDescent="0.25">
      <c r="B419" s="57" t="s">
        <v>974</v>
      </c>
      <c r="C419" s="57" t="s">
        <v>1076</v>
      </c>
      <c r="D419" s="61" t="s">
        <v>1094</v>
      </c>
      <c r="E419" s="57">
        <f t="shared" si="12"/>
        <v>2.7397260273972601E-4</v>
      </c>
      <c r="F419" s="62">
        <f t="shared" si="13"/>
        <v>0.55890410958904113</v>
      </c>
      <c r="G419" s="57">
        <v>3650</v>
      </c>
      <c r="H419" s="57" t="s">
        <v>1072</v>
      </c>
    </row>
    <row r="420" spans="2:12" x14ac:dyDescent="0.25">
      <c r="B420" s="57" t="s">
        <v>975</v>
      </c>
      <c r="C420" s="57" t="s">
        <v>1076</v>
      </c>
      <c r="D420" s="61" t="s">
        <v>1094</v>
      </c>
      <c r="E420" s="57">
        <f t="shared" si="12"/>
        <v>2.7397260273972601E-4</v>
      </c>
      <c r="F420" s="62">
        <f t="shared" si="13"/>
        <v>0.55890410958904113</v>
      </c>
      <c r="G420" s="57">
        <v>3650</v>
      </c>
      <c r="H420" s="57" t="s">
        <v>1072</v>
      </c>
    </row>
    <row r="421" spans="2:12" x14ac:dyDescent="0.25">
      <c r="B421" s="57" t="s">
        <v>976</v>
      </c>
      <c r="C421" s="57" t="s">
        <v>1076</v>
      </c>
      <c r="D421" s="61" t="s">
        <v>1094</v>
      </c>
      <c r="E421" s="57">
        <f t="shared" si="12"/>
        <v>2.7397260273972601E-4</v>
      </c>
      <c r="F421" s="62">
        <f t="shared" si="13"/>
        <v>0.55890410958904113</v>
      </c>
      <c r="G421" s="57">
        <v>3650</v>
      </c>
      <c r="H421" s="57" t="s">
        <v>1072</v>
      </c>
    </row>
    <row r="422" spans="2:12" x14ac:dyDescent="0.25">
      <c r="B422" s="57" t="s">
        <v>977</v>
      </c>
      <c r="C422" s="57" t="s">
        <v>1076</v>
      </c>
      <c r="D422" s="61" t="s">
        <v>1094</v>
      </c>
      <c r="E422" s="57">
        <f t="shared" si="12"/>
        <v>2.7397260273972601E-4</v>
      </c>
      <c r="F422" s="62">
        <f t="shared" si="13"/>
        <v>0.55890410958904113</v>
      </c>
      <c r="G422" s="57">
        <v>3650</v>
      </c>
      <c r="H422" s="57" t="s">
        <v>1072</v>
      </c>
    </row>
    <row r="423" spans="2:12" x14ac:dyDescent="0.25">
      <c r="B423" s="57" t="s">
        <v>978</v>
      </c>
      <c r="C423" s="57" t="s">
        <v>1076</v>
      </c>
      <c r="D423" s="61" t="s">
        <v>1094</v>
      </c>
      <c r="E423" s="57">
        <f t="shared" si="12"/>
        <v>2.7397260273972601E-4</v>
      </c>
      <c r="F423" s="62">
        <f t="shared" si="13"/>
        <v>0.55890410958904113</v>
      </c>
      <c r="G423" s="57">
        <v>3650</v>
      </c>
      <c r="H423" s="57" t="s">
        <v>1072</v>
      </c>
    </row>
    <row r="424" spans="2:12" x14ac:dyDescent="0.25">
      <c r="B424" s="57" t="s">
        <v>979</v>
      </c>
      <c r="C424" s="57" t="s">
        <v>1076</v>
      </c>
      <c r="D424" s="61" t="s">
        <v>1094</v>
      </c>
      <c r="E424" s="57">
        <f t="shared" si="12"/>
        <v>2.7397260273972601E-4</v>
      </c>
      <c r="F424" s="62">
        <f t="shared" si="13"/>
        <v>0.55890410958904113</v>
      </c>
      <c r="G424" s="57">
        <v>3650</v>
      </c>
      <c r="H424" s="57" t="s">
        <v>1072</v>
      </c>
    </row>
    <row r="425" spans="2:12" x14ac:dyDescent="0.25">
      <c r="B425" s="57" t="s">
        <v>980</v>
      </c>
      <c r="C425" s="57" t="s">
        <v>1076</v>
      </c>
      <c r="D425" s="61" t="s">
        <v>1094</v>
      </c>
      <c r="E425" s="57">
        <f t="shared" si="12"/>
        <v>2.7397260273972601E-4</v>
      </c>
      <c r="F425" s="62">
        <f t="shared" si="13"/>
        <v>0.55890410958904113</v>
      </c>
      <c r="G425" s="57">
        <v>3650</v>
      </c>
      <c r="H425" s="57" t="s">
        <v>1072</v>
      </c>
    </row>
    <row r="426" spans="2:12" x14ac:dyDescent="0.25">
      <c r="B426" s="57" t="s">
        <v>981</v>
      </c>
      <c r="C426" s="57" t="s">
        <v>1076</v>
      </c>
      <c r="D426" s="61" t="s">
        <v>1094</v>
      </c>
      <c r="E426" s="57">
        <f t="shared" si="12"/>
        <v>2.7397260273972601E-4</v>
      </c>
      <c r="F426" s="62">
        <f t="shared" si="13"/>
        <v>0.55890410958904113</v>
      </c>
      <c r="G426" s="57">
        <v>3650</v>
      </c>
      <c r="H426" s="57" t="s">
        <v>1072</v>
      </c>
    </row>
    <row r="427" spans="2:12" x14ac:dyDescent="0.25">
      <c r="B427" s="57" t="s">
        <v>982</v>
      </c>
      <c r="C427" s="57" t="s">
        <v>1080</v>
      </c>
      <c r="D427" s="61" t="s">
        <v>1099</v>
      </c>
      <c r="E427" s="57">
        <f t="shared" si="12"/>
        <v>1.6025641025641025E-3</v>
      </c>
      <c r="F427" s="62">
        <f t="shared" si="13"/>
        <v>3.2692307692307692</v>
      </c>
      <c r="G427" s="57">
        <v>624</v>
      </c>
      <c r="H427" s="57" t="s">
        <v>1072</v>
      </c>
      <c r="I427" s="12" t="s">
        <v>316</v>
      </c>
      <c r="L427" s="60"/>
    </row>
    <row r="428" spans="2:12" x14ac:dyDescent="0.25">
      <c r="B428" s="57" t="s">
        <v>983</v>
      </c>
      <c r="C428" s="57" t="s">
        <v>1087</v>
      </c>
      <c r="D428" s="61" t="s">
        <v>1107</v>
      </c>
      <c r="E428" s="57">
        <f t="shared" si="12"/>
        <v>2.7322404371584699E-4</v>
      </c>
      <c r="F428" s="62">
        <f t="shared" si="13"/>
        <v>0.55737704918032782</v>
      </c>
      <c r="G428" s="57">
        <v>3660</v>
      </c>
      <c r="H428" s="57" t="s">
        <v>1072</v>
      </c>
    </row>
    <row r="429" spans="2:12" x14ac:dyDescent="0.25">
      <c r="B429" s="57" t="s">
        <v>984</v>
      </c>
      <c r="C429" s="57" t="s">
        <v>1086</v>
      </c>
      <c r="D429" s="61" t="s">
        <v>1106</v>
      </c>
      <c r="E429" s="57">
        <f t="shared" si="12"/>
        <v>5.0000000000000001E-3</v>
      </c>
      <c r="F429" s="62">
        <f t="shared" si="13"/>
        <v>10.199999999999999</v>
      </c>
      <c r="G429" s="57">
        <v>200</v>
      </c>
      <c r="H429" s="57" t="s">
        <v>1072</v>
      </c>
    </row>
    <row r="430" spans="2:12" x14ac:dyDescent="0.25">
      <c r="B430" s="57" t="s">
        <v>985</v>
      </c>
      <c r="C430" s="57" t="s">
        <v>1082</v>
      </c>
      <c r="D430" s="61" t="s">
        <v>1101</v>
      </c>
      <c r="E430" s="57">
        <f t="shared" si="12"/>
        <v>2.5000000000000001E-3</v>
      </c>
      <c r="F430" s="62">
        <f t="shared" si="13"/>
        <v>5.0999999999999996</v>
      </c>
      <c r="G430" s="57">
        <v>400</v>
      </c>
      <c r="H430" s="57" t="s">
        <v>1072</v>
      </c>
    </row>
    <row r="431" spans="2:12" x14ac:dyDescent="0.25">
      <c r="B431" s="57" t="s">
        <v>986</v>
      </c>
      <c r="C431" s="57" t="s">
        <v>1084</v>
      </c>
      <c r="D431" s="61" t="s">
        <v>1103</v>
      </c>
      <c r="E431" s="57">
        <f t="shared" si="12"/>
        <v>3.3333333333333332E-4</v>
      </c>
      <c r="F431" s="62">
        <f t="shared" si="13"/>
        <v>0.68</v>
      </c>
      <c r="G431" s="57">
        <v>3000</v>
      </c>
      <c r="H431" s="57" t="s">
        <v>1072</v>
      </c>
    </row>
    <row r="432" spans="2:12" x14ac:dyDescent="0.25">
      <c r="B432" s="57" t="s">
        <v>987</v>
      </c>
      <c r="C432" s="57" t="s">
        <v>1077</v>
      </c>
      <c r="D432" s="61" t="s">
        <v>1095</v>
      </c>
      <c r="E432" s="57">
        <f t="shared" si="12"/>
        <v>2.5000000000000001E-4</v>
      </c>
      <c r="F432" s="62">
        <f t="shared" si="13"/>
        <v>0.51</v>
      </c>
      <c r="G432" s="57">
        <v>4000</v>
      </c>
      <c r="H432" s="57" t="s">
        <v>1072</v>
      </c>
    </row>
    <row r="433" spans="2:12" x14ac:dyDescent="0.25">
      <c r="B433" s="57" t="s">
        <v>988</v>
      </c>
      <c r="C433" s="57" t="s">
        <v>377</v>
      </c>
      <c r="D433" s="61" t="s">
        <v>1105</v>
      </c>
      <c r="E433" s="57">
        <f t="shared" si="12"/>
        <v>0.01</v>
      </c>
      <c r="F433" s="62">
        <f t="shared" si="13"/>
        <v>20.399999999999999</v>
      </c>
      <c r="G433" s="57">
        <v>100</v>
      </c>
      <c r="H433" s="57" t="s">
        <v>1072</v>
      </c>
    </row>
    <row r="434" spans="2:12" x14ac:dyDescent="0.25">
      <c r="B434" s="57" t="s">
        <v>989</v>
      </c>
      <c r="C434" s="57" t="s">
        <v>1076</v>
      </c>
      <c r="D434" s="61" t="s">
        <v>1094</v>
      </c>
      <c r="E434" s="57">
        <f t="shared" si="12"/>
        <v>2.7397260273972601E-4</v>
      </c>
      <c r="F434" s="62">
        <f t="shared" si="13"/>
        <v>0.55890410958904113</v>
      </c>
      <c r="G434" s="57">
        <v>3650</v>
      </c>
      <c r="H434" s="57" t="s">
        <v>1072</v>
      </c>
    </row>
    <row r="435" spans="2:12" x14ac:dyDescent="0.25">
      <c r="B435" s="57" t="s">
        <v>990</v>
      </c>
      <c r="C435" s="57" t="s">
        <v>1076</v>
      </c>
      <c r="D435" s="61" t="s">
        <v>1094</v>
      </c>
      <c r="E435" s="57">
        <f t="shared" si="12"/>
        <v>2.7397260273972601E-4</v>
      </c>
      <c r="F435" s="62">
        <f t="shared" si="13"/>
        <v>0.55890410958904113</v>
      </c>
      <c r="G435" s="57">
        <v>3650</v>
      </c>
      <c r="H435" s="57" t="s">
        <v>1072</v>
      </c>
    </row>
    <row r="436" spans="2:12" x14ac:dyDescent="0.25">
      <c r="B436" s="57" t="s">
        <v>991</v>
      </c>
      <c r="C436" s="57" t="s">
        <v>1076</v>
      </c>
      <c r="D436" s="61" t="s">
        <v>1094</v>
      </c>
      <c r="E436" s="57">
        <f t="shared" si="12"/>
        <v>2.7397260273972601E-4</v>
      </c>
      <c r="F436" s="62">
        <f t="shared" si="13"/>
        <v>0.55890410958904113</v>
      </c>
      <c r="G436" s="57">
        <v>3650</v>
      </c>
      <c r="H436" s="57" t="s">
        <v>1072</v>
      </c>
    </row>
    <row r="437" spans="2:12" x14ac:dyDescent="0.25">
      <c r="B437" s="57" t="s">
        <v>992</v>
      </c>
      <c r="C437" s="57" t="s">
        <v>1080</v>
      </c>
      <c r="D437" s="61" t="s">
        <v>1099</v>
      </c>
      <c r="E437" s="57">
        <f t="shared" si="12"/>
        <v>1.6025641025641025E-3</v>
      </c>
      <c r="F437" s="62">
        <f t="shared" si="13"/>
        <v>3.2692307692307692</v>
      </c>
      <c r="G437" s="57">
        <v>624</v>
      </c>
      <c r="H437" s="57" t="s">
        <v>1072</v>
      </c>
      <c r="I437" s="22" t="s">
        <v>339</v>
      </c>
      <c r="L437" s="60"/>
    </row>
    <row r="438" spans="2:12" x14ac:dyDescent="0.25">
      <c r="B438" s="57" t="s">
        <v>993</v>
      </c>
      <c r="C438" s="57" t="s">
        <v>1087</v>
      </c>
      <c r="D438" s="61" t="s">
        <v>1107</v>
      </c>
      <c r="E438" s="57">
        <f t="shared" si="12"/>
        <v>2.7322404371584699E-4</v>
      </c>
      <c r="F438" s="62">
        <f t="shared" si="13"/>
        <v>0.55737704918032782</v>
      </c>
      <c r="G438" s="57">
        <v>3660</v>
      </c>
      <c r="H438" s="57" t="s">
        <v>1072</v>
      </c>
    </row>
    <row r="439" spans="2:12" x14ac:dyDescent="0.25">
      <c r="B439" s="57" t="s">
        <v>994</v>
      </c>
      <c r="C439" s="57" t="s">
        <v>1082</v>
      </c>
      <c r="D439" s="61" t="s">
        <v>1101</v>
      </c>
      <c r="E439" s="57">
        <f t="shared" si="12"/>
        <v>2.5000000000000001E-3</v>
      </c>
      <c r="F439" s="62">
        <f t="shared" si="13"/>
        <v>5.0999999999999996</v>
      </c>
      <c r="G439" s="57">
        <v>400</v>
      </c>
      <c r="H439" s="57" t="s">
        <v>1072</v>
      </c>
    </row>
    <row r="440" spans="2:12" x14ac:dyDescent="0.25">
      <c r="B440" s="57" t="s">
        <v>995</v>
      </c>
      <c r="C440" s="57" t="s">
        <v>1085</v>
      </c>
      <c r="D440" s="61" t="s">
        <v>1104</v>
      </c>
      <c r="E440" s="57">
        <f t="shared" si="12"/>
        <v>9.6153846153846159E-3</v>
      </c>
      <c r="F440" s="62">
        <f t="shared" si="13"/>
        <v>19.615384615384617</v>
      </c>
      <c r="G440" s="57">
        <v>104</v>
      </c>
      <c r="H440" s="57" t="s">
        <v>1072</v>
      </c>
      <c r="L440" s="60"/>
    </row>
    <row r="441" spans="2:12" x14ac:dyDescent="0.25">
      <c r="B441" s="57" t="s">
        <v>996</v>
      </c>
      <c r="C441" s="57" t="s">
        <v>1085</v>
      </c>
      <c r="D441" s="61" t="s">
        <v>1104</v>
      </c>
      <c r="E441" s="57">
        <f t="shared" si="12"/>
        <v>9.6153846153846159E-3</v>
      </c>
      <c r="F441" s="62">
        <f t="shared" si="13"/>
        <v>19.615384615384617</v>
      </c>
      <c r="G441" s="57">
        <v>104</v>
      </c>
      <c r="H441" s="57" t="s">
        <v>1072</v>
      </c>
      <c r="L441" s="60"/>
    </row>
    <row r="442" spans="2:12" x14ac:dyDescent="0.25">
      <c r="B442" s="57" t="s">
        <v>997</v>
      </c>
      <c r="C442" s="57" t="s">
        <v>1085</v>
      </c>
      <c r="D442" s="61" t="s">
        <v>1104</v>
      </c>
      <c r="E442" s="57">
        <f t="shared" si="12"/>
        <v>9.6153846153846159E-3</v>
      </c>
      <c r="F442" s="62">
        <f t="shared" si="13"/>
        <v>19.615384615384617</v>
      </c>
      <c r="G442" s="57">
        <v>104</v>
      </c>
      <c r="H442" s="57" t="s">
        <v>1072</v>
      </c>
      <c r="L442" s="60"/>
    </row>
    <row r="443" spans="2:12" x14ac:dyDescent="0.25">
      <c r="B443" s="57" t="s">
        <v>998</v>
      </c>
      <c r="C443" s="57" t="s">
        <v>1085</v>
      </c>
      <c r="D443" s="61" t="s">
        <v>1104</v>
      </c>
      <c r="E443" s="57">
        <f t="shared" si="12"/>
        <v>9.6153846153846159E-3</v>
      </c>
      <c r="F443" s="62">
        <f t="shared" si="13"/>
        <v>19.615384615384617</v>
      </c>
      <c r="G443" s="57">
        <v>104</v>
      </c>
      <c r="H443" s="57" t="s">
        <v>1072</v>
      </c>
      <c r="L443" s="60"/>
    </row>
    <row r="444" spans="2:12" x14ac:dyDescent="0.25">
      <c r="B444" s="57" t="s">
        <v>999</v>
      </c>
      <c r="C444" s="57" t="s">
        <v>1084</v>
      </c>
      <c r="D444" s="61" t="s">
        <v>1103</v>
      </c>
      <c r="E444" s="57">
        <f t="shared" si="12"/>
        <v>3.3333333333333332E-4</v>
      </c>
      <c r="F444" s="62">
        <f t="shared" si="13"/>
        <v>0.68</v>
      </c>
      <c r="G444" s="57">
        <v>3000</v>
      </c>
      <c r="H444" s="57" t="s">
        <v>1072</v>
      </c>
    </row>
    <row r="445" spans="2:12" x14ac:dyDescent="0.25">
      <c r="B445" s="57" t="s">
        <v>1000</v>
      </c>
      <c r="C445" s="57" t="s">
        <v>1077</v>
      </c>
      <c r="D445" s="61" t="s">
        <v>1095</v>
      </c>
      <c r="E445" s="57">
        <f t="shared" si="12"/>
        <v>2.5000000000000001E-4</v>
      </c>
      <c r="F445" s="62">
        <f t="shared" si="13"/>
        <v>0.51</v>
      </c>
      <c r="G445" s="57">
        <v>4000</v>
      </c>
      <c r="H445" s="57" t="s">
        <v>1072</v>
      </c>
    </row>
    <row r="446" spans="2:12" x14ac:dyDescent="0.25">
      <c r="B446" s="57" t="s">
        <v>1001</v>
      </c>
      <c r="C446" s="57" t="s">
        <v>377</v>
      </c>
      <c r="D446" s="61" t="s">
        <v>1105</v>
      </c>
      <c r="E446" s="57">
        <f t="shared" si="12"/>
        <v>0.01</v>
      </c>
      <c r="F446" s="62">
        <f t="shared" si="13"/>
        <v>20.399999999999999</v>
      </c>
      <c r="G446" s="57">
        <v>100</v>
      </c>
      <c r="H446" s="57" t="s">
        <v>1072</v>
      </c>
    </row>
    <row r="447" spans="2:12" x14ac:dyDescent="0.25">
      <c r="B447" s="57" t="s">
        <v>1002</v>
      </c>
      <c r="C447" s="57" t="s">
        <v>1076</v>
      </c>
      <c r="D447" s="61" t="s">
        <v>1094</v>
      </c>
      <c r="E447" s="57">
        <f t="shared" si="12"/>
        <v>2.7397260273972601E-4</v>
      </c>
      <c r="F447" s="62">
        <f t="shared" si="13"/>
        <v>0.55890410958904113</v>
      </c>
      <c r="G447" s="57">
        <v>3650</v>
      </c>
      <c r="H447" s="57" t="s">
        <v>1072</v>
      </c>
    </row>
    <row r="448" spans="2:12" x14ac:dyDescent="0.25">
      <c r="B448" s="57" t="s">
        <v>1003</v>
      </c>
      <c r="C448" s="57" t="s">
        <v>1076</v>
      </c>
      <c r="D448" s="61" t="s">
        <v>1094</v>
      </c>
      <c r="E448" s="57">
        <f t="shared" si="12"/>
        <v>2.7397260273972601E-4</v>
      </c>
      <c r="F448" s="62">
        <f t="shared" si="13"/>
        <v>0.55890410958904113</v>
      </c>
      <c r="G448" s="57">
        <v>3650</v>
      </c>
      <c r="H448" s="57" t="s">
        <v>1072</v>
      </c>
    </row>
    <row r="449" spans="2:12" x14ac:dyDescent="0.25">
      <c r="B449" s="57" t="s">
        <v>1004</v>
      </c>
      <c r="C449" s="57" t="s">
        <v>1076</v>
      </c>
      <c r="D449" s="61" t="s">
        <v>1094</v>
      </c>
      <c r="E449" s="57">
        <f t="shared" si="12"/>
        <v>2.7397260273972601E-4</v>
      </c>
      <c r="F449" s="62">
        <f t="shared" si="13"/>
        <v>0.55890410958904113</v>
      </c>
      <c r="G449" s="57">
        <v>3650</v>
      </c>
      <c r="H449" s="57" t="s">
        <v>1072</v>
      </c>
    </row>
    <row r="450" spans="2:12" x14ac:dyDescent="0.25">
      <c r="B450" s="57" t="s">
        <v>1005</v>
      </c>
      <c r="C450" s="57" t="s">
        <v>1076</v>
      </c>
      <c r="D450" s="61" t="s">
        <v>1094</v>
      </c>
      <c r="E450" s="57">
        <f t="shared" si="12"/>
        <v>2.7397260273972601E-4</v>
      </c>
      <c r="F450" s="62">
        <f t="shared" si="13"/>
        <v>0.55890410958904113</v>
      </c>
      <c r="G450" s="57">
        <v>3650</v>
      </c>
      <c r="H450" s="57" t="s">
        <v>1072</v>
      </c>
    </row>
    <row r="451" spans="2:12" x14ac:dyDescent="0.25">
      <c r="B451" s="57" t="s">
        <v>1006</v>
      </c>
      <c r="C451" s="57" t="s">
        <v>1076</v>
      </c>
      <c r="D451" s="61" t="s">
        <v>1094</v>
      </c>
      <c r="E451" s="57">
        <f t="shared" si="12"/>
        <v>2.7397260273972601E-4</v>
      </c>
      <c r="F451" s="62">
        <f t="shared" si="13"/>
        <v>0.55890410958904113</v>
      </c>
      <c r="G451" s="57">
        <v>3650</v>
      </c>
      <c r="H451" s="57" t="s">
        <v>1072</v>
      </c>
    </row>
    <row r="452" spans="2:12" x14ac:dyDescent="0.25">
      <c r="B452" s="57" t="s">
        <v>1007</v>
      </c>
      <c r="C452" s="57" t="s">
        <v>1080</v>
      </c>
      <c r="D452" s="61" t="s">
        <v>1099</v>
      </c>
      <c r="E452" s="57">
        <f t="shared" si="12"/>
        <v>1.6025641025641025E-3</v>
      </c>
      <c r="F452" s="62">
        <f t="shared" si="13"/>
        <v>3.2692307692307692</v>
      </c>
      <c r="G452" s="57">
        <v>624</v>
      </c>
      <c r="H452" s="57" t="s">
        <v>1072</v>
      </c>
      <c r="I452" s="22" t="s">
        <v>338</v>
      </c>
      <c r="L452" s="60"/>
    </row>
    <row r="453" spans="2:12" x14ac:dyDescent="0.25">
      <c r="B453" s="57" t="s">
        <v>1008</v>
      </c>
      <c r="C453" s="57" t="s">
        <v>1087</v>
      </c>
      <c r="D453" s="61" t="s">
        <v>1107</v>
      </c>
      <c r="E453" s="57">
        <f t="shared" ref="E453:E516" si="14">1/G453</f>
        <v>2.7322404371584699E-4</v>
      </c>
      <c r="F453" s="62">
        <f t="shared" ref="F453:F512" si="15">(40*4.25*12)/G453</f>
        <v>0.55737704918032782</v>
      </c>
      <c r="G453" s="57">
        <v>3660</v>
      </c>
      <c r="H453" s="57" t="s">
        <v>1072</v>
      </c>
    </row>
    <row r="454" spans="2:12" x14ac:dyDescent="0.25">
      <c r="B454" s="57" t="s">
        <v>1009</v>
      </c>
      <c r="C454" s="57" t="s">
        <v>1082</v>
      </c>
      <c r="D454" s="61" t="s">
        <v>1101</v>
      </c>
      <c r="E454" s="57">
        <f t="shared" si="14"/>
        <v>2.5000000000000001E-3</v>
      </c>
      <c r="F454" s="62">
        <f t="shared" si="15"/>
        <v>5.0999999999999996</v>
      </c>
      <c r="G454" s="57">
        <v>400</v>
      </c>
      <c r="H454" s="57" t="s">
        <v>1072</v>
      </c>
    </row>
    <row r="455" spans="2:12" x14ac:dyDescent="0.25">
      <c r="B455" s="57" t="s">
        <v>1010</v>
      </c>
      <c r="C455" s="57" t="s">
        <v>1085</v>
      </c>
      <c r="D455" s="61" t="s">
        <v>1104</v>
      </c>
      <c r="E455" s="57">
        <f t="shared" si="14"/>
        <v>9.6153846153846159E-3</v>
      </c>
      <c r="F455" s="62">
        <f t="shared" si="15"/>
        <v>19.615384615384617</v>
      </c>
      <c r="G455" s="57">
        <v>104</v>
      </c>
      <c r="H455" s="57" t="s">
        <v>1072</v>
      </c>
      <c r="L455" s="60"/>
    </row>
    <row r="456" spans="2:12" x14ac:dyDescent="0.25">
      <c r="B456" s="57" t="s">
        <v>1011</v>
      </c>
      <c r="C456" s="57" t="s">
        <v>1085</v>
      </c>
      <c r="D456" s="61" t="s">
        <v>1104</v>
      </c>
      <c r="E456" s="57">
        <f t="shared" si="14"/>
        <v>9.6153846153846159E-3</v>
      </c>
      <c r="F456" s="62">
        <f t="shared" si="15"/>
        <v>19.615384615384617</v>
      </c>
      <c r="G456" s="57">
        <v>104</v>
      </c>
      <c r="H456" s="57" t="s">
        <v>1072</v>
      </c>
      <c r="L456" s="60"/>
    </row>
    <row r="457" spans="2:12" x14ac:dyDescent="0.25">
      <c r="B457" s="57" t="s">
        <v>1012</v>
      </c>
      <c r="C457" s="57" t="s">
        <v>1085</v>
      </c>
      <c r="D457" s="61" t="s">
        <v>1104</v>
      </c>
      <c r="E457" s="57">
        <f t="shared" si="14"/>
        <v>9.6153846153846159E-3</v>
      </c>
      <c r="F457" s="62">
        <f t="shared" si="15"/>
        <v>19.615384615384617</v>
      </c>
      <c r="G457" s="57">
        <v>104</v>
      </c>
      <c r="H457" s="57" t="s">
        <v>1072</v>
      </c>
      <c r="L457" s="60"/>
    </row>
    <row r="458" spans="2:12" x14ac:dyDescent="0.25">
      <c r="B458" s="57" t="s">
        <v>1013</v>
      </c>
      <c r="C458" s="57" t="s">
        <v>1084</v>
      </c>
      <c r="D458" s="61" t="s">
        <v>1103</v>
      </c>
      <c r="E458" s="57">
        <f t="shared" si="14"/>
        <v>3.3333333333333332E-4</v>
      </c>
      <c r="F458" s="62">
        <f t="shared" si="15"/>
        <v>0.68</v>
      </c>
      <c r="G458" s="57">
        <v>3000</v>
      </c>
      <c r="H458" s="57" t="s">
        <v>1072</v>
      </c>
    </row>
    <row r="459" spans="2:12" x14ac:dyDescent="0.25">
      <c r="B459" s="57" t="s">
        <v>1014</v>
      </c>
      <c r="C459" s="57" t="s">
        <v>1077</v>
      </c>
      <c r="D459" s="61" t="s">
        <v>1095</v>
      </c>
      <c r="E459" s="57">
        <f t="shared" si="14"/>
        <v>2.5000000000000001E-4</v>
      </c>
      <c r="F459" s="62">
        <f t="shared" si="15"/>
        <v>0.51</v>
      </c>
      <c r="G459" s="57">
        <v>4000</v>
      </c>
      <c r="H459" s="57" t="s">
        <v>1072</v>
      </c>
    </row>
    <row r="460" spans="2:12" x14ac:dyDescent="0.25">
      <c r="B460" s="57" t="s">
        <v>1015</v>
      </c>
      <c r="C460" s="57" t="s">
        <v>377</v>
      </c>
      <c r="D460" s="61" t="s">
        <v>1105</v>
      </c>
      <c r="E460" s="57">
        <f t="shared" si="14"/>
        <v>0.01</v>
      </c>
      <c r="F460" s="62">
        <f t="shared" si="15"/>
        <v>20.399999999999999</v>
      </c>
      <c r="G460" s="57">
        <v>100</v>
      </c>
      <c r="H460" s="57" t="s">
        <v>1072</v>
      </c>
    </row>
    <row r="461" spans="2:12" x14ac:dyDescent="0.25">
      <c r="B461" s="57" t="s">
        <v>1016</v>
      </c>
      <c r="C461" s="57" t="s">
        <v>1076</v>
      </c>
      <c r="D461" s="61" t="s">
        <v>1094</v>
      </c>
      <c r="E461" s="57">
        <f t="shared" si="14"/>
        <v>2.7397260273972601E-4</v>
      </c>
      <c r="F461" s="62">
        <f t="shared" si="15"/>
        <v>0.55890410958904113</v>
      </c>
      <c r="G461" s="57">
        <v>3650</v>
      </c>
      <c r="H461" s="57" t="s">
        <v>1072</v>
      </c>
    </row>
    <row r="462" spans="2:12" x14ac:dyDescent="0.25">
      <c r="B462" s="57" t="s">
        <v>1017</v>
      </c>
      <c r="C462" s="57" t="s">
        <v>1076</v>
      </c>
      <c r="D462" s="61" t="s">
        <v>1094</v>
      </c>
      <c r="E462" s="57">
        <f t="shared" si="14"/>
        <v>2.7397260273972601E-4</v>
      </c>
      <c r="F462" s="62">
        <f t="shared" si="15"/>
        <v>0.55890410958904113</v>
      </c>
      <c r="G462" s="57">
        <v>3650</v>
      </c>
      <c r="H462" s="57" t="s">
        <v>1072</v>
      </c>
    </row>
    <row r="463" spans="2:12" x14ac:dyDescent="0.25">
      <c r="B463" s="57" t="s">
        <v>1018</v>
      </c>
      <c r="C463" s="57" t="s">
        <v>1076</v>
      </c>
      <c r="D463" s="61" t="s">
        <v>1094</v>
      </c>
      <c r="E463" s="57">
        <f t="shared" si="14"/>
        <v>2.7397260273972601E-4</v>
      </c>
      <c r="F463" s="62">
        <f t="shared" si="15"/>
        <v>0.55890410958904113</v>
      </c>
      <c r="G463" s="57">
        <v>3650</v>
      </c>
      <c r="H463" s="57" t="s">
        <v>1072</v>
      </c>
    </row>
    <row r="464" spans="2:12" x14ac:dyDescent="0.25">
      <c r="B464" s="57" t="s">
        <v>1019</v>
      </c>
      <c r="C464" s="57" t="s">
        <v>1080</v>
      </c>
      <c r="D464" s="61" t="s">
        <v>1099</v>
      </c>
      <c r="E464" s="57">
        <f t="shared" si="14"/>
        <v>1.6025641025641025E-3</v>
      </c>
      <c r="F464" s="62">
        <f t="shared" si="15"/>
        <v>3.2692307692307692</v>
      </c>
      <c r="G464" s="57">
        <v>624</v>
      </c>
      <c r="H464" s="57" t="s">
        <v>1072</v>
      </c>
      <c r="I464" s="12" t="s">
        <v>317</v>
      </c>
      <c r="L464" s="60"/>
    </row>
    <row r="465" spans="2:12" x14ac:dyDescent="0.25">
      <c r="B465" s="57" t="s">
        <v>1020</v>
      </c>
      <c r="C465" s="57" t="s">
        <v>1087</v>
      </c>
      <c r="D465" s="61" t="s">
        <v>1107</v>
      </c>
      <c r="E465" s="57">
        <f t="shared" si="14"/>
        <v>2.7322404371584699E-4</v>
      </c>
      <c r="F465" s="62">
        <f t="shared" si="15"/>
        <v>0.55737704918032782</v>
      </c>
      <c r="G465" s="57">
        <v>3660</v>
      </c>
      <c r="H465" s="57" t="s">
        <v>1072</v>
      </c>
    </row>
    <row r="466" spans="2:12" x14ac:dyDescent="0.25">
      <c r="B466" s="57" t="s">
        <v>1021</v>
      </c>
      <c r="C466" s="57" t="s">
        <v>1082</v>
      </c>
      <c r="D466" s="61" t="s">
        <v>1101</v>
      </c>
      <c r="E466" s="57">
        <f t="shared" si="14"/>
        <v>2.5000000000000001E-3</v>
      </c>
      <c r="F466" s="62">
        <f t="shared" si="15"/>
        <v>5.0999999999999996</v>
      </c>
      <c r="G466" s="57">
        <v>400</v>
      </c>
      <c r="H466" s="57" t="s">
        <v>1072</v>
      </c>
    </row>
    <row r="467" spans="2:12" x14ac:dyDescent="0.25">
      <c r="B467" s="57" t="s">
        <v>1022</v>
      </c>
      <c r="C467" s="57" t="s">
        <v>1085</v>
      </c>
      <c r="D467" s="61" t="s">
        <v>1104</v>
      </c>
      <c r="E467" s="57">
        <f t="shared" si="14"/>
        <v>9.6153846153846159E-3</v>
      </c>
      <c r="F467" s="62">
        <f t="shared" si="15"/>
        <v>19.615384615384617</v>
      </c>
      <c r="G467" s="57">
        <v>104</v>
      </c>
      <c r="H467" s="57" t="s">
        <v>1072</v>
      </c>
      <c r="L467" s="60"/>
    </row>
    <row r="468" spans="2:12" x14ac:dyDescent="0.25">
      <c r="B468" s="57" t="s">
        <v>1023</v>
      </c>
      <c r="C468" s="57" t="s">
        <v>1085</v>
      </c>
      <c r="D468" s="61" t="s">
        <v>1104</v>
      </c>
      <c r="E468" s="57">
        <f t="shared" si="14"/>
        <v>9.6153846153846159E-3</v>
      </c>
      <c r="F468" s="62">
        <f t="shared" si="15"/>
        <v>19.615384615384617</v>
      </c>
      <c r="G468" s="57">
        <v>104</v>
      </c>
      <c r="H468" s="57" t="s">
        <v>1072</v>
      </c>
      <c r="L468" s="60"/>
    </row>
    <row r="469" spans="2:12" x14ac:dyDescent="0.25">
      <c r="B469" s="57" t="s">
        <v>1024</v>
      </c>
      <c r="C469" s="57" t="s">
        <v>1084</v>
      </c>
      <c r="D469" s="61" t="s">
        <v>1103</v>
      </c>
      <c r="E469" s="57">
        <f t="shared" si="14"/>
        <v>3.3333333333333332E-4</v>
      </c>
      <c r="F469" s="62">
        <f t="shared" si="15"/>
        <v>0.68</v>
      </c>
      <c r="G469" s="57">
        <v>3000</v>
      </c>
      <c r="H469" s="57" t="s">
        <v>1072</v>
      </c>
    </row>
    <row r="470" spans="2:12" x14ac:dyDescent="0.25">
      <c r="B470" s="57" t="s">
        <v>1025</v>
      </c>
      <c r="C470" s="57" t="s">
        <v>1077</v>
      </c>
      <c r="D470" s="61" t="s">
        <v>1095</v>
      </c>
      <c r="E470" s="57">
        <f t="shared" si="14"/>
        <v>2.5000000000000001E-4</v>
      </c>
      <c r="F470" s="62">
        <f t="shared" si="15"/>
        <v>0.51</v>
      </c>
      <c r="G470" s="57">
        <v>4000</v>
      </c>
      <c r="H470" s="57" t="s">
        <v>1072</v>
      </c>
    </row>
    <row r="471" spans="2:12" x14ac:dyDescent="0.25">
      <c r="B471" s="57" t="s">
        <v>1026</v>
      </c>
      <c r="C471" s="57" t="s">
        <v>377</v>
      </c>
      <c r="D471" s="61" t="s">
        <v>1105</v>
      </c>
      <c r="E471" s="57">
        <f t="shared" si="14"/>
        <v>0.01</v>
      </c>
      <c r="F471" s="62">
        <f t="shared" si="15"/>
        <v>20.399999999999999</v>
      </c>
      <c r="G471" s="57">
        <v>100</v>
      </c>
      <c r="H471" s="57" t="s">
        <v>1072</v>
      </c>
    </row>
    <row r="472" spans="2:12" x14ac:dyDescent="0.25">
      <c r="B472" s="57" t="s">
        <v>1027</v>
      </c>
      <c r="C472" s="57" t="s">
        <v>1076</v>
      </c>
      <c r="D472" s="61" t="s">
        <v>1094</v>
      </c>
      <c r="E472" s="57">
        <f t="shared" si="14"/>
        <v>2.7397260273972601E-4</v>
      </c>
      <c r="F472" s="62">
        <f t="shared" si="15"/>
        <v>0.55890410958904113</v>
      </c>
      <c r="G472" s="57">
        <v>3650</v>
      </c>
      <c r="H472" s="57" t="s">
        <v>1072</v>
      </c>
    </row>
    <row r="473" spans="2:12" x14ac:dyDescent="0.25">
      <c r="B473" s="57" t="s">
        <v>1028</v>
      </c>
      <c r="C473" s="57" t="s">
        <v>1076</v>
      </c>
      <c r="D473" s="61" t="s">
        <v>1094</v>
      </c>
      <c r="E473" s="57">
        <f t="shared" si="14"/>
        <v>2.7397260273972601E-4</v>
      </c>
      <c r="F473" s="62">
        <f t="shared" si="15"/>
        <v>0.55890410958904113</v>
      </c>
      <c r="G473" s="57">
        <v>3650</v>
      </c>
      <c r="H473" s="57" t="s">
        <v>1072</v>
      </c>
    </row>
    <row r="474" spans="2:12" x14ac:dyDescent="0.25">
      <c r="B474" s="57" t="s">
        <v>1029</v>
      </c>
      <c r="C474" s="57" t="s">
        <v>1076</v>
      </c>
      <c r="D474" s="61" t="s">
        <v>1094</v>
      </c>
      <c r="E474" s="57">
        <f t="shared" si="14"/>
        <v>2.7397260273972601E-4</v>
      </c>
      <c r="F474" s="62">
        <f t="shared" si="15"/>
        <v>0.55890410958904113</v>
      </c>
      <c r="G474" s="57">
        <v>3650</v>
      </c>
      <c r="H474" s="57" t="s">
        <v>1072</v>
      </c>
    </row>
    <row r="475" spans="2:12" x14ac:dyDescent="0.25">
      <c r="B475" s="57" t="s">
        <v>1030</v>
      </c>
      <c r="C475" s="57" t="s">
        <v>1076</v>
      </c>
      <c r="D475" s="61" t="s">
        <v>1094</v>
      </c>
      <c r="E475" s="57">
        <f t="shared" si="14"/>
        <v>2.7397260273972601E-4</v>
      </c>
      <c r="F475" s="62">
        <f t="shared" si="15"/>
        <v>0.55890410958904113</v>
      </c>
      <c r="G475" s="57">
        <v>3650</v>
      </c>
      <c r="H475" s="57" t="s">
        <v>1072</v>
      </c>
    </row>
    <row r="476" spans="2:12" x14ac:dyDescent="0.25">
      <c r="B476" s="57" t="s">
        <v>1031</v>
      </c>
      <c r="C476" s="57" t="s">
        <v>1080</v>
      </c>
      <c r="D476" s="61" t="s">
        <v>1099</v>
      </c>
      <c r="E476" s="57">
        <f t="shared" si="14"/>
        <v>1.6025641025641025E-3</v>
      </c>
      <c r="F476" s="62">
        <f t="shared" si="15"/>
        <v>3.2692307692307692</v>
      </c>
      <c r="G476" s="57">
        <v>624</v>
      </c>
      <c r="H476" s="57" t="s">
        <v>1072</v>
      </c>
      <c r="I476" s="12" t="s">
        <v>318</v>
      </c>
      <c r="L476" s="60"/>
    </row>
    <row r="477" spans="2:12" x14ac:dyDescent="0.25">
      <c r="B477" s="57" t="s">
        <v>1032</v>
      </c>
      <c r="C477" s="57" t="s">
        <v>1087</v>
      </c>
      <c r="D477" s="61" t="s">
        <v>1107</v>
      </c>
      <c r="E477" s="57">
        <f t="shared" si="14"/>
        <v>2.7322404371584699E-4</v>
      </c>
      <c r="F477" s="62">
        <f t="shared" si="15"/>
        <v>0.55737704918032782</v>
      </c>
      <c r="G477" s="57">
        <v>3660</v>
      </c>
      <c r="H477" s="57" t="s">
        <v>1072</v>
      </c>
    </row>
    <row r="478" spans="2:12" x14ac:dyDescent="0.25">
      <c r="B478" s="57" t="s">
        <v>1033</v>
      </c>
      <c r="C478" s="57" t="s">
        <v>1082</v>
      </c>
      <c r="D478" s="61" t="s">
        <v>1101</v>
      </c>
      <c r="E478" s="57">
        <f t="shared" si="14"/>
        <v>2.5000000000000001E-3</v>
      </c>
      <c r="F478" s="62">
        <f t="shared" si="15"/>
        <v>5.0999999999999996</v>
      </c>
      <c r="G478" s="57">
        <v>400</v>
      </c>
      <c r="H478" s="57" t="s">
        <v>1072</v>
      </c>
    </row>
    <row r="479" spans="2:12" x14ac:dyDescent="0.25">
      <c r="B479" s="57" t="s">
        <v>1034</v>
      </c>
      <c r="C479" s="57" t="s">
        <v>1085</v>
      </c>
      <c r="D479" s="61" t="s">
        <v>1104</v>
      </c>
      <c r="E479" s="57">
        <f t="shared" si="14"/>
        <v>9.6153846153846159E-3</v>
      </c>
      <c r="F479" s="62">
        <f t="shared" si="15"/>
        <v>19.615384615384617</v>
      </c>
      <c r="G479" s="57">
        <v>104</v>
      </c>
      <c r="H479" s="57" t="s">
        <v>1072</v>
      </c>
      <c r="L479" s="60"/>
    </row>
    <row r="480" spans="2:12" x14ac:dyDescent="0.25">
      <c r="B480" s="57" t="s">
        <v>1035</v>
      </c>
      <c r="C480" s="57" t="s">
        <v>1085</v>
      </c>
      <c r="D480" s="61" t="s">
        <v>1104</v>
      </c>
      <c r="E480" s="57">
        <f t="shared" si="14"/>
        <v>9.6153846153846159E-3</v>
      </c>
      <c r="F480" s="62">
        <f t="shared" si="15"/>
        <v>19.615384615384617</v>
      </c>
      <c r="G480" s="57">
        <v>104</v>
      </c>
      <c r="H480" s="57" t="s">
        <v>1072</v>
      </c>
      <c r="L480" s="60"/>
    </row>
    <row r="481" spans="2:12" x14ac:dyDescent="0.25">
      <c r="B481" s="57" t="s">
        <v>1036</v>
      </c>
      <c r="C481" s="57" t="s">
        <v>1085</v>
      </c>
      <c r="D481" s="61" t="s">
        <v>1104</v>
      </c>
      <c r="E481" s="57">
        <f t="shared" si="14"/>
        <v>9.6153846153846159E-3</v>
      </c>
      <c r="F481" s="62">
        <f t="shared" si="15"/>
        <v>19.615384615384617</v>
      </c>
      <c r="G481" s="57">
        <v>104</v>
      </c>
      <c r="H481" s="57" t="s">
        <v>1072</v>
      </c>
      <c r="L481" s="60"/>
    </row>
    <row r="482" spans="2:12" x14ac:dyDescent="0.25">
      <c r="B482" s="57" t="s">
        <v>1037</v>
      </c>
      <c r="C482" s="57" t="s">
        <v>1084</v>
      </c>
      <c r="D482" s="61" t="s">
        <v>1103</v>
      </c>
      <c r="E482" s="57">
        <f t="shared" si="14"/>
        <v>3.3333333333333332E-4</v>
      </c>
      <c r="F482" s="62">
        <f t="shared" si="15"/>
        <v>0.68</v>
      </c>
      <c r="G482" s="57">
        <v>3000</v>
      </c>
      <c r="H482" s="57" t="s">
        <v>1072</v>
      </c>
    </row>
    <row r="483" spans="2:12" x14ac:dyDescent="0.25">
      <c r="B483" s="57" t="s">
        <v>1038</v>
      </c>
      <c r="C483" s="57" t="s">
        <v>1077</v>
      </c>
      <c r="D483" s="61" t="s">
        <v>1095</v>
      </c>
      <c r="E483" s="57">
        <f t="shared" si="14"/>
        <v>2.5000000000000001E-4</v>
      </c>
      <c r="F483" s="62">
        <f t="shared" si="15"/>
        <v>0.51</v>
      </c>
      <c r="G483" s="57">
        <v>4000</v>
      </c>
      <c r="H483" s="57" t="s">
        <v>1072</v>
      </c>
    </row>
    <row r="484" spans="2:12" x14ac:dyDescent="0.25">
      <c r="B484" s="57" t="s">
        <v>1039</v>
      </c>
      <c r="C484" s="57" t="s">
        <v>377</v>
      </c>
      <c r="D484" s="61" t="s">
        <v>1105</v>
      </c>
      <c r="E484" s="57">
        <f t="shared" si="14"/>
        <v>0.01</v>
      </c>
      <c r="F484" s="62">
        <f t="shared" si="15"/>
        <v>20.399999999999999</v>
      </c>
      <c r="G484" s="57">
        <v>100</v>
      </c>
      <c r="H484" s="57" t="s">
        <v>1072</v>
      </c>
    </row>
    <row r="485" spans="2:12" x14ac:dyDescent="0.25">
      <c r="B485" s="57" t="s">
        <v>1040</v>
      </c>
      <c r="C485" s="57" t="s">
        <v>1076</v>
      </c>
      <c r="D485" s="61" t="s">
        <v>1094</v>
      </c>
      <c r="E485" s="57">
        <f t="shared" si="14"/>
        <v>2.7397260273972601E-4</v>
      </c>
      <c r="F485" s="62">
        <f t="shared" si="15"/>
        <v>0.55890410958904113</v>
      </c>
      <c r="G485" s="57">
        <v>3650</v>
      </c>
      <c r="H485" s="57" t="s">
        <v>1072</v>
      </c>
    </row>
    <row r="486" spans="2:12" x14ac:dyDescent="0.25">
      <c r="B486" s="57" t="s">
        <v>1041</v>
      </c>
      <c r="C486" s="57" t="s">
        <v>1076</v>
      </c>
      <c r="D486" s="61" t="s">
        <v>1094</v>
      </c>
      <c r="E486" s="57">
        <f t="shared" si="14"/>
        <v>2.7397260273972601E-4</v>
      </c>
      <c r="F486" s="62">
        <f t="shared" si="15"/>
        <v>0.55890410958904113</v>
      </c>
      <c r="G486" s="57">
        <v>3650</v>
      </c>
      <c r="H486" s="57" t="s">
        <v>1072</v>
      </c>
    </row>
    <row r="487" spans="2:12" x14ac:dyDescent="0.25">
      <c r="B487" s="57" t="s">
        <v>1042</v>
      </c>
      <c r="C487" s="57" t="s">
        <v>1076</v>
      </c>
      <c r="D487" s="61" t="s">
        <v>1094</v>
      </c>
      <c r="E487" s="57">
        <f t="shared" si="14"/>
        <v>2.7397260273972601E-4</v>
      </c>
      <c r="F487" s="62">
        <f t="shared" si="15"/>
        <v>0.55890410958904113</v>
      </c>
      <c r="G487" s="57">
        <v>3650</v>
      </c>
      <c r="H487" s="57" t="s">
        <v>1072</v>
      </c>
    </row>
    <row r="488" spans="2:12" x14ac:dyDescent="0.25">
      <c r="B488" s="57" t="s">
        <v>1043</v>
      </c>
      <c r="C488" s="57" t="s">
        <v>1076</v>
      </c>
      <c r="D488" s="61" t="s">
        <v>1094</v>
      </c>
      <c r="E488" s="57">
        <f t="shared" si="14"/>
        <v>2.7397260273972601E-4</v>
      </c>
      <c r="F488" s="62">
        <f t="shared" si="15"/>
        <v>0.55890410958904113</v>
      </c>
      <c r="G488" s="57">
        <v>3650</v>
      </c>
      <c r="H488" s="57" t="s">
        <v>1072</v>
      </c>
    </row>
    <row r="489" spans="2:12" x14ac:dyDescent="0.25">
      <c r="B489" s="57" t="s">
        <v>1044</v>
      </c>
      <c r="C489" s="57" t="s">
        <v>1076</v>
      </c>
      <c r="D489" s="61" t="s">
        <v>1094</v>
      </c>
      <c r="E489" s="57">
        <f t="shared" si="14"/>
        <v>2.7397260273972601E-4</v>
      </c>
      <c r="F489" s="62">
        <f t="shared" si="15"/>
        <v>0.55890410958904113</v>
      </c>
      <c r="G489" s="57">
        <v>3650</v>
      </c>
      <c r="H489" s="57" t="s">
        <v>1072</v>
      </c>
    </row>
    <row r="490" spans="2:12" x14ac:dyDescent="0.25">
      <c r="B490" s="57" t="s">
        <v>1045</v>
      </c>
      <c r="C490" s="57" t="s">
        <v>1076</v>
      </c>
      <c r="D490" s="61" t="s">
        <v>1094</v>
      </c>
      <c r="E490" s="57">
        <f t="shared" si="14"/>
        <v>2.7397260273972601E-4</v>
      </c>
      <c r="F490" s="62">
        <f t="shared" si="15"/>
        <v>0.55890410958904113</v>
      </c>
      <c r="G490" s="57">
        <v>3650</v>
      </c>
      <c r="H490" s="57" t="s">
        <v>1072</v>
      </c>
    </row>
    <row r="491" spans="2:12" x14ac:dyDescent="0.25">
      <c r="B491" s="57" t="s">
        <v>1046</v>
      </c>
      <c r="C491" s="57" t="s">
        <v>1080</v>
      </c>
      <c r="D491" s="61" t="s">
        <v>1099</v>
      </c>
      <c r="E491" s="57">
        <f t="shared" si="14"/>
        <v>1.6025641025641025E-3</v>
      </c>
      <c r="F491" s="62">
        <f t="shared" si="15"/>
        <v>3.2692307692307692</v>
      </c>
      <c r="G491" s="57">
        <v>624</v>
      </c>
      <c r="H491" s="57" t="s">
        <v>1072</v>
      </c>
      <c r="I491" s="22" t="s">
        <v>336</v>
      </c>
      <c r="L491" s="60"/>
    </row>
    <row r="492" spans="2:12" x14ac:dyDescent="0.25">
      <c r="B492" s="57" t="s">
        <v>1047</v>
      </c>
      <c r="C492" s="57" t="s">
        <v>1087</v>
      </c>
      <c r="D492" s="61" t="s">
        <v>1107</v>
      </c>
      <c r="E492" s="57">
        <f t="shared" si="14"/>
        <v>2.7322404371584699E-4</v>
      </c>
      <c r="F492" s="62">
        <f t="shared" si="15"/>
        <v>0.55737704918032782</v>
      </c>
      <c r="G492" s="57">
        <v>3660</v>
      </c>
      <c r="H492" s="57" t="s">
        <v>1072</v>
      </c>
    </row>
    <row r="493" spans="2:12" x14ac:dyDescent="0.25">
      <c r="B493" s="57" t="s">
        <v>1048</v>
      </c>
      <c r="C493" s="57" t="s">
        <v>1082</v>
      </c>
      <c r="D493" s="61" t="s">
        <v>1101</v>
      </c>
      <c r="E493" s="57">
        <f t="shared" si="14"/>
        <v>2.5000000000000001E-3</v>
      </c>
      <c r="F493" s="62">
        <f t="shared" si="15"/>
        <v>5.0999999999999996</v>
      </c>
      <c r="G493" s="57">
        <v>400</v>
      </c>
      <c r="H493" s="57" t="s">
        <v>1072</v>
      </c>
    </row>
    <row r="494" spans="2:12" x14ac:dyDescent="0.25">
      <c r="B494" s="57" t="s">
        <v>1049</v>
      </c>
      <c r="C494" s="57" t="s">
        <v>1085</v>
      </c>
      <c r="D494" s="61" t="s">
        <v>1104</v>
      </c>
      <c r="E494" s="57">
        <f t="shared" si="14"/>
        <v>9.6153846153846159E-3</v>
      </c>
      <c r="F494" s="62">
        <f t="shared" si="15"/>
        <v>19.615384615384617</v>
      </c>
      <c r="G494" s="57">
        <v>104</v>
      </c>
      <c r="H494" s="57" t="s">
        <v>1072</v>
      </c>
      <c r="L494" s="60"/>
    </row>
    <row r="495" spans="2:12" x14ac:dyDescent="0.25">
      <c r="B495" s="57" t="s">
        <v>1050</v>
      </c>
      <c r="C495" s="57" t="s">
        <v>1084</v>
      </c>
      <c r="D495" s="61" t="s">
        <v>1103</v>
      </c>
      <c r="E495" s="57">
        <f t="shared" si="14"/>
        <v>3.3333333333333332E-4</v>
      </c>
      <c r="F495" s="62">
        <f t="shared" si="15"/>
        <v>0.68</v>
      </c>
      <c r="G495" s="57">
        <v>3000</v>
      </c>
      <c r="H495" s="57" t="s">
        <v>1072</v>
      </c>
    </row>
    <row r="496" spans="2:12" x14ac:dyDescent="0.25">
      <c r="B496" s="57" t="s">
        <v>1051</v>
      </c>
      <c r="C496" s="57" t="s">
        <v>1077</v>
      </c>
      <c r="D496" s="61" t="s">
        <v>1095</v>
      </c>
      <c r="E496" s="57">
        <f t="shared" si="14"/>
        <v>2.5000000000000001E-4</v>
      </c>
      <c r="F496" s="62">
        <f t="shared" si="15"/>
        <v>0.51</v>
      </c>
      <c r="G496" s="57">
        <v>4000</v>
      </c>
      <c r="H496" s="57" t="s">
        <v>1072</v>
      </c>
    </row>
    <row r="497" spans="2:12" x14ac:dyDescent="0.25">
      <c r="B497" s="57" t="s">
        <v>1052</v>
      </c>
      <c r="C497" s="57" t="s">
        <v>1082</v>
      </c>
      <c r="D497" s="61" t="s">
        <v>1101</v>
      </c>
      <c r="E497" s="57">
        <f t="shared" si="14"/>
        <v>2.5000000000000001E-3</v>
      </c>
      <c r="F497" s="62">
        <f t="shared" si="15"/>
        <v>5.0999999999999996</v>
      </c>
      <c r="G497" s="57">
        <v>400</v>
      </c>
      <c r="H497" s="57" t="s">
        <v>1072</v>
      </c>
    </row>
    <row r="498" spans="2:12" x14ac:dyDescent="0.25">
      <c r="B498" s="57" t="s">
        <v>1053</v>
      </c>
      <c r="C498" s="57" t="s">
        <v>1086</v>
      </c>
      <c r="D498" s="61" t="s">
        <v>1106</v>
      </c>
      <c r="E498" s="57">
        <f t="shared" si="14"/>
        <v>5.0000000000000001E-3</v>
      </c>
      <c r="F498" s="62">
        <f t="shared" si="15"/>
        <v>10.199999999999999</v>
      </c>
      <c r="G498" s="57">
        <v>200</v>
      </c>
      <c r="H498" s="57" t="s">
        <v>1072</v>
      </c>
    </row>
    <row r="499" spans="2:12" x14ac:dyDescent="0.25">
      <c r="B499" s="57" t="s">
        <v>1054</v>
      </c>
      <c r="C499" s="57" t="s">
        <v>377</v>
      </c>
      <c r="D499" s="61" t="s">
        <v>1105</v>
      </c>
      <c r="E499" s="57">
        <f t="shared" si="14"/>
        <v>0.01</v>
      </c>
      <c r="F499" s="62">
        <f t="shared" si="15"/>
        <v>20.399999999999999</v>
      </c>
      <c r="G499" s="57">
        <v>100</v>
      </c>
      <c r="H499" s="57" t="s">
        <v>1072</v>
      </c>
    </row>
    <row r="500" spans="2:12" x14ac:dyDescent="0.25">
      <c r="B500" s="57" t="s">
        <v>1055</v>
      </c>
      <c r="C500" s="57" t="s">
        <v>1076</v>
      </c>
      <c r="D500" s="61" t="s">
        <v>1094</v>
      </c>
      <c r="E500" s="57">
        <f t="shared" si="14"/>
        <v>2.7397260273972601E-4</v>
      </c>
      <c r="F500" s="62">
        <f t="shared" si="15"/>
        <v>0.55890410958904113</v>
      </c>
      <c r="G500" s="57">
        <v>3650</v>
      </c>
      <c r="H500" s="57" t="s">
        <v>1072</v>
      </c>
    </row>
    <row r="501" spans="2:12" x14ac:dyDescent="0.25">
      <c r="B501" s="57" t="s">
        <v>1056</v>
      </c>
      <c r="C501" s="57" t="s">
        <v>1076</v>
      </c>
      <c r="D501" s="61" t="s">
        <v>1094</v>
      </c>
      <c r="E501" s="57">
        <f t="shared" si="14"/>
        <v>2.7397260273972601E-4</v>
      </c>
      <c r="F501" s="62">
        <f t="shared" si="15"/>
        <v>0.55890410958904113</v>
      </c>
      <c r="G501" s="57">
        <v>3650</v>
      </c>
      <c r="H501" s="57" t="s">
        <v>1072</v>
      </c>
    </row>
    <row r="502" spans="2:12" x14ac:dyDescent="0.25">
      <c r="B502" s="57" t="s">
        <v>1057</v>
      </c>
      <c r="C502" s="57" t="s">
        <v>1076</v>
      </c>
      <c r="D502" s="61" t="s">
        <v>1094</v>
      </c>
      <c r="E502" s="57">
        <f t="shared" si="14"/>
        <v>2.7397260273972601E-4</v>
      </c>
      <c r="F502" s="62">
        <f t="shared" si="15"/>
        <v>0.55890410958904113</v>
      </c>
      <c r="G502" s="57">
        <v>3650</v>
      </c>
      <c r="H502" s="57" t="s">
        <v>1072</v>
      </c>
    </row>
    <row r="503" spans="2:12" x14ac:dyDescent="0.25">
      <c r="B503" s="57" t="s">
        <v>1058</v>
      </c>
      <c r="C503" s="57" t="s">
        <v>1076</v>
      </c>
      <c r="D503" s="61" t="s">
        <v>1094</v>
      </c>
      <c r="E503" s="57">
        <f t="shared" si="14"/>
        <v>2.7397260273972601E-4</v>
      </c>
      <c r="F503" s="62">
        <f t="shared" si="15"/>
        <v>0.55890410958904113</v>
      </c>
      <c r="G503" s="57">
        <v>3650</v>
      </c>
      <c r="H503" s="57" t="s">
        <v>1072</v>
      </c>
    </row>
    <row r="504" spans="2:12" x14ac:dyDescent="0.25">
      <c r="B504" s="57" t="s">
        <v>1059</v>
      </c>
      <c r="C504" s="57" t="s">
        <v>1076</v>
      </c>
      <c r="D504" s="61" t="s">
        <v>1094</v>
      </c>
      <c r="E504" s="57">
        <f t="shared" si="14"/>
        <v>2.7397260273972601E-4</v>
      </c>
      <c r="F504" s="62">
        <f t="shared" si="15"/>
        <v>0.55890410958904113</v>
      </c>
      <c r="G504" s="57">
        <v>3650</v>
      </c>
      <c r="H504" s="57" t="s">
        <v>1072</v>
      </c>
    </row>
    <row r="505" spans="2:12" x14ac:dyDescent="0.25">
      <c r="B505" s="57" t="s">
        <v>1060</v>
      </c>
      <c r="C505" s="57" t="s">
        <v>1076</v>
      </c>
      <c r="D505" s="61" t="s">
        <v>1094</v>
      </c>
      <c r="E505" s="57">
        <f t="shared" si="14"/>
        <v>2.7397260273972601E-4</v>
      </c>
      <c r="F505" s="62">
        <f t="shared" si="15"/>
        <v>0.55890410958904113</v>
      </c>
      <c r="G505" s="57">
        <v>3650</v>
      </c>
      <c r="H505" s="57" t="s">
        <v>1072</v>
      </c>
    </row>
    <row r="506" spans="2:12" x14ac:dyDescent="0.25">
      <c r="B506" s="57" t="s">
        <v>1061</v>
      </c>
      <c r="C506" s="57" t="s">
        <v>1080</v>
      </c>
      <c r="D506" s="61" t="s">
        <v>1099</v>
      </c>
      <c r="E506" s="57">
        <f t="shared" si="14"/>
        <v>1.6025641025641025E-3</v>
      </c>
      <c r="F506" s="62">
        <f t="shared" si="15"/>
        <v>3.2692307692307692</v>
      </c>
      <c r="G506" s="57">
        <v>624</v>
      </c>
      <c r="H506" s="57" t="s">
        <v>1072</v>
      </c>
      <c r="I506" s="22" t="s">
        <v>337</v>
      </c>
      <c r="L506" s="60"/>
    </row>
    <row r="507" spans="2:12" x14ac:dyDescent="0.25">
      <c r="B507" s="57" t="s">
        <v>1062</v>
      </c>
      <c r="C507" s="57" t="s">
        <v>1084</v>
      </c>
      <c r="D507" s="61" t="s">
        <v>1103</v>
      </c>
      <c r="E507" s="57">
        <f t="shared" si="14"/>
        <v>3.3333333333333332E-4</v>
      </c>
      <c r="F507" s="62">
        <f t="shared" si="15"/>
        <v>0.68</v>
      </c>
      <c r="G507" s="57">
        <v>3000</v>
      </c>
      <c r="H507" s="57" t="s">
        <v>1072</v>
      </c>
    </row>
    <row r="508" spans="2:12" x14ac:dyDescent="0.25">
      <c r="B508" s="57" t="s">
        <v>1063</v>
      </c>
      <c r="C508" s="57" t="s">
        <v>1077</v>
      </c>
      <c r="D508" s="61" t="s">
        <v>1095</v>
      </c>
      <c r="E508" s="57">
        <f t="shared" si="14"/>
        <v>2.5000000000000001E-4</v>
      </c>
      <c r="F508" s="62">
        <f t="shared" si="15"/>
        <v>0.51</v>
      </c>
      <c r="G508" s="57">
        <v>4000</v>
      </c>
      <c r="H508" s="57" t="s">
        <v>1072</v>
      </c>
    </row>
    <row r="509" spans="2:12" x14ac:dyDescent="0.25">
      <c r="B509" s="57" t="s">
        <v>1064</v>
      </c>
      <c r="C509" s="57" t="s">
        <v>1082</v>
      </c>
      <c r="D509" s="61" t="s">
        <v>1101</v>
      </c>
      <c r="E509" s="57">
        <f t="shared" si="14"/>
        <v>2.5000000000000001E-3</v>
      </c>
      <c r="F509" s="62">
        <f t="shared" si="15"/>
        <v>5.0999999999999996</v>
      </c>
      <c r="G509" s="57">
        <v>400</v>
      </c>
      <c r="H509" s="57" t="s">
        <v>1072</v>
      </c>
    </row>
    <row r="510" spans="2:12" x14ac:dyDescent="0.25">
      <c r="B510" s="57" t="s">
        <v>1065</v>
      </c>
      <c r="C510" s="57" t="s">
        <v>1086</v>
      </c>
      <c r="D510" s="61" t="s">
        <v>1106</v>
      </c>
      <c r="E510" s="57">
        <f t="shared" si="14"/>
        <v>5.0000000000000001E-3</v>
      </c>
      <c r="F510" s="62">
        <f t="shared" si="15"/>
        <v>10.199999999999999</v>
      </c>
      <c r="G510" s="57">
        <v>200</v>
      </c>
      <c r="H510" s="57" t="s">
        <v>1072</v>
      </c>
    </row>
    <row r="511" spans="2:12" x14ac:dyDescent="0.25">
      <c r="B511" s="57" t="s">
        <v>1066</v>
      </c>
      <c r="C511" s="57" t="s">
        <v>384</v>
      </c>
      <c r="D511" s="61" t="s">
        <v>1098</v>
      </c>
      <c r="E511" s="57">
        <f t="shared" si="14"/>
        <v>1E-3</v>
      </c>
      <c r="F511" s="62">
        <f t="shared" si="15"/>
        <v>2.04</v>
      </c>
      <c r="G511" s="57">
        <v>1000</v>
      </c>
      <c r="H511" s="57" t="s">
        <v>1072</v>
      </c>
    </row>
    <row r="512" spans="2:12" x14ac:dyDescent="0.25">
      <c r="B512" s="57" t="s">
        <v>1067</v>
      </c>
      <c r="C512" s="57" t="s">
        <v>1076</v>
      </c>
      <c r="D512" s="61" t="s">
        <v>1094</v>
      </c>
      <c r="E512" s="57">
        <f t="shared" si="14"/>
        <v>2.7397260273972601E-4</v>
      </c>
      <c r="F512" s="62">
        <f t="shared" si="15"/>
        <v>0.55890410958904113</v>
      </c>
      <c r="G512" s="57">
        <v>3650</v>
      </c>
      <c r="H512" s="57" t="s">
        <v>1072</v>
      </c>
    </row>
    <row r="513" spans="2:2" x14ac:dyDescent="0.25">
      <c r="B513" s="57" t="s">
        <v>261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59"/>
  <sheetViews>
    <sheetView zoomScale="132" zoomScaleNormal="100" workbookViewId="0">
      <selection activeCell="F1" sqref="F1:F1048576"/>
    </sheetView>
  </sheetViews>
  <sheetFormatPr defaultColWidth="8.7109375" defaultRowHeight="15" x14ac:dyDescent="0.25"/>
  <cols>
    <col min="3" max="3" width="9.28515625" style="48" customWidth="1"/>
    <col min="4" max="4" width="9.28515625" hidden="1" customWidth="1"/>
    <col min="5" max="5" width="8.7109375" hidden="1" customWidth="1"/>
    <col min="6" max="6" width="9.5703125" style="48" hidden="1" customWidth="1"/>
    <col min="16375" max="16384" width="11.5703125" customWidth="1"/>
  </cols>
  <sheetData>
    <row r="2" spans="2:6" x14ac:dyDescent="0.25">
      <c r="B2" s="16" t="s">
        <v>319</v>
      </c>
      <c r="C2" s="50"/>
      <c r="D2" s="21"/>
    </row>
    <row r="3" spans="2:6" x14ac:dyDescent="0.25">
      <c r="B3" s="18" t="s">
        <v>39</v>
      </c>
      <c r="C3" s="51" t="s">
        <v>479</v>
      </c>
      <c r="D3" s="45">
        <v>52.803793103448299</v>
      </c>
      <c r="E3" s="19">
        <f>D3/0.12</f>
        <v>440.0316091954025</v>
      </c>
      <c r="F3" s="47" t="s">
        <v>408</v>
      </c>
    </row>
    <row r="4" spans="2:6" x14ac:dyDescent="0.25">
      <c r="B4" s="18" t="s">
        <v>47</v>
      </c>
      <c r="C4" s="51" t="s">
        <v>480</v>
      </c>
      <c r="D4" s="45">
        <v>15.1513025210084</v>
      </c>
      <c r="E4" s="19">
        <f t="shared" ref="E4:E58" si="0">D4/0.12</f>
        <v>126.26085434173667</v>
      </c>
      <c r="F4" s="47" t="s">
        <v>409</v>
      </c>
    </row>
    <row r="5" spans="2:6" x14ac:dyDescent="0.25">
      <c r="B5" s="18" t="s">
        <v>51</v>
      </c>
      <c r="C5" s="51" t="s">
        <v>481</v>
      </c>
      <c r="D5" s="45">
        <v>42.795000000000002</v>
      </c>
      <c r="E5" s="19">
        <f t="shared" si="0"/>
        <v>356.625</v>
      </c>
      <c r="F5" s="47" t="s">
        <v>410</v>
      </c>
    </row>
    <row r="6" spans="2:6" x14ac:dyDescent="0.25">
      <c r="B6" s="18" t="s">
        <v>56</v>
      </c>
      <c r="C6" s="51" t="s">
        <v>482</v>
      </c>
      <c r="D6" s="45">
        <v>18.127608695652199</v>
      </c>
      <c r="E6" s="19">
        <f t="shared" si="0"/>
        <v>151.06340579710167</v>
      </c>
      <c r="F6" s="47" t="s">
        <v>411</v>
      </c>
    </row>
    <row r="7" spans="2:6" x14ac:dyDescent="0.25">
      <c r="B7" s="18" t="s">
        <v>59</v>
      </c>
      <c r="C7" s="51" t="s">
        <v>483</v>
      </c>
      <c r="D7" s="45">
        <v>32.528260869565202</v>
      </c>
      <c r="E7" s="19">
        <f t="shared" si="0"/>
        <v>271.06884057971001</v>
      </c>
      <c r="F7" s="47" t="s">
        <v>412</v>
      </c>
    </row>
    <row r="8" spans="2:6" x14ac:dyDescent="0.25">
      <c r="B8" s="18" t="s">
        <v>64</v>
      </c>
      <c r="C8" s="51" t="s">
        <v>484</v>
      </c>
      <c r="D8" s="45">
        <v>80.613636363636402</v>
      </c>
      <c r="E8" s="19">
        <f t="shared" si="0"/>
        <v>671.78030303030334</v>
      </c>
      <c r="F8" s="47" t="s">
        <v>413</v>
      </c>
    </row>
    <row r="9" spans="2:6" x14ac:dyDescent="0.25">
      <c r="B9" s="18" t="s">
        <v>67</v>
      </c>
      <c r="C9" s="51" t="s">
        <v>485</v>
      </c>
      <c r="D9" s="45">
        <v>11.9903571428571</v>
      </c>
      <c r="E9" s="19">
        <f t="shared" si="0"/>
        <v>99.919642857142506</v>
      </c>
      <c r="F9" s="47" t="s">
        <v>414</v>
      </c>
    </row>
    <row r="10" spans="2:6" x14ac:dyDescent="0.25">
      <c r="B10" s="18" t="s">
        <v>70</v>
      </c>
      <c r="C10" s="51" t="s">
        <v>486</v>
      </c>
      <c r="D10" s="45">
        <v>25.652727272727301</v>
      </c>
      <c r="E10" s="19">
        <f t="shared" si="0"/>
        <v>213.77272727272751</v>
      </c>
      <c r="F10" s="47" t="s">
        <v>415</v>
      </c>
    </row>
    <row r="11" spans="2:6" x14ac:dyDescent="0.25">
      <c r="B11" s="18" t="s">
        <v>76</v>
      </c>
      <c r="C11" s="51">
        <v>1</v>
      </c>
      <c r="D11" s="45">
        <v>1</v>
      </c>
      <c r="E11" s="19">
        <f t="shared" si="0"/>
        <v>8.3333333333333339</v>
      </c>
      <c r="F11" s="47" t="s">
        <v>416</v>
      </c>
    </row>
    <row r="12" spans="2:6" x14ac:dyDescent="0.25">
      <c r="B12" s="18" t="s">
        <v>80</v>
      </c>
      <c r="C12" s="51" t="s">
        <v>487</v>
      </c>
      <c r="D12" s="45">
        <v>19.593636363636399</v>
      </c>
      <c r="E12" s="19">
        <f t="shared" si="0"/>
        <v>163.28030303030334</v>
      </c>
      <c r="F12" s="47" t="s">
        <v>417</v>
      </c>
    </row>
    <row r="13" spans="2:6" x14ac:dyDescent="0.25">
      <c r="B13" s="18" t="s">
        <v>82</v>
      </c>
      <c r="C13" s="51" t="s">
        <v>488</v>
      </c>
      <c r="D13" s="45">
        <v>4.7862499999999999</v>
      </c>
      <c r="E13" s="19">
        <f t="shared" si="0"/>
        <v>39.885416666666664</v>
      </c>
      <c r="F13" s="47" t="s">
        <v>418</v>
      </c>
    </row>
    <row r="14" spans="2:6" x14ac:dyDescent="0.25">
      <c r="B14" s="18" t="s">
        <v>85</v>
      </c>
      <c r="C14" s="51" t="s">
        <v>489</v>
      </c>
      <c r="D14" s="45">
        <v>14.3150678733032</v>
      </c>
      <c r="E14" s="19">
        <f t="shared" si="0"/>
        <v>119.29223227752667</v>
      </c>
      <c r="F14" s="47" t="s">
        <v>419</v>
      </c>
    </row>
    <row r="15" spans="2:6" x14ac:dyDescent="0.25">
      <c r="B15" s="18" t="s">
        <v>88</v>
      </c>
      <c r="C15" s="51" t="s">
        <v>490</v>
      </c>
      <c r="D15" s="45">
        <v>8.0935294117647096</v>
      </c>
      <c r="E15" s="19">
        <f t="shared" si="0"/>
        <v>67.446078431372584</v>
      </c>
      <c r="F15" s="47" t="s">
        <v>420</v>
      </c>
    </row>
    <row r="16" spans="2:6" x14ac:dyDescent="0.25">
      <c r="B16" s="18" t="s">
        <v>92</v>
      </c>
      <c r="C16" s="51" t="s">
        <v>491</v>
      </c>
      <c r="D16" s="45">
        <v>37.940476190476197</v>
      </c>
      <c r="E16" s="19">
        <f t="shared" si="0"/>
        <v>316.170634920635</v>
      </c>
      <c r="F16" s="47" t="s">
        <v>421</v>
      </c>
    </row>
    <row r="17" spans="2:6" x14ac:dyDescent="0.25">
      <c r="B17" s="18" t="s">
        <v>95</v>
      </c>
      <c r="C17" s="51" t="s">
        <v>492</v>
      </c>
      <c r="D17" s="45">
        <v>10.0708</v>
      </c>
      <c r="E17" s="19">
        <f t="shared" si="0"/>
        <v>83.923333333333332</v>
      </c>
      <c r="F17" s="47" t="s">
        <v>422</v>
      </c>
    </row>
    <row r="18" spans="2:6" x14ac:dyDescent="0.25">
      <c r="B18" s="18" t="s">
        <v>99</v>
      </c>
      <c r="C18" s="51" t="s">
        <v>493</v>
      </c>
      <c r="D18" s="45">
        <v>61.9888679245283</v>
      </c>
      <c r="E18" s="19">
        <f t="shared" si="0"/>
        <v>516.57389937106916</v>
      </c>
      <c r="F18" s="47" t="s">
        <v>423</v>
      </c>
    </row>
    <row r="19" spans="2:6" x14ac:dyDescent="0.25">
      <c r="B19" s="18" t="s">
        <v>104</v>
      </c>
      <c r="C19" s="51" t="s">
        <v>474</v>
      </c>
      <c r="D19" s="45">
        <v>3.38</v>
      </c>
      <c r="E19" s="19">
        <f t="shared" si="0"/>
        <v>28.166666666666668</v>
      </c>
      <c r="F19" s="47" t="s">
        <v>424</v>
      </c>
    </row>
    <row r="20" spans="2:6" x14ac:dyDescent="0.25">
      <c r="B20" s="18" t="s">
        <v>115</v>
      </c>
      <c r="C20" s="51" t="s">
        <v>494</v>
      </c>
      <c r="D20" s="45">
        <v>3.03739495798319</v>
      </c>
      <c r="E20" s="19">
        <f t="shared" si="0"/>
        <v>25.311624649859919</v>
      </c>
      <c r="F20" s="47" t="s">
        <v>425</v>
      </c>
    </row>
    <row r="21" spans="2:6" x14ac:dyDescent="0.25">
      <c r="B21" s="18" t="s">
        <v>119</v>
      </c>
      <c r="C21" s="51" t="s">
        <v>495</v>
      </c>
      <c r="D21" s="45">
        <v>4.8337711864406803</v>
      </c>
      <c r="E21" s="19">
        <f t="shared" si="0"/>
        <v>40.28142655367234</v>
      </c>
      <c r="F21" s="47" t="s">
        <v>426</v>
      </c>
    </row>
    <row r="22" spans="2:6" x14ac:dyDescent="0.25">
      <c r="B22" s="18" t="s">
        <v>123</v>
      </c>
      <c r="C22" s="51" t="s">
        <v>496</v>
      </c>
      <c r="D22" s="45">
        <v>14.044624277456601</v>
      </c>
      <c r="E22" s="19">
        <f t="shared" si="0"/>
        <v>117.03853564547168</v>
      </c>
      <c r="F22" s="47" t="s">
        <v>427</v>
      </c>
    </row>
    <row r="23" spans="2:6" x14ac:dyDescent="0.25">
      <c r="B23" s="18" t="s">
        <v>124</v>
      </c>
      <c r="C23" s="51" t="s">
        <v>497</v>
      </c>
      <c r="D23" s="45">
        <v>4.3637499999999996</v>
      </c>
      <c r="E23" s="19">
        <f t="shared" si="0"/>
        <v>36.364583333333329</v>
      </c>
      <c r="F23" s="47" t="s">
        <v>428</v>
      </c>
    </row>
    <row r="24" spans="2:6" x14ac:dyDescent="0.25">
      <c r="B24" s="18" t="s">
        <v>127</v>
      </c>
      <c r="C24" s="51" t="s">
        <v>498</v>
      </c>
      <c r="D24" s="45">
        <v>9.9533333333333296</v>
      </c>
      <c r="E24" s="19">
        <f t="shared" si="0"/>
        <v>82.944444444444414</v>
      </c>
      <c r="F24" s="47" t="s">
        <v>429</v>
      </c>
    </row>
    <row r="25" spans="2:6" x14ac:dyDescent="0.25">
      <c r="B25" s="18" t="s">
        <v>130</v>
      </c>
      <c r="C25" s="51" t="s">
        <v>475</v>
      </c>
      <c r="D25" s="45">
        <v>18.71</v>
      </c>
      <c r="E25" s="19">
        <f t="shared" si="0"/>
        <v>155.91666666666669</v>
      </c>
      <c r="F25" s="47" t="s">
        <v>430</v>
      </c>
    </row>
    <row r="26" spans="2:6" x14ac:dyDescent="0.25">
      <c r="B26" s="18" t="s">
        <v>132</v>
      </c>
      <c r="C26" s="51" t="s">
        <v>499</v>
      </c>
      <c r="D26" s="45">
        <v>222.673125</v>
      </c>
      <c r="E26" s="19">
        <f t="shared" si="0"/>
        <v>1855.609375</v>
      </c>
      <c r="F26" s="47" t="s">
        <v>431</v>
      </c>
    </row>
    <row r="27" spans="2:6" x14ac:dyDescent="0.25">
      <c r="B27" s="18" t="s">
        <v>135</v>
      </c>
      <c r="C27" s="51" t="s">
        <v>500</v>
      </c>
      <c r="D27" s="45">
        <v>274.91666666666703</v>
      </c>
      <c r="E27" s="19">
        <f t="shared" si="0"/>
        <v>2290.9722222222254</v>
      </c>
      <c r="F27" s="47" t="s">
        <v>432</v>
      </c>
    </row>
    <row r="28" spans="2:6" x14ac:dyDescent="0.25">
      <c r="B28" s="18" t="s">
        <v>144</v>
      </c>
      <c r="C28" s="51" t="s">
        <v>501</v>
      </c>
      <c r="D28" s="45">
        <v>105.00571428571401</v>
      </c>
      <c r="E28" s="19">
        <f t="shared" si="0"/>
        <v>875.04761904761676</v>
      </c>
      <c r="F28" s="47" t="s">
        <v>433</v>
      </c>
    </row>
    <row r="29" spans="2:6" x14ac:dyDescent="0.25">
      <c r="B29" s="18" t="s">
        <v>146</v>
      </c>
      <c r="C29" s="51" t="s">
        <v>502</v>
      </c>
      <c r="D29" s="45">
        <v>41.758448275862101</v>
      </c>
      <c r="E29" s="19">
        <f t="shared" si="0"/>
        <v>347.98706896551749</v>
      </c>
      <c r="F29" s="47" t="s">
        <v>434</v>
      </c>
    </row>
    <row r="30" spans="2:6" x14ac:dyDescent="0.25">
      <c r="B30" s="18" t="s">
        <v>151</v>
      </c>
      <c r="C30" s="51" t="s">
        <v>503</v>
      </c>
      <c r="D30" s="45">
        <v>61.313636363636398</v>
      </c>
      <c r="E30" s="19">
        <f t="shared" si="0"/>
        <v>510.94696969697003</v>
      </c>
      <c r="F30" s="47" t="s">
        <v>435</v>
      </c>
    </row>
    <row r="31" spans="2:6" x14ac:dyDescent="0.25">
      <c r="B31" s="18" t="s">
        <v>154</v>
      </c>
      <c r="C31" s="51" t="s">
        <v>504</v>
      </c>
      <c r="D31" s="45">
        <v>3.8581818181818202</v>
      </c>
      <c r="E31" s="19">
        <f t="shared" si="0"/>
        <v>32.15151515151517</v>
      </c>
      <c r="F31" s="47" t="s">
        <v>436</v>
      </c>
    </row>
    <row r="32" spans="2:6" x14ac:dyDescent="0.25">
      <c r="B32" s="18" t="s">
        <v>157</v>
      </c>
      <c r="C32" s="51" t="s">
        <v>505</v>
      </c>
      <c r="D32" s="45">
        <v>181.88511312217199</v>
      </c>
      <c r="E32" s="19">
        <f t="shared" si="0"/>
        <v>1515.7092760180999</v>
      </c>
      <c r="F32" s="47" t="s">
        <v>437</v>
      </c>
    </row>
    <row r="33" spans="2:6" x14ac:dyDescent="0.25">
      <c r="B33" s="18" t="s">
        <v>158</v>
      </c>
      <c r="C33" s="51" t="s">
        <v>506</v>
      </c>
      <c r="D33" s="45">
        <v>95.864999999999995</v>
      </c>
      <c r="E33" s="19">
        <f t="shared" si="0"/>
        <v>798.875</v>
      </c>
      <c r="F33" s="47" t="s">
        <v>438</v>
      </c>
    </row>
    <row r="34" spans="2:6" x14ac:dyDescent="0.25">
      <c r="B34" s="18" t="s">
        <v>160</v>
      </c>
      <c r="C34" s="51" t="s">
        <v>507</v>
      </c>
      <c r="D34" s="45">
        <v>160.81181818181801</v>
      </c>
      <c r="E34" s="19">
        <f t="shared" si="0"/>
        <v>1340.0984848484834</v>
      </c>
      <c r="F34" s="47" t="s">
        <v>439</v>
      </c>
    </row>
    <row r="35" spans="2:6" x14ac:dyDescent="0.25">
      <c r="B35" s="18" t="s">
        <v>162</v>
      </c>
      <c r="C35" s="51" t="s">
        <v>476</v>
      </c>
      <c r="D35" s="45">
        <v>153.13</v>
      </c>
      <c r="E35" s="19">
        <f t="shared" si="0"/>
        <v>1276.0833333333333</v>
      </c>
      <c r="F35" s="47" t="s">
        <v>440</v>
      </c>
    </row>
    <row r="36" spans="2:6" x14ac:dyDescent="0.25">
      <c r="B36" s="18" t="s">
        <v>164</v>
      </c>
      <c r="C36" s="51" t="s">
        <v>508</v>
      </c>
      <c r="D36" s="45">
        <v>303.20333333333298</v>
      </c>
      <c r="E36" s="19">
        <f t="shared" si="0"/>
        <v>2526.6944444444416</v>
      </c>
      <c r="F36" s="47" t="s">
        <v>441</v>
      </c>
    </row>
    <row r="37" spans="2:6" x14ac:dyDescent="0.25">
      <c r="B37" s="18" t="s">
        <v>167</v>
      </c>
      <c r="C37" s="51" t="s">
        <v>509</v>
      </c>
      <c r="D37" s="45">
        <v>156.7448</v>
      </c>
      <c r="E37" s="19">
        <f t="shared" si="0"/>
        <v>1306.2066666666667</v>
      </c>
      <c r="F37" s="47" t="s">
        <v>442</v>
      </c>
    </row>
    <row r="38" spans="2:6" x14ac:dyDescent="0.25">
      <c r="B38" s="18" t="s">
        <v>169</v>
      </c>
      <c r="C38" s="51" t="s">
        <v>477</v>
      </c>
      <c r="D38" s="45">
        <v>568.16999999999996</v>
      </c>
      <c r="E38" s="19">
        <f t="shared" si="0"/>
        <v>4734.75</v>
      </c>
      <c r="F38" s="47" t="s">
        <v>407</v>
      </c>
    </row>
    <row r="39" spans="2:6" x14ac:dyDescent="0.25">
      <c r="B39" s="18" t="s">
        <v>171</v>
      </c>
      <c r="C39" s="51" t="s">
        <v>510</v>
      </c>
      <c r="D39" s="45">
        <v>267.16547169811298</v>
      </c>
      <c r="E39" s="19">
        <f t="shared" si="0"/>
        <v>2226.3789308176083</v>
      </c>
      <c r="F39" s="47" t="s">
        <v>443</v>
      </c>
    </row>
    <row r="40" spans="2:6" x14ac:dyDescent="0.25">
      <c r="B40" s="18" t="s">
        <v>173</v>
      </c>
      <c r="C40" s="51" t="s">
        <v>511</v>
      </c>
      <c r="D40" s="45">
        <v>442.94928571428602</v>
      </c>
      <c r="E40" s="19">
        <f t="shared" si="0"/>
        <v>3691.2440476190504</v>
      </c>
      <c r="F40" s="47" t="s">
        <v>444</v>
      </c>
    </row>
    <row r="41" spans="2:6" x14ac:dyDescent="0.25">
      <c r="B41" s="18" t="s">
        <v>175</v>
      </c>
      <c r="C41" s="51" t="s">
        <v>512</v>
      </c>
      <c r="D41" s="45">
        <v>545.91554621848798</v>
      </c>
      <c r="E41" s="19">
        <f t="shared" si="0"/>
        <v>4549.2962184873995</v>
      </c>
      <c r="F41" s="47" t="s">
        <v>445</v>
      </c>
    </row>
    <row r="42" spans="2:6" x14ac:dyDescent="0.25">
      <c r="B42" s="18" t="s">
        <v>177</v>
      </c>
      <c r="C42" s="51" t="s">
        <v>513</v>
      </c>
      <c r="D42" s="45">
        <v>361.91114406779701</v>
      </c>
      <c r="E42" s="19">
        <f t="shared" si="0"/>
        <v>3015.9262005649753</v>
      </c>
      <c r="F42" s="47" t="s">
        <v>446</v>
      </c>
    </row>
    <row r="43" spans="2:6" x14ac:dyDescent="0.25">
      <c r="B43" s="18" t="s">
        <v>178</v>
      </c>
      <c r="C43" s="51" t="s">
        <v>514</v>
      </c>
      <c r="D43" s="45">
        <v>303.84612716763002</v>
      </c>
      <c r="E43" s="19">
        <f t="shared" si="0"/>
        <v>2532.05105973025</v>
      </c>
      <c r="F43" s="47" t="s">
        <v>447</v>
      </c>
    </row>
    <row r="44" spans="2:6" x14ac:dyDescent="0.25">
      <c r="B44" s="18" t="s">
        <v>180</v>
      </c>
      <c r="C44" s="51" t="s">
        <v>478</v>
      </c>
      <c r="D44" s="45">
        <v>283.32</v>
      </c>
      <c r="E44" s="19">
        <f t="shared" si="0"/>
        <v>2361</v>
      </c>
      <c r="F44" s="47">
        <v>2361</v>
      </c>
    </row>
    <row r="45" spans="2:6" x14ac:dyDescent="0.25">
      <c r="B45" s="18" t="s">
        <v>184</v>
      </c>
      <c r="C45" s="51" t="s">
        <v>515</v>
      </c>
      <c r="D45" s="45">
        <v>224.04916666666699</v>
      </c>
      <c r="E45" s="19">
        <f t="shared" si="0"/>
        <v>1867.0763888888916</v>
      </c>
      <c r="F45" s="47" t="s">
        <v>448</v>
      </c>
    </row>
    <row r="46" spans="2:6" x14ac:dyDescent="0.25">
      <c r="B46" s="18" t="s">
        <v>187</v>
      </c>
      <c r="C46" s="51" t="s">
        <v>516</v>
      </c>
      <c r="D46" s="45">
        <v>533.79750000000001</v>
      </c>
      <c r="E46" s="19">
        <f t="shared" si="0"/>
        <v>4448.3125</v>
      </c>
      <c r="F46" s="47" t="s">
        <v>449</v>
      </c>
    </row>
    <row r="47" spans="2:6" x14ac:dyDescent="0.25">
      <c r="B47" s="18" t="s">
        <v>191</v>
      </c>
      <c r="C47" s="51" t="s">
        <v>517</v>
      </c>
      <c r="D47" s="45">
        <v>218.38083333333299</v>
      </c>
      <c r="E47" s="19">
        <f t="shared" si="0"/>
        <v>1819.8402777777749</v>
      </c>
      <c r="F47" s="47" t="s">
        <v>450</v>
      </c>
    </row>
    <row r="48" spans="2:6" x14ac:dyDescent="0.25">
      <c r="B48" s="18" t="s">
        <v>195</v>
      </c>
      <c r="C48" s="51" t="s">
        <v>518</v>
      </c>
      <c r="D48" s="45">
        <v>226.27666666666701</v>
      </c>
      <c r="E48" s="19">
        <f t="shared" si="0"/>
        <v>1885.6388888888919</v>
      </c>
      <c r="F48" s="47" t="s">
        <v>451</v>
      </c>
    </row>
    <row r="49" spans="2:6" x14ac:dyDescent="0.25">
      <c r="B49" s="18" t="s">
        <v>198</v>
      </c>
      <c r="C49" s="51" t="s">
        <v>519</v>
      </c>
      <c r="D49" s="45">
        <v>442.60333333333301</v>
      </c>
      <c r="E49" s="19">
        <f t="shared" si="0"/>
        <v>3688.3611111111086</v>
      </c>
      <c r="F49" s="47" t="s">
        <v>452</v>
      </c>
    </row>
    <row r="50" spans="2:6" x14ac:dyDescent="0.25">
      <c r="B50" s="18" t="s">
        <v>202</v>
      </c>
      <c r="C50" s="51" t="s">
        <v>520</v>
      </c>
      <c r="D50" s="45">
        <v>243.39500000000001</v>
      </c>
      <c r="E50" s="19">
        <f t="shared" si="0"/>
        <v>2028.2916666666667</v>
      </c>
      <c r="F50" s="47" t="s">
        <v>453</v>
      </c>
    </row>
    <row r="51" spans="2:6" x14ac:dyDescent="0.25">
      <c r="B51" s="18" t="s">
        <v>205</v>
      </c>
      <c r="C51" s="51" t="s">
        <v>521</v>
      </c>
      <c r="D51" s="45">
        <v>349.68384615384599</v>
      </c>
      <c r="E51" s="19">
        <f t="shared" si="0"/>
        <v>2914.0320512820499</v>
      </c>
      <c r="F51" s="47" t="s">
        <v>454</v>
      </c>
    </row>
    <row r="52" spans="2:6" x14ac:dyDescent="0.25">
      <c r="B52" s="18" t="s">
        <v>208</v>
      </c>
      <c r="C52" s="51" t="s">
        <v>522</v>
      </c>
      <c r="D52" s="45">
        <v>643.30153846153803</v>
      </c>
      <c r="E52" s="19">
        <f t="shared" si="0"/>
        <v>5360.8461538461506</v>
      </c>
      <c r="F52" s="47" t="s">
        <v>455</v>
      </c>
    </row>
    <row r="53" spans="2:6" x14ac:dyDescent="0.25">
      <c r="B53" s="18" t="s">
        <v>209</v>
      </c>
      <c r="C53" s="51" t="s">
        <v>523</v>
      </c>
      <c r="D53" s="45">
        <v>4443.3118584070899</v>
      </c>
      <c r="E53" s="19">
        <f t="shared" si="0"/>
        <v>37027.59882005908</v>
      </c>
      <c r="F53" s="47" t="s">
        <v>456</v>
      </c>
    </row>
    <row r="54" spans="2:6" x14ac:dyDescent="0.25">
      <c r="B54" s="18" t="s">
        <v>211</v>
      </c>
      <c r="C54" s="51" t="s">
        <v>524</v>
      </c>
      <c r="D54" s="45">
        <v>1236.2481250000001</v>
      </c>
      <c r="E54" s="19">
        <f t="shared" si="0"/>
        <v>10302.067708333334</v>
      </c>
      <c r="F54" s="47" t="s">
        <v>457</v>
      </c>
    </row>
    <row r="55" spans="2:6" x14ac:dyDescent="0.25">
      <c r="B55" s="18" t="s">
        <v>215</v>
      </c>
      <c r="C55" s="51" t="s">
        <v>525</v>
      </c>
      <c r="D55" s="45">
        <v>1355.72511278196</v>
      </c>
      <c r="E55" s="19">
        <f t="shared" si="0"/>
        <v>11297.709273183</v>
      </c>
      <c r="F55" s="47" t="s">
        <v>458</v>
      </c>
    </row>
    <row r="56" spans="2:6" x14ac:dyDescent="0.25">
      <c r="B56" s="18" t="s">
        <v>217</v>
      </c>
      <c r="C56" s="51" t="s">
        <v>526</v>
      </c>
      <c r="D56" s="45">
        <v>671.69742857142899</v>
      </c>
      <c r="E56" s="19">
        <f t="shared" si="0"/>
        <v>5597.4785714285754</v>
      </c>
      <c r="F56" s="47" t="s">
        <v>459</v>
      </c>
    </row>
    <row r="57" spans="2:6" x14ac:dyDescent="0.25">
      <c r="B57" s="18" t="s">
        <v>219</v>
      </c>
      <c r="C57" s="51">
        <v>0</v>
      </c>
      <c r="D57" s="45">
        <v>0</v>
      </c>
      <c r="E57" s="19">
        <f t="shared" si="0"/>
        <v>0</v>
      </c>
      <c r="F57" s="47">
        <v>0</v>
      </c>
    </row>
    <row r="58" spans="2:6" x14ac:dyDescent="0.25">
      <c r="B58" s="18" t="s">
        <v>220</v>
      </c>
      <c r="C58" s="51" t="s">
        <v>527</v>
      </c>
      <c r="D58" s="45">
        <v>920.40750000000003</v>
      </c>
      <c r="E58" s="19">
        <f t="shared" si="0"/>
        <v>7670.0625000000009</v>
      </c>
      <c r="F58" s="47" t="s">
        <v>460</v>
      </c>
    </row>
    <row r="59" spans="2:6" x14ac:dyDescent="0.25">
      <c r="B59" s="20" t="s">
        <v>261</v>
      </c>
      <c r="C59" s="52"/>
      <c r="D59" s="20"/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C24-B7B5-4479-9918-5A38EAE8FED3}">
  <dimension ref="B3:F14"/>
  <sheetViews>
    <sheetView zoomScale="142" workbookViewId="0">
      <selection activeCell="C14" sqref="C14"/>
    </sheetView>
  </sheetViews>
  <sheetFormatPr defaultRowHeight="15" x14ac:dyDescent="0.25"/>
  <cols>
    <col min="2" max="2" width="4" customWidth="1"/>
    <col min="3" max="3" width="51.5703125" bestFit="1" customWidth="1"/>
    <col min="4" max="4" width="17.42578125" bestFit="1" customWidth="1"/>
    <col min="5" max="5" width="16.85546875" customWidth="1"/>
    <col min="6" max="6" width="11" bestFit="1" customWidth="1"/>
  </cols>
  <sheetData>
    <row r="3" spans="2:6" x14ac:dyDescent="0.25">
      <c r="D3" t="s">
        <v>344</v>
      </c>
      <c r="E3" t="s">
        <v>345</v>
      </c>
      <c r="F3" t="s">
        <v>405</v>
      </c>
    </row>
    <row r="4" spans="2:6" x14ac:dyDescent="0.25">
      <c r="B4">
        <v>1</v>
      </c>
      <c r="C4" s="33" t="s">
        <v>346</v>
      </c>
      <c r="D4" s="49">
        <v>2635441.91</v>
      </c>
      <c r="E4">
        <f>D4/$D$12</f>
        <v>9.5428624892953517E-3</v>
      </c>
      <c r="F4">
        <f>E4*100</f>
        <v>0.95428624892953517</v>
      </c>
    </row>
    <row r="5" spans="2:6" x14ac:dyDescent="0.25">
      <c r="B5">
        <v>2</v>
      </c>
      <c r="C5" s="33" t="s">
        <v>347</v>
      </c>
      <c r="D5" s="49">
        <v>27126751.059999999</v>
      </c>
      <c r="E5">
        <f t="shared" ref="E5:E10" si="0">D5/$D$12</f>
        <v>9.8225217624670347E-2</v>
      </c>
      <c r="F5">
        <f t="shared" ref="F5:F11" si="1">E5*100</f>
        <v>9.8225217624670353</v>
      </c>
    </row>
    <row r="6" spans="2:6" x14ac:dyDescent="0.25">
      <c r="B6">
        <v>3</v>
      </c>
      <c r="C6" s="33" t="s">
        <v>342</v>
      </c>
      <c r="D6" s="49">
        <v>18152061.460000001</v>
      </c>
      <c r="E6">
        <f t="shared" si="0"/>
        <v>6.5728114041420024E-2</v>
      </c>
      <c r="F6">
        <f t="shared" si="1"/>
        <v>6.5728114041420023</v>
      </c>
    </row>
    <row r="7" spans="2:6" x14ac:dyDescent="0.25">
      <c r="B7">
        <v>4</v>
      </c>
      <c r="C7" s="33" t="s">
        <v>343</v>
      </c>
      <c r="D7" s="49">
        <v>224406374.28999999</v>
      </c>
      <c r="E7">
        <f t="shared" si="0"/>
        <v>0.81256929376630183</v>
      </c>
      <c r="F7">
        <f t="shared" si="1"/>
        <v>81.256929376630183</v>
      </c>
    </row>
    <row r="8" spans="2:6" x14ac:dyDescent="0.25">
      <c r="B8">
        <v>5</v>
      </c>
      <c r="C8" s="33" t="s">
        <v>400</v>
      </c>
      <c r="D8" s="49">
        <v>1050230.3899999999</v>
      </c>
      <c r="E8">
        <f t="shared" si="0"/>
        <v>3.8028552842771734E-3</v>
      </c>
      <c r="F8">
        <f t="shared" si="1"/>
        <v>0.38028552842771735</v>
      </c>
    </row>
    <row r="9" spans="2:6" x14ac:dyDescent="0.25">
      <c r="B9">
        <v>6</v>
      </c>
      <c r="C9" s="33" t="s">
        <v>401</v>
      </c>
      <c r="D9" s="49">
        <v>2522075.66</v>
      </c>
      <c r="E9">
        <f t="shared" si="0"/>
        <v>9.1323664238832786E-3</v>
      </c>
      <c r="F9">
        <f t="shared" si="1"/>
        <v>0.9132366423883278</v>
      </c>
    </row>
    <row r="10" spans="2:6" x14ac:dyDescent="0.25">
      <c r="B10">
        <v>7</v>
      </c>
      <c r="C10" t="s">
        <v>402</v>
      </c>
      <c r="D10" s="49">
        <v>267555.17</v>
      </c>
      <c r="E10">
        <f t="shared" si="0"/>
        <v>9.6880989329415376E-4</v>
      </c>
      <c r="F10">
        <f t="shared" si="1"/>
        <v>9.6880989329415371E-2</v>
      </c>
    </row>
    <row r="11" spans="2:6" x14ac:dyDescent="0.25">
      <c r="B11">
        <v>8</v>
      </c>
      <c r="C11" t="s">
        <v>403</v>
      </c>
      <c r="D11" s="49">
        <v>8417.76</v>
      </c>
      <c r="E11">
        <v>3.048E-5</v>
      </c>
      <c r="F11">
        <f t="shared" si="1"/>
        <v>3.0479999999999999E-3</v>
      </c>
    </row>
    <row r="12" spans="2:6" x14ac:dyDescent="0.25">
      <c r="C12" s="44" t="s">
        <v>399</v>
      </c>
      <c r="D12" s="49">
        <f>SUM(D4:D11)</f>
        <v>276168907.69999999</v>
      </c>
    </row>
    <row r="13" spans="2:6" x14ac:dyDescent="0.25">
      <c r="C13" s="44" t="s">
        <v>404</v>
      </c>
      <c r="D13" s="49">
        <f>SUM(D4:D5,D8:D11)</f>
        <v>33610471.949999996</v>
      </c>
    </row>
    <row r="14" spans="2:6" x14ac:dyDescent="0.25">
      <c r="C14" s="44" t="s">
        <v>1092</v>
      </c>
      <c r="D14" s="49">
        <f>D12-D13</f>
        <v>242558435.75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Atendimento</vt:lpstr>
      <vt:lpstr>Servico</vt:lpstr>
      <vt:lpstr>Recurso</vt:lpstr>
      <vt:lpstr>Tempo recurso-serviço</vt:lpstr>
      <vt:lpstr>Preco</vt:lpstr>
      <vt:lpstr>Programacao orcamentaria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NAIARA HELENA VIEIRA</cp:lastModifiedBy>
  <cp:revision>3</cp:revision>
  <dcterms:created xsi:type="dcterms:W3CDTF">2025-04-06T19:58:41Z</dcterms:created>
  <dcterms:modified xsi:type="dcterms:W3CDTF">2025-06-06T02:52:42Z</dcterms:modified>
  <dc:language>pt-BR</dc:language>
</cp:coreProperties>
</file>