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SHOWING\"/>
    </mc:Choice>
  </mc:AlternateContent>
  <xr:revisionPtr revIDLastSave="0" documentId="13_ncr:1_{CE53D471-0953-4F58-ACB6-36C992232E27}" xr6:coauthVersionLast="47" xr6:coauthVersionMax="47" xr10:uidLastSave="{00000000-0000-0000-0000-000000000000}"/>
  <bookViews>
    <workbookView xWindow="-120" yWindow="-120" windowWidth="20730" windowHeight="11760" xr2:uid="{ECAF66F5-D410-47C5-9BAC-A93C15E5A5C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4" i="1"/>
  <c r="H4" i="2"/>
  <c r="J4" i="2"/>
  <c r="N13" i="2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N14" i="1"/>
  <c r="L4" i="1"/>
  <c r="F4" i="1"/>
  <c r="G6" i="1"/>
  <c r="G7" i="1"/>
  <c r="G8" i="1"/>
  <c r="G9" i="1"/>
  <c r="G10" i="1"/>
  <c r="G11" i="1"/>
  <c r="G12" i="1"/>
  <c r="G13" i="1"/>
  <c r="F5" i="1"/>
  <c r="G5" i="1" s="1"/>
  <c r="F6" i="1"/>
  <c r="F7" i="1"/>
  <c r="F8" i="1"/>
  <c r="F9" i="1"/>
  <c r="F10" i="1"/>
  <c r="F11" i="1"/>
  <c r="F12" i="1"/>
  <c r="F13" i="1"/>
  <c r="L4" i="2" l="1"/>
  <c r="K4" i="1"/>
  <c r="M4" i="1" l="1"/>
  <c r="I4" i="2"/>
  <c r="K4" i="2" l="1"/>
  <c r="M4" i="2" s="1"/>
</calcChain>
</file>

<file path=xl/sharedStrings.xml><?xml version="1.0" encoding="utf-8"?>
<sst xmlns="http://schemas.openxmlformats.org/spreadsheetml/2006/main" count="77" uniqueCount="51">
  <si>
    <t>First Semester</t>
  </si>
  <si>
    <t>First</t>
  </si>
  <si>
    <t>Regi:</t>
  </si>
  <si>
    <t>Code</t>
  </si>
  <si>
    <t>Subject</t>
  </si>
  <si>
    <t>Credit</t>
  </si>
  <si>
    <t>Total Mark</t>
  </si>
  <si>
    <t>L G</t>
  </si>
  <si>
    <t>GP</t>
  </si>
  <si>
    <t>GPA</t>
  </si>
  <si>
    <t>PCGPA</t>
  </si>
  <si>
    <t>PCCH</t>
  </si>
  <si>
    <t>CGPA</t>
  </si>
  <si>
    <t>REMARK</t>
  </si>
  <si>
    <t>Ac Cr Hr</t>
  </si>
  <si>
    <t>F Grade</t>
  </si>
  <si>
    <t>F in Different subject</t>
  </si>
  <si>
    <t>PHY-111</t>
  </si>
  <si>
    <t>PHY-112</t>
  </si>
  <si>
    <t>CHE-111</t>
  </si>
  <si>
    <t>CHE-112</t>
  </si>
  <si>
    <t>MAT-111</t>
  </si>
  <si>
    <t>EEE-111</t>
  </si>
  <si>
    <t>EEE-112</t>
  </si>
  <si>
    <t>CIT-111</t>
  </si>
  <si>
    <t>CIT-112</t>
  </si>
  <si>
    <t>CCE-112</t>
  </si>
  <si>
    <t>Physics-I</t>
  </si>
  <si>
    <t>Physics-I Sessional</t>
  </si>
  <si>
    <t>Chemistry</t>
  </si>
  <si>
    <t>Chemistry Sessional</t>
  </si>
  <si>
    <t>Mathmatics-I</t>
  </si>
  <si>
    <t>Basic Electrical Engineering</t>
  </si>
  <si>
    <t>Basic Electrical Engineering Sessional</t>
  </si>
  <si>
    <t>Programming Language</t>
  </si>
  <si>
    <t>Programming Language Sessional</t>
  </si>
  <si>
    <t>Engineering Drawing</t>
  </si>
  <si>
    <t>CCG</t>
  </si>
  <si>
    <t>Physics-II</t>
  </si>
  <si>
    <t>Physics-II Sessional</t>
  </si>
  <si>
    <t>Mathmatics-II</t>
  </si>
  <si>
    <t>Decrete Mathematics</t>
  </si>
  <si>
    <t>Comunicative English</t>
  </si>
  <si>
    <t>Electronic Device and circuit Sessional</t>
  </si>
  <si>
    <t>Electronic Device and circuit</t>
  </si>
  <si>
    <t xml:space="preserve">Object Oriented Programming </t>
  </si>
  <si>
    <t>Object Oriented Programming Sessional</t>
  </si>
  <si>
    <t>Second Semester</t>
  </si>
  <si>
    <t>NAIEM</t>
  </si>
  <si>
    <t>Name: NAIEM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</si>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</sst>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1" fillId="9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0" fontId="1" fillId="4" borderId="1" xfId="0" applyFont="1" applyFill="1" applyBorder="1"/>
    <xf numFmtId="164" fontId="0" fillId="2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164" fontId="0" fillId="8" borderId="3" xfId="0" applyNumberFormat="1" applyFill="1" applyBorder="1" applyAlignment="1">
      <alignment horizontal="center" vertical="center"/>
    </xf>
    <xf numFmtId="164" fontId="0" fillId="8" borderId="4" xfId="0" applyNumberFormat="1" applyFill="1" applyBorder="1" applyAlignment="1">
      <alignment horizontal="center" vertical="center"/>
    </xf>
    <xf numFmtId="164" fontId="0" fillId="10" borderId="2" xfId="0" applyNumberFormat="1" applyFill="1" applyBorder="1" applyAlignment="1">
      <alignment horizontal="center" vertical="center"/>
    </xf>
    <xf numFmtId="164" fontId="0" fillId="10" borderId="3" xfId="0" applyNumberFormat="1" applyFill="1" applyBorder="1" applyAlignment="1">
      <alignment horizontal="center" vertical="center"/>
    </xf>
    <xf numFmtId="164" fontId="0" fillId="10" borderId="4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2E658-5320-4378-B34D-6EE968890E51}">
  <dimension ref="A1:P14"/>
  <sheetViews>
    <sheetView tabSelected="1" zoomScale="64" zoomScaleNormal="49" workbookViewId="0">
      <selection activeCell="B15" sqref="B15"/>
    </sheetView>
  </sheetViews>
  <sheetFormatPr defaultRowHeight="15" x14ac:dyDescent="0.25"/>
  <cols>
    <col min="1" max="1" width="8.85546875" style="3"/>
    <col min="2" max="2" width="6.85546875" style="3" customWidth="1"/>
    <col min="3" max="3" width="17" style="4" customWidth="1"/>
    <col min="4" max="4" width="13.28515625" customWidth="1"/>
    <col min="5" max="5" width="10.42578125" bestFit="1" customWidth="1"/>
    <col min="7" max="7" width="10.85546875" customWidth="1"/>
    <col min="14" max="14" width="6.28515625" customWidth="1"/>
    <col min="16" max="16" width="16.140625" customWidth="1"/>
  </cols>
  <sheetData>
    <row r="1" spans="1:16" x14ac:dyDescent="0.25">
      <c r="A1" s="5"/>
      <c r="B1" s="5"/>
      <c r="C1" s="6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s="1" customFormat="1" x14ac:dyDescent="0.25">
      <c r="A2" s="8" t="s">
        <v>1</v>
      </c>
      <c r="B2" s="22" t="s">
        <v>2</v>
      </c>
      <c r="C2" s="22"/>
      <c r="D2" s="9" t="s">
        <v>49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s="2" customFormat="1" ht="28.9" customHeight="1" x14ac:dyDescent="0.25">
      <c r="A3" s="10"/>
      <c r="B3" s="10" t="s">
        <v>3</v>
      </c>
      <c r="C3" s="11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37</v>
      </c>
      <c r="M3" s="10" t="s">
        <v>13</v>
      </c>
      <c r="N3" s="12" t="s">
        <v>14</v>
      </c>
      <c r="O3" s="10" t="s">
        <v>15</v>
      </c>
      <c r="P3" s="12" t="s">
        <v>16</v>
      </c>
    </row>
    <row r="4" spans="1:16" ht="30" x14ac:dyDescent="0.25">
      <c r="A4" s="5">
        <v>1</v>
      </c>
      <c r="B4" s="13" t="s">
        <v>17</v>
      </c>
      <c r="C4" s="14" t="s">
        <v>27</v>
      </c>
      <c r="D4" s="15">
        <v>3</v>
      </c>
      <c r="E4" s="5">
        <v>40</v>
      </c>
      <c r="F4" s="5" t="str">
        <f>IF(E4&gt;=79.5,"A+",IF(E4&gt;=74.5,"A",IF(E4&gt;=69.5,"A-",IF(E4&gt;=64.5,"B+",IF(E4&gt;=59.5,"B",IF(E4&gt;=54.5,"B-",IF(E4&gt;=49.5,"C+",IF(E4&gt;=44.5,"C",IF(E4&gt;=39.5,"D","F")))))))))</f>
        <v>D</v>
      </c>
      <c r="G4" s="5">
        <f>IF(F4="A+",4,IF(F4="A",3.75,IF(F4="A-",3.5,IF(F4="B+",3.25,IF(F4="B",3,IF(F4="B-",2.75,IF(F4="C+",2.5,IF(F4="C",2.25,IF(F4="D",2,0)))))))))</f>
        <v>2</v>
      </c>
      <c r="H4" s="23">
        <f>(D4*G4+D5*G5+D6*G6+D7*G7+D8*G8+D9*G9+D10*G10+D11*G11+D12*G12+D13*G13)/N14</f>
        <v>2.3333333333333335</v>
      </c>
      <c r="I4" s="24">
        <v>0</v>
      </c>
      <c r="J4" s="25">
        <v>0</v>
      </c>
      <c r="K4" s="26">
        <f>(H4*N14+I4*J4)/L4</f>
        <v>2.3333333333333335</v>
      </c>
      <c r="L4" s="19">
        <f>SUM(N14+J4)</f>
        <v>20.25</v>
      </c>
      <c r="M4" s="18" t="str">
        <f>IF(K4&gt;=2,"PASSED","FAILED")</f>
        <v>PASSED</v>
      </c>
      <c r="N4" s="15">
        <v>3</v>
      </c>
      <c r="O4" s="5"/>
      <c r="P4" s="5"/>
    </row>
    <row r="5" spans="1:16" ht="30" x14ac:dyDescent="0.25">
      <c r="A5" s="5">
        <v>2</v>
      </c>
      <c r="B5" s="13" t="s">
        <v>18</v>
      </c>
      <c r="C5" s="14" t="s">
        <v>28</v>
      </c>
      <c r="D5" s="15">
        <v>0.75</v>
      </c>
      <c r="E5" s="5">
        <v>65</v>
      </c>
      <c r="F5" s="5" t="str">
        <f t="shared" ref="F5:F13" si="0">IF(E5&gt;=79.5,"A+",IF(E5&gt;=74.5,"A",IF(E5&gt;=69.5,"A-",IF(E5&gt;=64.5,"B+",IF(E5&gt;=59.5,"B",IF(E5&gt;=54.5,"B-",IF(E5&gt;=49.5,"C+",IF(E5&gt;=44.5,"C",IF(E5&gt;=39.5,"D","F")))))))))</f>
        <v>B+</v>
      </c>
      <c r="G5" s="5">
        <f t="shared" ref="G5:G13" si="1">IF(F5="A+",4,IF(F5="A",3.75,IF(F5="A-",3.5,IF(F5="B+",3.25,IF(F5="B",3,IF(F5="B-",2.75,IF(F5="C+",2.5,IF(F5="C",2.25,IF(F5="D",2,0)))))))))</f>
        <v>3.25</v>
      </c>
      <c r="H5" s="23"/>
      <c r="I5" s="24"/>
      <c r="J5" s="25"/>
      <c r="K5" s="26"/>
      <c r="L5" s="20"/>
      <c r="M5" s="18"/>
      <c r="N5" s="15">
        <v>0.75</v>
      </c>
      <c r="O5" s="5"/>
      <c r="P5" s="5"/>
    </row>
    <row r="6" spans="1:16" ht="30" x14ac:dyDescent="0.25">
      <c r="A6" s="5">
        <v>3</v>
      </c>
      <c r="B6" s="13" t="s">
        <v>19</v>
      </c>
      <c r="C6" s="14" t="s">
        <v>29</v>
      </c>
      <c r="D6" s="15">
        <v>3</v>
      </c>
      <c r="E6" s="5">
        <v>55</v>
      </c>
      <c r="F6" s="5" t="str">
        <f t="shared" si="0"/>
        <v>B-</v>
      </c>
      <c r="G6" s="5">
        <f t="shared" si="1"/>
        <v>2.75</v>
      </c>
      <c r="H6" s="23"/>
      <c r="I6" s="24"/>
      <c r="J6" s="25"/>
      <c r="K6" s="26"/>
      <c r="L6" s="20"/>
      <c r="M6" s="18"/>
      <c r="N6" s="15">
        <v>3</v>
      </c>
      <c r="O6" s="5"/>
      <c r="P6" s="5"/>
    </row>
    <row r="7" spans="1:16" ht="34.15" customHeight="1" x14ac:dyDescent="0.25">
      <c r="A7" s="5">
        <v>4</v>
      </c>
      <c r="B7" s="13" t="s">
        <v>20</v>
      </c>
      <c r="C7" s="14" t="s">
        <v>30</v>
      </c>
      <c r="D7" s="15">
        <v>0.75</v>
      </c>
      <c r="E7" s="5">
        <v>50</v>
      </c>
      <c r="F7" s="5" t="str">
        <f t="shared" si="0"/>
        <v>C+</v>
      </c>
      <c r="G7" s="5">
        <f t="shared" si="1"/>
        <v>2.5</v>
      </c>
      <c r="H7" s="23"/>
      <c r="I7" s="24"/>
      <c r="J7" s="25"/>
      <c r="K7" s="26"/>
      <c r="L7" s="20"/>
      <c r="M7" s="18"/>
      <c r="N7" s="15">
        <v>0.75</v>
      </c>
      <c r="O7" s="5"/>
      <c r="P7" s="5"/>
    </row>
    <row r="8" spans="1:16" ht="30" x14ac:dyDescent="0.25">
      <c r="A8" s="5">
        <v>5</v>
      </c>
      <c r="B8" s="13" t="s">
        <v>21</v>
      </c>
      <c r="C8" s="14" t="s">
        <v>31</v>
      </c>
      <c r="D8" s="15">
        <v>3</v>
      </c>
      <c r="E8" s="5">
        <v>40</v>
      </c>
      <c r="F8" s="5" t="str">
        <f t="shared" si="0"/>
        <v>D</v>
      </c>
      <c r="G8" s="5">
        <f t="shared" si="1"/>
        <v>2</v>
      </c>
      <c r="H8" s="23"/>
      <c r="I8" s="24"/>
      <c r="J8" s="25"/>
      <c r="K8" s="26"/>
      <c r="L8" s="20"/>
      <c r="M8" s="18"/>
      <c r="N8" s="15">
        <v>3</v>
      </c>
      <c r="O8" s="5"/>
      <c r="P8" s="5"/>
    </row>
    <row r="9" spans="1:16" ht="36" customHeight="1" x14ac:dyDescent="0.25">
      <c r="A9" s="5">
        <v>6</v>
      </c>
      <c r="B9" s="13" t="s">
        <v>22</v>
      </c>
      <c r="C9" s="14" t="s">
        <v>32</v>
      </c>
      <c r="D9" s="15">
        <v>3</v>
      </c>
      <c r="E9" s="5">
        <v>55</v>
      </c>
      <c r="F9" s="5" t="str">
        <f t="shared" si="0"/>
        <v>B-</v>
      </c>
      <c r="G9" s="5">
        <f t="shared" si="1"/>
        <v>2.75</v>
      </c>
      <c r="H9" s="23"/>
      <c r="I9" s="24"/>
      <c r="J9" s="25"/>
      <c r="K9" s="26"/>
      <c r="L9" s="20"/>
      <c r="M9" s="18"/>
      <c r="N9" s="15">
        <v>3</v>
      </c>
      <c r="O9" s="5"/>
      <c r="P9" s="5"/>
    </row>
    <row r="10" spans="1:16" ht="44.45" customHeight="1" x14ac:dyDescent="0.25">
      <c r="A10" s="5">
        <v>7</v>
      </c>
      <c r="B10" s="13" t="s">
        <v>23</v>
      </c>
      <c r="C10" s="14" t="s">
        <v>33</v>
      </c>
      <c r="D10" s="15">
        <v>1.5</v>
      </c>
      <c r="E10" s="5">
        <v>45</v>
      </c>
      <c r="F10" s="5" t="str">
        <f t="shared" si="0"/>
        <v>C</v>
      </c>
      <c r="G10" s="5">
        <f t="shared" si="1"/>
        <v>2.25</v>
      </c>
      <c r="H10" s="23"/>
      <c r="I10" s="24"/>
      <c r="J10" s="25"/>
      <c r="K10" s="26"/>
      <c r="L10" s="20"/>
      <c r="M10" s="18"/>
      <c r="N10" s="15">
        <v>1.5</v>
      </c>
      <c r="O10" s="5"/>
      <c r="P10" s="5"/>
    </row>
    <row r="11" spans="1:16" ht="33.6" customHeight="1" x14ac:dyDescent="0.25">
      <c r="A11" s="5">
        <v>8</v>
      </c>
      <c r="B11" s="13" t="s">
        <v>24</v>
      </c>
      <c r="C11" s="14" t="s">
        <v>34</v>
      </c>
      <c r="D11" s="15">
        <v>3</v>
      </c>
      <c r="E11" s="5">
        <v>40</v>
      </c>
      <c r="F11" s="5" t="str">
        <f t="shared" si="0"/>
        <v>D</v>
      </c>
      <c r="G11" s="5">
        <f t="shared" si="1"/>
        <v>2</v>
      </c>
      <c r="H11" s="23"/>
      <c r="I11" s="24"/>
      <c r="J11" s="25"/>
      <c r="K11" s="26"/>
      <c r="L11" s="20"/>
      <c r="M11" s="18"/>
      <c r="N11" s="15">
        <v>3</v>
      </c>
      <c r="O11" s="5"/>
      <c r="P11" s="5"/>
    </row>
    <row r="12" spans="1:16" ht="33.6" customHeight="1" x14ac:dyDescent="0.25">
      <c r="A12" s="5">
        <v>9</v>
      </c>
      <c r="B12" s="13" t="s">
        <v>25</v>
      </c>
      <c r="C12" s="14" t="s">
        <v>35</v>
      </c>
      <c r="D12" s="15">
        <v>1.5</v>
      </c>
      <c r="E12" s="5">
        <v>40</v>
      </c>
      <c r="F12" s="5" t="str">
        <f t="shared" si="0"/>
        <v>D</v>
      </c>
      <c r="G12" s="5">
        <f t="shared" si="1"/>
        <v>2</v>
      </c>
      <c r="H12" s="23"/>
      <c r="I12" s="24"/>
      <c r="J12" s="25"/>
      <c r="K12" s="26"/>
      <c r="L12" s="20"/>
      <c r="M12" s="18"/>
      <c r="N12" s="15">
        <v>1.5</v>
      </c>
      <c r="O12" s="5"/>
      <c r="P12" s="5"/>
    </row>
    <row r="13" spans="1:16" ht="30" x14ac:dyDescent="0.25">
      <c r="A13" s="5">
        <v>10</v>
      </c>
      <c r="B13" s="13" t="s">
        <v>26</v>
      </c>
      <c r="C13" s="14" t="s">
        <v>36</v>
      </c>
      <c r="D13" s="15">
        <v>0.75</v>
      </c>
      <c r="E13" s="5">
        <v>55</v>
      </c>
      <c r="F13" s="5" t="str">
        <f t="shared" si="0"/>
        <v>B-</v>
      </c>
      <c r="G13" s="5">
        <f t="shared" si="1"/>
        <v>2.75</v>
      </c>
      <c r="H13" s="23"/>
      <c r="I13" s="24"/>
      <c r="J13" s="25"/>
      <c r="K13" s="26"/>
      <c r="L13" s="21"/>
      <c r="M13" s="18"/>
      <c r="N13" s="15">
        <v>0.75</v>
      </c>
      <c r="O13" s="5"/>
      <c r="P13" s="5"/>
    </row>
    <row r="14" spans="1:16" x14ac:dyDescent="0.25">
      <c r="A14" s="5"/>
      <c r="B14" s="5"/>
      <c r="C14" s="14"/>
      <c r="D14" s="7"/>
      <c r="E14" s="7"/>
      <c r="F14" s="7"/>
      <c r="G14" s="7"/>
      <c r="H14" s="7"/>
      <c r="I14" s="7"/>
      <c r="J14" s="7"/>
      <c r="K14" s="7"/>
      <c r="L14" s="7"/>
      <c r="M14" s="7"/>
      <c r="N14" s="16">
        <f>SUM(N4:N13)</f>
        <v>20.25</v>
      </c>
      <c r="O14" s="7"/>
      <c r="P14" s="7"/>
    </row>
  </sheetData>
  <mergeCells count="7">
    <mergeCell ref="M4:M13"/>
    <mergeCell ref="L4:L13"/>
    <mergeCell ref="B2:C2"/>
    <mergeCell ref="H4:H13"/>
    <mergeCell ref="I4:I13"/>
    <mergeCell ref="J4:J13"/>
    <mergeCell ref="K4:K13"/>
  </mergeCells>
  <conditionalFormatting sqref="C4">
    <cfRule type="expression" dxfId="2" priority="11">
      <formula>$G$4&lt;=2.75</formula>
    </cfRule>
    <cfRule type="expression" dxfId="1" priority="1">
      <formula>$G$4&lt;2.75</formula>
    </cfRule>
  </conditionalFormatting>
  <conditionalFormatting sqref="C5">
    <cfRule type="expression" dxfId="20" priority="10">
      <formula>$G$5&lt;2.75</formula>
    </cfRule>
  </conditionalFormatting>
  <conditionalFormatting sqref="C6">
    <cfRule type="expression" dxfId="19" priority="9">
      <formula>$G$6&lt;2.75</formula>
    </cfRule>
  </conditionalFormatting>
  <conditionalFormatting sqref="C7">
    <cfRule type="expression" dxfId="18" priority="8">
      <formula>$G$7&lt;2.75</formula>
    </cfRule>
  </conditionalFormatting>
  <conditionalFormatting sqref="C8">
    <cfRule type="expression" dxfId="17" priority="7">
      <formula>$G$8&lt;2.75</formula>
    </cfRule>
  </conditionalFormatting>
  <conditionalFormatting sqref="C9">
    <cfRule type="expression" dxfId="16" priority="6">
      <formula>$G$9&lt;2.75</formula>
    </cfRule>
  </conditionalFormatting>
  <conditionalFormatting sqref="C10">
    <cfRule type="expression" dxfId="15" priority="5">
      <formula>$G$10&lt;2.75</formula>
    </cfRule>
  </conditionalFormatting>
  <conditionalFormatting sqref="C11">
    <cfRule type="expression" dxfId="14" priority="4">
      <formula>$G$11&lt;2.75</formula>
    </cfRule>
  </conditionalFormatting>
  <conditionalFormatting sqref="C12">
    <cfRule type="expression" dxfId="13" priority="3">
      <formula>$G$12&lt;2.75</formula>
    </cfRule>
  </conditionalFormatting>
  <conditionalFormatting sqref="C13">
    <cfRule type="expression" dxfId="12" priority="2">
      <formula>$G$13&lt;2.75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066C-AEB9-45CF-BB05-FA4C42031551}">
  <dimension ref="A1:P13"/>
  <sheetViews>
    <sheetView topLeftCell="B1" zoomScale="78" workbookViewId="0">
      <selection activeCell="D2" sqref="D2"/>
    </sheetView>
  </sheetViews>
  <sheetFormatPr defaultRowHeight="15" x14ac:dyDescent="0.25"/>
  <cols>
    <col min="2" max="2" width="7.42578125" customWidth="1"/>
    <col min="3" max="3" width="14" customWidth="1"/>
    <col min="5" max="5" width="11.140625" customWidth="1"/>
    <col min="6" max="6" width="9.42578125" customWidth="1"/>
    <col min="7" max="7" width="10.7109375" customWidth="1"/>
    <col min="13" max="13" width="9.5703125" customWidth="1"/>
    <col min="14" max="14" width="10" customWidth="1"/>
    <col min="16" max="16" width="13.42578125" customWidth="1"/>
  </cols>
  <sheetData>
    <row r="1" spans="1:16" ht="30" x14ac:dyDescent="0.25">
      <c r="A1" s="5"/>
      <c r="B1" s="5"/>
      <c r="C1" s="6" t="s">
        <v>47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</v>
      </c>
      <c r="B2" s="22" t="s">
        <v>2</v>
      </c>
      <c r="C2" s="22"/>
      <c r="D2" s="9" t="s">
        <v>50</v>
      </c>
      <c r="E2" s="9" t="s">
        <v>48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30" x14ac:dyDescent="0.25">
      <c r="A3" s="10"/>
      <c r="B3" s="10" t="s">
        <v>3</v>
      </c>
      <c r="C3" s="11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7" t="s">
        <v>11</v>
      </c>
      <c r="K3" s="10" t="s">
        <v>12</v>
      </c>
      <c r="L3" s="10" t="s">
        <v>37</v>
      </c>
      <c r="M3" s="10" t="s">
        <v>13</v>
      </c>
      <c r="N3" s="12" t="s">
        <v>14</v>
      </c>
      <c r="O3" s="10" t="s">
        <v>15</v>
      </c>
      <c r="P3" s="12" t="s">
        <v>16</v>
      </c>
    </row>
    <row r="4" spans="1:16" ht="30" x14ac:dyDescent="0.25">
      <c r="A4" s="5">
        <v>1</v>
      </c>
      <c r="B4" s="13" t="s">
        <v>17</v>
      </c>
      <c r="C4" s="14" t="s">
        <v>38</v>
      </c>
      <c r="D4" s="15">
        <v>3</v>
      </c>
      <c r="E4" s="5">
        <v>40</v>
      </c>
      <c r="F4" s="5" t="str">
        <f>IF(E4&gt;=79.5,"A+",IF(E4&gt;=74.5,"A",IF(E4&gt;=69.5,"A-",IF(E4&gt;=64.5,"B+",IF(E4&gt;=59.5,"B",IF(E4&gt;=54.5,"B-",IF(E4&gt;=49.5,"C+",IF(E4&gt;=44.5,"C",IF(E4&gt;=39.5,"D","F")))))))))</f>
        <v>D</v>
      </c>
      <c r="G4" s="5">
        <f>IF(F4="A+",4,IF(F4="A",3.75,IF(F4="A-",3.5,IF(F4="B+",3.25,IF(F4="B",3,IF(F4="B-",2.75,IF(F4="C+",2.5,IF(F4="C",2.25,IF(F4="D",2,0)))))))))</f>
        <v>2</v>
      </c>
      <c r="H4" s="30">
        <f>(D4*G4+D5*G5+D6*G6+D7*G7+D8*G8+D9*G9+D10*G10+D11*G11+D12*G12)/N13</f>
        <v>2.2590361445783134</v>
      </c>
      <c r="I4" s="33">
        <f>Sheet1!K4</f>
        <v>2.3333333333333335</v>
      </c>
      <c r="J4" s="36">
        <f>Sheet1!N14</f>
        <v>20.25</v>
      </c>
      <c r="K4" s="39">
        <f>(H4*N13+I4*J4)/L4</f>
        <v>2.2957317073170733</v>
      </c>
      <c r="L4" s="19">
        <f>SUM(N13+J4)</f>
        <v>41</v>
      </c>
      <c r="M4" s="27" t="str">
        <f>IF(K4&gt;=2,"PASSED","FAILED")</f>
        <v>PASSED</v>
      </c>
      <c r="N4" s="15">
        <v>3</v>
      </c>
      <c r="O4" s="5"/>
      <c r="P4" s="5"/>
    </row>
    <row r="5" spans="1:16" ht="30" x14ac:dyDescent="0.25">
      <c r="A5" s="5">
        <v>2</v>
      </c>
      <c r="B5" s="13" t="s">
        <v>18</v>
      </c>
      <c r="C5" s="14" t="s">
        <v>39</v>
      </c>
      <c r="D5" s="15">
        <v>0.75</v>
      </c>
      <c r="E5" s="5">
        <v>40</v>
      </c>
      <c r="F5" s="5" t="str">
        <f t="shared" ref="F5:F12" si="0">IF(E5&gt;=79.5,"A+",IF(E5&gt;=74.5,"A",IF(E5&gt;=69.5,"A-",IF(E5&gt;=64.5,"B+",IF(E5&gt;=59.5,"B",IF(E5&gt;=54.5,"B-",IF(E5&gt;=49.5,"C+",IF(E5&gt;=44.5,"C",IF(E5&gt;=39.5,"D","F")))))))))</f>
        <v>D</v>
      </c>
      <c r="G5" s="5">
        <f t="shared" ref="G5:G12" si="1">IF(F5="A+",4,IF(F5="A",3.75,IF(F5="A-",3.5,IF(F5="B+",3.25,IF(F5="B",3,IF(F5="B-",2.75,IF(F5="C+",2.5,IF(F5="C",2.25,IF(F5="D",2,0)))))))))</f>
        <v>2</v>
      </c>
      <c r="H5" s="31"/>
      <c r="I5" s="34"/>
      <c r="J5" s="37"/>
      <c r="K5" s="40"/>
      <c r="L5" s="20"/>
      <c r="M5" s="28"/>
      <c r="N5" s="15">
        <v>0.75</v>
      </c>
      <c r="O5" s="5"/>
      <c r="P5" s="5"/>
    </row>
    <row r="6" spans="1:16" ht="26.45" customHeight="1" x14ac:dyDescent="0.25">
      <c r="A6" s="5">
        <v>3</v>
      </c>
      <c r="B6" s="13" t="s">
        <v>19</v>
      </c>
      <c r="C6" s="14" t="s">
        <v>40</v>
      </c>
      <c r="D6" s="15">
        <v>3</v>
      </c>
      <c r="E6" s="5">
        <v>40</v>
      </c>
      <c r="F6" s="5" t="str">
        <f t="shared" si="0"/>
        <v>D</v>
      </c>
      <c r="G6" s="5">
        <f t="shared" si="1"/>
        <v>2</v>
      </c>
      <c r="H6" s="31"/>
      <c r="I6" s="34"/>
      <c r="J6" s="37"/>
      <c r="K6" s="40"/>
      <c r="L6" s="20"/>
      <c r="M6" s="28"/>
      <c r="N6" s="15">
        <v>3</v>
      </c>
      <c r="O6" s="5"/>
      <c r="P6" s="5"/>
    </row>
    <row r="7" spans="1:16" ht="34.15" customHeight="1" x14ac:dyDescent="0.25">
      <c r="A7" s="5">
        <v>4</v>
      </c>
      <c r="B7" s="13" t="s">
        <v>20</v>
      </c>
      <c r="C7" s="14" t="s">
        <v>41</v>
      </c>
      <c r="D7" s="15">
        <v>3</v>
      </c>
      <c r="E7" s="5">
        <v>45</v>
      </c>
      <c r="F7" s="5" t="str">
        <f t="shared" si="0"/>
        <v>C</v>
      </c>
      <c r="G7" s="5">
        <f t="shared" si="1"/>
        <v>2.25</v>
      </c>
      <c r="H7" s="31"/>
      <c r="I7" s="34"/>
      <c r="J7" s="37"/>
      <c r="K7" s="40"/>
      <c r="L7" s="20"/>
      <c r="M7" s="28"/>
      <c r="N7" s="15">
        <v>3</v>
      </c>
      <c r="O7" s="5"/>
      <c r="P7" s="5"/>
    </row>
    <row r="8" spans="1:16" ht="25.9" customHeight="1" x14ac:dyDescent="0.25">
      <c r="A8" s="5">
        <v>5</v>
      </c>
      <c r="B8" s="13" t="s">
        <v>21</v>
      </c>
      <c r="C8" s="14" t="s">
        <v>42</v>
      </c>
      <c r="D8" s="15">
        <v>2</v>
      </c>
      <c r="E8" s="5">
        <v>45</v>
      </c>
      <c r="F8" s="5" t="str">
        <f t="shared" si="0"/>
        <v>C</v>
      </c>
      <c r="G8" s="5">
        <f t="shared" si="1"/>
        <v>2.25</v>
      </c>
      <c r="H8" s="31"/>
      <c r="I8" s="34"/>
      <c r="J8" s="37"/>
      <c r="K8" s="40"/>
      <c r="L8" s="20"/>
      <c r="M8" s="28"/>
      <c r="N8" s="15">
        <v>2</v>
      </c>
      <c r="O8" s="5"/>
      <c r="P8" s="5"/>
    </row>
    <row r="9" spans="1:16" ht="43.9" customHeight="1" x14ac:dyDescent="0.25">
      <c r="A9" s="5">
        <v>6</v>
      </c>
      <c r="B9" s="13" t="s">
        <v>22</v>
      </c>
      <c r="C9" s="14" t="s">
        <v>44</v>
      </c>
      <c r="D9" s="15">
        <v>3</v>
      </c>
      <c r="E9" s="5">
        <v>45</v>
      </c>
      <c r="F9" s="5" t="str">
        <f t="shared" si="0"/>
        <v>C</v>
      </c>
      <c r="G9" s="5">
        <f t="shared" si="1"/>
        <v>2.25</v>
      </c>
      <c r="H9" s="31"/>
      <c r="I9" s="34"/>
      <c r="J9" s="37"/>
      <c r="K9" s="40"/>
      <c r="L9" s="20"/>
      <c r="M9" s="28"/>
      <c r="N9" s="15">
        <v>3</v>
      </c>
      <c r="O9" s="5"/>
      <c r="P9" s="5"/>
    </row>
    <row r="10" spans="1:16" ht="58.9" customHeight="1" x14ac:dyDescent="0.25">
      <c r="A10" s="5">
        <v>7</v>
      </c>
      <c r="B10" s="13" t="s">
        <v>23</v>
      </c>
      <c r="C10" s="14" t="s">
        <v>43</v>
      </c>
      <c r="D10" s="15">
        <v>1.5</v>
      </c>
      <c r="E10" s="5">
        <v>50</v>
      </c>
      <c r="F10" s="5" t="str">
        <f t="shared" si="0"/>
        <v>C+</v>
      </c>
      <c r="G10" s="5">
        <f t="shared" si="1"/>
        <v>2.5</v>
      </c>
      <c r="H10" s="31"/>
      <c r="I10" s="34"/>
      <c r="J10" s="37"/>
      <c r="K10" s="40"/>
      <c r="L10" s="20"/>
      <c r="M10" s="28"/>
      <c r="N10" s="15">
        <v>1.5</v>
      </c>
      <c r="O10" s="5"/>
      <c r="P10" s="5"/>
    </row>
    <row r="11" spans="1:16" ht="46.15" customHeight="1" x14ac:dyDescent="0.25">
      <c r="A11" s="5">
        <v>8</v>
      </c>
      <c r="B11" s="13" t="s">
        <v>24</v>
      </c>
      <c r="C11" s="14" t="s">
        <v>45</v>
      </c>
      <c r="D11" s="15">
        <v>3</v>
      </c>
      <c r="E11" s="5">
        <v>50</v>
      </c>
      <c r="F11" s="5" t="str">
        <f t="shared" si="0"/>
        <v>C+</v>
      </c>
      <c r="G11" s="5">
        <f t="shared" si="1"/>
        <v>2.5</v>
      </c>
      <c r="H11" s="31"/>
      <c r="I11" s="34"/>
      <c r="J11" s="37"/>
      <c r="K11" s="40"/>
      <c r="L11" s="20"/>
      <c r="M11" s="28"/>
      <c r="N11" s="15">
        <v>3</v>
      </c>
      <c r="O11" s="5"/>
      <c r="P11" s="5"/>
    </row>
    <row r="12" spans="1:16" ht="58.15" customHeight="1" x14ac:dyDescent="0.25">
      <c r="A12" s="5">
        <v>9</v>
      </c>
      <c r="B12" s="13" t="s">
        <v>25</v>
      </c>
      <c r="C12" s="14" t="s">
        <v>46</v>
      </c>
      <c r="D12" s="15">
        <v>1.5</v>
      </c>
      <c r="E12" s="5">
        <v>55</v>
      </c>
      <c r="F12" s="5" t="str">
        <f t="shared" si="0"/>
        <v>B-</v>
      </c>
      <c r="G12" s="5">
        <f t="shared" si="1"/>
        <v>2.75</v>
      </c>
      <c r="H12" s="32"/>
      <c r="I12" s="35"/>
      <c r="J12" s="38"/>
      <c r="K12" s="41"/>
      <c r="L12" s="20"/>
      <c r="M12" s="29"/>
      <c r="N12" s="15">
        <v>1.5</v>
      </c>
      <c r="O12" s="5"/>
      <c r="P12" s="5"/>
    </row>
    <row r="13" spans="1:16" x14ac:dyDescent="0.25">
      <c r="A13" s="5"/>
      <c r="B13" s="5"/>
      <c r="C13" s="14"/>
      <c r="D13" s="7"/>
      <c r="E13" s="7"/>
      <c r="F13" s="7"/>
      <c r="G13" s="7"/>
      <c r="H13" s="7"/>
      <c r="I13" s="7"/>
      <c r="J13" s="7"/>
      <c r="K13" s="7"/>
      <c r="L13" s="7"/>
      <c r="M13" s="7"/>
      <c r="N13" s="16">
        <f>SUM(N4:N12)</f>
        <v>20.75</v>
      </c>
      <c r="O13" s="7"/>
      <c r="P13" s="7"/>
    </row>
  </sheetData>
  <mergeCells count="7">
    <mergeCell ref="M4:M12"/>
    <mergeCell ref="B2:C2"/>
    <mergeCell ref="H4:H12"/>
    <mergeCell ref="I4:I12"/>
    <mergeCell ref="J4:J12"/>
    <mergeCell ref="K4:K12"/>
    <mergeCell ref="L4:L12"/>
  </mergeCells>
  <conditionalFormatting sqref="C4">
    <cfRule type="expression" dxfId="11" priority="10">
      <formula>$G$4&lt;=2.75</formula>
    </cfRule>
  </conditionalFormatting>
  <conditionalFormatting sqref="C5">
    <cfRule type="expression" dxfId="10" priority="9">
      <formula>$G$5&lt;2.75</formula>
    </cfRule>
  </conditionalFormatting>
  <conditionalFormatting sqref="C6">
    <cfRule type="expression" dxfId="9" priority="8">
      <formula>$G$6&lt;2.75</formula>
    </cfRule>
  </conditionalFormatting>
  <conditionalFormatting sqref="C7">
    <cfRule type="expression" dxfId="8" priority="7">
      <formula>$G$7&lt;2.75</formula>
    </cfRule>
  </conditionalFormatting>
  <conditionalFormatting sqref="C8">
    <cfRule type="expression" dxfId="7" priority="6">
      <formula>$G$8&lt;2.75</formula>
    </cfRule>
  </conditionalFormatting>
  <conditionalFormatting sqref="C9">
    <cfRule type="expression" dxfId="6" priority="5">
      <formula>$G$9&lt;2.75</formula>
    </cfRule>
  </conditionalFormatting>
  <conditionalFormatting sqref="C10">
    <cfRule type="expression" dxfId="5" priority="4">
      <formula>$G$10&lt;2.75</formula>
    </cfRule>
  </conditionalFormatting>
  <conditionalFormatting sqref="C11">
    <cfRule type="expression" dxfId="4" priority="3">
      <formula>$G$11&lt;2.75</formula>
    </cfRule>
  </conditionalFormatting>
  <conditionalFormatting sqref="C12">
    <cfRule type="expression" dxfId="3" priority="2">
      <formula>$G$12&lt;2.75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 Nazmul</dc:creator>
  <cp:lastModifiedBy>HP</cp:lastModifiedBy>
  <dcterms:created xsi:type="dcterms:W3CDTF">2023-08-03T06:44:37Z</dcterms:created>
  <dcterms:modified xsi:type="dcterms:W3CDTF">2023-08-09T18:23:20Z</dcterms:modified>
</cp:coreProperties>
</file>