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phael\Desktop\These\Thesis\Soutenance\"/>
    </mc:Choice>
  </mc:AlternateContent>
  <bookViews>
    <workbookView xWindow="0" yWindow="0" windowWidth="16335" windowHeight="11100"/>
  </bookViews>
  <sheets>
    <sheet name="Calendrier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1" l="1"/>
  <c r="G74" i="1"/>
  <c r="G27" i="1"/>
  <c r="G61" i="1"/>
  <c r="J61" i="1" s="1"/>
  <c r="G54" i="1"/>
  <c r="J54" i="1" s="1"/>
  <c r="G39" i="1"/>
  <c r="G33" i="1"/>
  <c r="I8" i="1" l="1"/>
  <c r="I27" i="1" s="1"/>
  <c r="I39" i="1" l="1"/>
  <c r="I33" i="1"/>
  <c r="I54" i="1"/>
  <c r="I61" i="1"/>
  <c r="I74" i="1"/>
</calcChain>
</file>

<file path=xl/sharedStrings.xml><?xml version="1.0" encoding="utf-8"?>
<sst xmlns="http://schemas.openxmlformats.org/spreadsheetml/2006/main" count="12" uniqueCount="12">
  <si>
    <t>Votre date prévisionnelle
de Soutenance</t>
  </si>
  <si>
    <t>rapport à aujourd'hui</t>
  </si>
  <si>
    <t>Actions réalisées par la gestionnaire du SED</t>
  </si>
  <si>
    <t>BONNE CHANCE !</t>
  </si>
  <si>
    <t>Actions réalisées par le doctorant</t>
  </si>
  <si>
    <t>Saisissez votre date (JJ/MM/AAAA)</t>
  </si>
  <si>
    <t>Pas de soutenances de thèses durant le mois d'août</t>
  </si>
  <si>
    <t>CALENDRIER INDIVIDUEL DE SOUTENANCE</t>
  </si>
  <si>
    <t>SERVICE DES ETUDES DOCTORALES</t>
  </si>
  <si>
    <t xml:space="preserve">Alerte Deadline par </t>
  </si>
  <si>
    <t>Deadline</t>
  </si>
  <si>
    <t xml:space="preserve">*Pour les soutenances de thèses dont la date est comprise entre le 1er septembre et le 15 octobre de l'année en cours, le calendrier tient compte d'un délai supplémentaire de 4 semaines.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</si>
</sst>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omic Sans MS"/>
      <family val="2"/>
    </font>
    <font>
      <sz val="11"/>
      <color theme="1"/>
      <name val="Verdana"/>
      <family val="2"/>
    </font>
    <font>
      <b/>
      <sz val="20"/>
      <color theme="1"/>
      <name val="Comic Sans MS"/>
      <family val="4"/>
    </font>
    <font>
      <b/>
      <sz val="11"/>
      <color theme="1"/>
      <name val="Verdana"/>
      <family val="2"/>
    </font>
    <font>
      <sz val="11"/>
      <color theme="0"/>
      <name val="Comic Sans MS"/>
      <family val="2"/>
    </font>
    <font>
      <b/>
      <sz val="10.5"/>
      <color rgb="FFC00000"/>
      <name val="Comic Sans MS"/>
      <family val="4"/>
    </font>
    <font>
      <b/>
      <u/>
      <sz val="20"/>
      <color theme="1"/>
      <name val="Verdana"/>
      <family val="2"/>
    </font>
    <font>
      <b/>
      <u/>
      <sz val="20"/>
      <color theme="1"/>
      <name val="Comic Sans MS"/>
      <family val="4"/>
    </font>
    <font>
      <b/>
      <i/>
      <sz val="9"/>
      <color theme="1"/>
      <name val="Verdana"/>
      <family val="2"/>
    </font>
    <font>
      <sz val="11"/>
      <color theme="1" tint="4.9989318521683403E-2"/>
      <name val="Comic Sans MS"/>
      <family val="2"/>
    </font>
    <font>
      <b/>
      <u/>
      <sz val="20"/>
      <color theme="1" tint="4.9989318521683403E-2"/>
      <name val="Comic Sans MS"/>
      <family val="4"/>
    </font>
    <font>
      <b/>
      <sz val="12"/>
      <color theme="1" tint="4.9989318521683403E-2"/>
      <name val="Verdana"/>
      <family val="2"/>
    </font>
    <font>
      <b/>
      <i/>
      <sz val="11"/>
      <color rgb="FFFF0000"/>
      <name val="Verdana"/>
      <family val="2"/>
    </font>
    <font>
      <b/>
      <sz val="16"/>
      <color theme="1" tint="4.9989318521683403E-2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 vertical="center" wrapText="1"/>
    </xf>
    <xf numFmtId="14" fontId="4" fillId="0" borderId="0" xfId="0" applyNumberFormat="1" applyFont="1"/>
    <xf numFmtId="0" fontId="0" fillId="0" borderId="0" xfId="0" applyProtection="1">
      <protection locked="0"/>
    </xf>
    <xf numFmtId="0" fontId="0" fillId="3" borderId="10" xfId="0" applyFill="1" applyBorder="1" applyProtection="1">
      <protection locked="0"/>
    </xf>
    <xf numFmtId="0" fontId="1" fillId="0" borderId="0" xfId="0" applyFont="1" applyProtection="1">
      <protection locked="0"/>
    </xf>
    <xf numFmtId="0" fontId="0" fillId="2" borderId="11" xfId="0" applyFill="1" applyBorder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14" fontId="1" fillId="0" borderId="0" xfId="0" applyNumberFormat="1" applyFont="1" applyProtection="1">
      <protection locked="0"/>
    </xf>
    <xf numFmtId="0" fontId="9" fillId="0" borderId="0" xfId="0" applyFont="1"/>
    <xf numFmtId="14" fontId="9" fillId="0" borderId="0" xfId="0" applyNumberFormat="1" applyFont="1"/>
    <xf numFmtId="0" fontId="10" fillId="0" borderId="0" xfId="0" applyFont="1" applyAlignment="1">
      <alignment horizontal="center" vertical="center" wrapText="1"/>
    </xf>
    <xf numFmtId="14" fontId="1" fillId="0" borderId="1" xfId="0" applyNumberFormat="1" applyFont="1" applyBorder="1" applyAlignment="1" applyProtection="1">
      <alignment horizontal="center" vertical="center"/>
    </xf>
    <xf numFmtId="14" fontId="1" fillId="0" borderId="2" xfId="0" applyNumberFormat="1" applyFont="1" applyBorder="1" applyAlignment="1" applyProtection="1">
      <alignment horizontal="center" vertical="center"/>
    </xf>
    <xf numFmtId="14" fontId="1" fillId="0" borderId="3" xfId="0" applyNumberFormat="1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14" fontId="13" fillId="4" borderId="5" xfId="0" applyNumberFormat="1" applyFont="1" applyFill="1" applyBorder="1" applyAlignment="1" applyProtection="1">
      <alignment horizontal="center" vertical="center"/>
      <protection locked="0"/>
    </xf>
    <xf numFmtId="14" fontId="13" fillId="4" borderId="6" xfId="0" applyNumberFormat="1" applyFont="1" applyFill="1" applyBorder="1" applyAlignment="1" applyProtection="1">
      <alignment horizontal="center" vertical="center"/>
      <protection locked="0"/>
    </xf>
    <xf numFmtId="14" fontId="13" fillId="4" borderId="8" xfId="0" applyNumberFormat="1" applyFont="1" applyFill="1" applyBorder="1" applyAlignment="1" applyProtection="1">
      <alignment horizontal="center" vertical="center"/>
      <protection locked="0"/>
    </xf>
    <xf numFmtId="14" fontId="13" fillId="4" borderId="9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5" fillId="0" borderId="12" xfId="0" applyFont="1" applyBorder="1" applyAlignment="1" applyProtection="1">
      <alignment horizontal="left" wrapText="1"/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8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19"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g"/><Relationship Id="rId1" Type="http://schemas.openxmlformats.org/officeDocument/2006/relationships/hyperlink" Target="file:///\\tera\dred$\EtudesDoctorales\GISELE\PUBLIPOSTAGE\Tableau%20de%20proposition%20des%20rapporteurs%20&amp;%20membres%20du%20jury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733425</xdr:colOff>
      <xdr:row>31</xdr:row>
      <xdr:rowOff>85725</xdr:rowOff>
    </xdr:from>
    <xdr:to>
      <xdr:col>5</xdr:col>
      <xdr:colOff>942975</xdr:colOff>
      <xdr:row>36</xdr:row>
      <xdr:rowOff>47625</xdr:rowOff>
    </xdr:to>
    <xdr:sp macro="" textlink="">
      <xdr:nvSpPr>
        <xdr:cNvPr id="8" name="Pentagone 7"/>
        <xdr:cNvSpPr/>
      </xdr:nvSpPr>
      <xdr:spPr>
        <a:xfrm>
          <a:off x="1771650" y="8763000"/>
          <a:ext cx="4171950" cy="1028700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Faire signer le nouveau tableau de proposition des rapporteurs et membres du jury transmis par mail par votre gestionnaire du SED</a:t>
          </a:r>
        </a:p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Déposer votre manuscrit en ligne sur le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site  de la BU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</a:p>
      </xdr:txBody>
    </xdr:sp>
    <xdr:clientData/>
  </xdr:twoCellAnchor>
  <xdr:twoCellAnchor>
    <xdr:from>
      <xdr:col>1</xdr:col>
      <xdr:colOff>742950</xdr:colOff>
      <xdr:row>25</xdr:row>
      <xdr:rowOff>95249</xdr:rowOff>
    </xdr:from>
    <xdr:to>
      <xdr:col>5</xdr:col>
      <xdr:colOff>952500</xdr:colOff>
      <xdr:row>29</xdr:row>
      <xdr:rowOff>142874</xdr:rowOff>
    </xdr:to>
    <xdr:sp macro="" textlink="">
      <xdr:nvSpPr>
        <xdr:cNvPr id="4" name="Pentagone 3">
          <a:hlinkClick xmlns:r="http://schemas.openxmlformats.org/officeDocument/2006/relationships" r:id="rId1"/>
        </xdr:cNvPr>
        <xdr:cNvSpPr/>
      </xdr:nvSpPr>
      <xdr:spPr>
        <a:xfrm>
          <a:off x="1781175" y="7496174"/>
          <a:ext cx="4171950" cy="904875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Envoi par mail à votre gestionnaire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au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Service des Etudes Doctorales (SED) le tableau de </a:t>
          </a:r>
          <a:r>
            <a:rPr lang="fr-FR" sz="1200">
              <a:solidFill>
                <a:schemeClr val="accent2">
                  <a:lumMod val="75000"/>
                </a:schemeClr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proposition des rapporteurs et membres du jury</a:t>
          </a:r>
          <a:endParaRPr lang="fr-FR" sz="1200">
            <a:solidFill>
              <a:schemeClr val="accent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190500</xdr:rowOff>
    </xdr:from>
    <xdr:to>
      <xdr:col>4</xdr:col>
      <xdr:colOff>320307</xdr:colOff>
      <xdr:row>3</xdr:row>
      <xdr:rowOff>238125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4330332" cy="1076325"/>
        </a:xfrm>
        <a:prstGeom prst="rect">
          <a:avLst/>
        </a:prstGeom>
      </xdr:spPr>
    </xdr:pic>
    <xdr:clientData/>
  </xdr:twoCellAnchor>
  <xdr:twoCellAnchor>
    <xdr:from>
      <xdr:col>0</xdr:col>
      <xdr:colOff>171450</xdr:colOff>
      <xdr:row>23</xdr:row>
      <xdr:rowOff>190500</xdr:rowOff>
    </xdr:from>
    <xdr:to>
      <xdr:col>1</xdr:col>
      <xdr:colOff>771525</xdr:colOff>
      <xdr:row>30</xdr:row>
      <xdr:rowOff>161925</xdr:rowOff>
    </xdr:to>
    <xdr:sp macro="" textlink="">
      <xdr:nvSpPr>
        <xdr:cNvPr id="6" name="Ellipse 5"/>
        <xdr:cNvSpPr/>
      </xdr:nvSpPr>
      <xdr:spPr>
        <a:xfrm>
          <a:off x="171450" y="7172325"/>
          <a:ext cx="1638300" cy="145732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2000"/>
            <a:t>J -10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0</xdr:col>
      <xdr:colOff>228598</xdr:colOff>
      <xdr:row>30</xdr:row>
      <xdr:rowOff>9524</xdr:rowOff>
    </xdr:from>
    <xdr:to>
      <xdr:col>1</xdr:col>
      <xdr:colOff>762000</xdr:colOff>
      <xdr:row>37</xdr:row>
      <xdr:rowOff>19049</xdr:rowOff>
    </xdr:to>
    <xdr:sp macro="" textlink="">
      <xdr:nvSpPr>
        <xdr:cNvPr id="7" name="Ellipse 6"/>
        <xdr:cNvSpPr/>
      </xdr:nvSpPr>
      <xdr:spPr>
        <a:xfrm>
          <a:off x="228598" y="4295774"/>
          <a:ext cx="1571627" cy="149542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-9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</xdr:col>
      <xdr:colOff>723900</xdr:colOff>
      <xdr:row>37</xdr:row>
      <xdr:rowOff>152398</xdr:rowOff>
    </xdr:from>
    <xdr:to>
      <xdr:col>5</xdr:col>
      <xdr:colOff>962025</xdr:colOff>
      <xdr:row>51</xdr:row>
      <xdr:rowOff>76200</xdr:rowOff>
    </xdr:to>
    <xdr:sp macro="" textlink="">
      <xdr:nvSpPr>
        <xdr:cNvPr id="10" name="Pentagone 9"/>
        <xdr:cNvSpPr/>
      </xdr:nvSpPr>
      <xdr:spPr>
        <a:xfrm>
          <a:off x="1762125" y="6657973"/>
          <a:ext cx="4200525" cy="2876552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Déposer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à votre gestionnaire du            SED le dossier de soutenance ; </a:t>
          </a:r>
        </a:p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Envoyer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à votre gestionnaire du SED               un exemplaire de votre résumé de thèse  en français sous format WORD ;</a:t>
          </a:r>
        </a:p>
        <a:p>
          <a:pPr algn="l"/>
          <a:endParaRPr lang="fr-FR" sz="1200" baseline="0">
            <a:solidFill>
              <a:schemeClr val="accent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pPr algn="l"/>
          <a:r>
            <a:rPr lang="fr-FR" sz="1200" b="1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LE CAS ECHEANT 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: </a:t>
          </a:r>
        </a:p>
        <a:p>
          <a:pPr algn="l"/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Déposer la demande officielle de dérogation pour une </a:t>
          </a:r>
          <a:r>
            <a:rPr lang="fr-FR" sz="1200" b="1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soutenance à huis clos 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et/ou un </a:t>
          </a:r>
          <a:r>
            <a:rPr lang="fr-FR" sz="1200" b="1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manuscrit de thèse confidentiel 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;</a:t>
          </a:r>
        </a:p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Déposer la demande officielle de dérogation pour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une </a:t>
          </a:r>
          <a:r>
            <a:rPr lang="fr-FR" sz="1200" b="1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soutenance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en </a:t>
          </a:r>
          <a:r>
            <a:rPr lang="fr-FR" sz="1200" b="1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dehors des locaux UCBL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ou pour        une </a:t>
          </a:r>
          <a:r>
            <a:rPr lang="fr-FR" sz="1200" b="1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visio-conférence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.</a:t>
          </a:r>
        </a:p>
        <a:p>
          <a:pPr algn="l"/>
          <a:endParaRPr lang="fr-FR" sz="1200">
            <a:solidFill>
              <a:schemeClr val="accent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oneCellAnchor>
    <xdr:from>
      <xdr:col>13</xdr:col>
      <xdr:colOff>552450</xdr:colOff>
      <xdr:row>43</xdr:row>
      <xdr:rowOff>95250</xdr:rowOff>
    </xdr:from>
    <xdr:ext cx="184731" cy="264560"/>
    <xdr:sp macro="" textlink="">
      <xdr:nvSpPr>
        <xdr:cNvPr id="11" name="ZoneTexte 10"/>
        <xdr:cNvSpPr txBox="1"/>
      </xdr:nvSpPr>
      <xdr:spPr>
        <a:xfrm>
          <a:off x="13992225" y="895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twoCellAnchor editAs="oneCell">
    <xdr:from>
      <xdr:col>4</xdr:col>
      <xdr:colOff>371475</xdr:colOff>
      <xdr:row>4</xdr:row>
      <xdr:rowOff>123825</xdr:rowOff>
    </xdr:from>
    <xdr:to>
      <xdr:col>6</xdr:col>
      <xdr:colOff>629101</xdr:colOff>
      <xdr:row>8</xdr:row>
      <xdr:rowOff>363647</xdr:rowOff>
    </xdr:to>
    <xdr:pic>
      <xdr:nvPicPr>
        <xdr:cNvPr id="2" name="Image 1" descr="Calendario fiscal 2016 y Novedades Renta 2015 – Impuestos para andar ...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381500" y="1495425"/>
          <a:ext cx="2238826" cy="1611422"/>
        </a:xfrm>
        <a:prstGeom prst="rect">
          <a:avLst/>
        </a:prstGeom>
      </xdr:spPr>
    </xdr:pic>
    <xdr:clientData/>
  </xdr:twoCellAnchor>
  <xdr:twoCellAnchor>
    <xdr:from>
      <xdr:col>0</xdr:col>
      <xdr:colOff>257173</xdr:colOff>
      <xdr:row>40</xdr:row>
      <xdr:rowOff>19049</xdr:rowOff>
    </xdr:from>
    <xdr:to>
      <xdr:col>1</xdr:col>
      <xdr:colOff>790575</xdr:colOff>
      <xdr:row>47</xdr:row>
      <xdr:rowOff>47624</xdr:rowOff>
    </xdr:to>
    <xdr:sp macro="" textlink="">
      <xdr:nvSpPr>
        <xdr:cNvPr id="12" name="Ellipse 11"/>
        <xdr:cNvSpPr/>
      </xdr:nvSpPr>
      <xdr:spPr>
        <a:xfrm>
          <a:off x="257173" y="6429374"/>
          <a:ext cx="1571627" cy="149542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-8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</xdr:col>
      <xdr:colOff>714375</xdr:colOff>
      <xdr:row>52</xdr:row>
      <xdr:rowOff>142875</xdr:rowOff>
    </xdr:from>
    <xdr:to>
      <xdr:col>5</xdr:col>
      <xdr:colOff>923925</xdr:colOff>
      <xdr:row>56</xdr:row>
      <xdr:rowOff>200025</xdr:rowOff>
    </xdr:to>
    <xdr:sp macro="" textlink="">
      <xdr:nvSpPr>
        <xdr:cNvPr id="14" name="Pentagone 13"/>
        <xdr:cNvSpPr/>
      </xdr:nvSpPr>
      <xdr:spPr>
        <a:xfrm>
          <a:off x="1752600" y="9810750"/>
          <a:ext cx="4171950" cy="895350"/>
        </a:xfrm>
        <a:prstGeom prst="homePlate">
          <a:avLst/>
        </a:prstGeom>
        <a:solidFill>
          <a:schemeClr val="bg1">
            <a:lumMod val="85000"/>
          </a:schemeClr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20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Retour</a:t>
          </a:r>
          <a:r>
            <a:rPr lang="fr-FR" sz="1200" baseline="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des rapports des rapporteurs</a:t>
          </a:r>
        </a:p>
        <a:p>
          <a:pPr algn="l"/>
          <a:r>
            <a:rPr lang="fr-FR" sz="1200" baseline="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Votre gestionnaire du SED envoie les rapports au Directeur de l'Ecole Docotrale pour avis</a:t>
          </a:r>
          <a:endParaRPr lang="fr-FR" sz="1200">
            <a:solidFill>
              <a:schemeClr val="tx1">
                <a:lumMod val="95000"/>
                <a:lumOff val="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0</xdr:col>
      <xdr:colOff>228598</xdr:colOff>
      <xdr:row>51</xdr:row>
      <xdr:rowOff>47624</xdr:rowOff>
    </xdr:from>
    <xdr:to>
      <xdr:col>1</xdr:col>
      <xdr:colOff>762000</xdr:colOff>
      <xdr:row>58</xdr:row>
      <xdr:rowOff>76199</xdr:rowOff>
    </xdr:to>
    <xdr:sp macro="" textlink="">
      <xdr:nvSpPr>
        <xdr:cNvPr id="13" name="Ellipse 12"/>
        <xdr:cNvSpPr/>
      </xdr:nvSpPr>
      <xdr:spPr>
        <a:xfrm>
          <a:off x="228598" y="9505949"/>
          <a:ext cx="1571627" cy="151447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-4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</xdr:col>
      <xdr:colOff>762000</xdr:colOff>
      <xdr:row>59</xdr:row>
      <xdr:rowOff>28575</xdr:rowOff>
    </xdr:from>
    <xdr:to>
      <xdr:col>5</xdr:col>
      <xdr:colOff>971550</xdr:colOff>
      <xdr:row>63</xdr:row>
      <xdr:rowOff>104775</xdr:rowOff>
    </xdr:to>
    <xdr:sp macro="" textlink="">
      <xdr:nvSpPr>
        <xdr:cNvPr id="16" name="Pentagone 15"/>
        <xdr:cNvSpPr/>
      </xdr:nvSpPr>
      <xdr:spPr>
        <a:xfrm>
          <a:off x="1800225" y="11182350"/>
          <a:ext cx="4171950" cy="933450"/>
        </a:xfrm>
        <a:prstGeom prst="homePlate">
          <a:avLst/>
        </a:prstGeom>
        <a:solidFill>
          <a:schemeClr val="bg1">
            <a:lumMod val="85000"/>
          </a:schemeClr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20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Votre gestionnaire vous transmet</a:t>
          </a:r>
          <a:r>
            <a:rPr lang="fr-FR" sz="1200" baseline="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par mail les documents de soutenance (le procès verbal, l'avis de diffusion de la thèse, rapport de soutenance.)</a:t>
          </a:r>
          <a:r>
            <a:rPr lang="fr-FR" sz="120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</a:p>
      </xdr:txBody>
    </xdr:sp>
    <xdr:clientData/>
  </xdr:twoCellAnchor>
  <xdr:twoCellAnchor>
    <xdr:from>
      <xdr:col>0</xdr:col>
      <xdr:colOff>247648</xdr:colOff>
      <xdr:row>57</xdr:row>
      <xdr:rowOff>114299</xdr:rowOff>
    </xdr:from>
    <xdr:to>
      <xdr:col>1</xdr:col>
      <xdr:colOff>781050</xdr:colOff>
      <xdr:row>64</xdr:row>
      <xdr:rowOff>161924</xdr:rowOff>
    </xdr:to>
    <xdr:sp macro="" textlink="">
      <xdr:nvSpPr>
        <xdr:cNvPr id="15" name="Ellipse 14"/>
        <xdr:cNvSpPr/>
      </xdr:nvSpPr>
      <xdr:spPr>
        <a:xfrm>
          <a:off x="247648" y="10848974"/>
          <a:ext cx="1571627" cy="151447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-3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</xdr:col>
      <xdr:colOff>800099</xdr:colOff>
      <xdr:row>73</xdr:row>
      <xdr:rowOff>104775</xdr:rowOff>
    </xdr:from>
    <xdr:to>
      <xdr:col>5</xdr:col>
      <xdr:colOff>885824</xdr:colOff>
      <xdr:row>76</xdr:row>
      <xdr:rowOff>104775</xdr:rowOff>
    </xdr:to>
    <xdr:sp macro="" textlink="">
      <xdr:nvSpPr>
        <xdr:cNvPr id="18" name="Pentagone 17"/>
        <xdr:cNvSpPr/>
      </xdr:nvSpPr>
      <xdr:spPr>
        <a:xfrm>
          <a:off x="1838324" y="14239875"/>
          <a:ext cx="4048125" cy="638175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FR" sz="1200" b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Dépôt définitif</a:t>
          </a:r>
          <a:r>
            <a:rPr lang="fr-FR" sz="1200" b="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votre manuscrit en ligne  </a:t>
          </a:r>
          <a:endParaRPr lang="fr-FR" sz="1200" b="0">
            <a:solidFill>
              <a:schemeClr val="accent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828675</xdr:colOff>
      <xdr:row>67</xdr:row>
      <xdr:rowOff>0</xdr:rowOff>
    </xdr:from>
    <xdr:to>
      <xdr:col>5</xdr:col>
      <xdr:colOff>981075</xdr:colOff>
      <xdr:row>69</xdr:row>
      <xdr:rowOff>209550</xdr:rowOff>
    </xdr:to>
    <xdr:sp macro="" textlink="">
      <xdr:nvSpPr>
        <xdr:cNvPr id="20" name="Pentagone 19"/>
        <xdr:cNvSpPr/>
      </xdr:nvSpPr>
      <xdr:spPr>
        <a:xfrm>
          <a:off x="1866900" y="12858750"/>
          <a:ext cx="4114800" cy="628650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FR" sz="16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SOUTENANCE DE LA THESE</a:t>
          </a:r>
        </a:p>
      </xdr:txBody>
    </xdr:sp>
    <xdr:clientData/>
  </xdr:twoCellAnchor>
  <xdr:twoCellAnchor>
    <xdr:from>
      <xdr:col>0</xdr:col>
      <xdr:colOff>304798</xdr:colOff>
      <xdr:row>65</xdr:row>
      <xdr:rowOff>28574</xdr:rowOff>
    </xdr:from>
    <xdr:to>
      <xdr:col>1</xdr:col>
      <xdr:colOff>838200</xdr:colOff>
      <xdr:row>72</xdr:row>
      <xdr:rowOff>57149</xdr:rowOff>
    </xdr:to>
    <xdr:sp macro="" textlink="">
      <xdr:nvSpPr>
        <xdr:cNvPr id="17" name="Ellipse 16"/>
        <xdr:cNvSpPr/>
      </xdr:nvSpPr>
      <xdr:spPr>
        <a:xfrm>
          <a:off x="304798" y="12458699"/>
          <a:ext cx="1571627" cy="1514475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Jour J</a:t>
          </a:r>
        </a:p>
      </xdr:txBody>
    </xdr:sp>
    <xdr:clientData/>
  </xdr:twoCellAnchor>
  <xdr:twoCellAnchor>
    <xdr:from>
      <xdr:col>0</xdr:col>
      <xdr:colOff>266698</xdr:colOff>
      <xdr:row>71</xdr:row>
      <xdr:rowOff>95249</xdr:rowOff>
    </xdr:from>
    <xdr:to>
      <xdr:col>1</xdr:col>
      <xdr:colOff>800100</xdr:colOff>
      <xdr:row>78</xdr:row>
      <xdr:rowOff>142874</xdr:rowOff>
    </xdr:to>
    <xdr:sp macro="" textlink="">
      <xdr:nvSpPr>
        <xdr:cNvPr id="19" name="Ellipse 18"/>
        <xdr:cNvSpPr/>
      </xdr:nvSpPr>
      <xdr:spPr>
        <a:xfrm>
          <a:off x="266698" y="13801724"/>
          <a:ext cx="1571627" cy="1514475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+ 3 mois au maximum</a:t>
          </a:r>
        </a:p>
      </xdr:txBody>
    </xdr:sp>
    <xdr:clientData/>
  </xdr:twoCellAnchor>
  <xdr:twoCellAnchor>
    <xdr:from>
      <xdr:col>6</xdr:col>
      <xdr:colOff>819150</xdr:colOff>
      <xdr:row>16</xdr:row>
      <xdr:rowOff>352424</xdr:rowOff>
    </xdr:from>
    <xdr:to>
      <xdr:col>6</xdr:col>
      <xdr:colOff>1085850</xdr:colOff>
      <xdr:row>17</xdr:row>
      <xdr:rowOff>104775</xdr:rowOff>
    </xdr:to>
    <xdr:sp macro="" textlink="">
      <xdr:nvSpPr>
        <xdr:cNvPr id="3" name="Flèche vers le bas 2"/>
        <xdr:cNvSpPr/>
      </xdr:nvSpPr>
      <xdr:spPr>
        <a:xfrm>
          <a:off x="6810375" y="4210049"/>
          <a:ext cx="266700" cy="266701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0</xdr:col>
      <xdr:colOff>857250</xdr:colOff>
      <xdr:row>24</xdr:row>
      <xdr:rowOff>38100</xdr:rowOff>
    </xdr:from>
    <xdr:ext cx="184731" cy="264560"/>
    <xdr:sp macro="" textlink="">
      <xdr:nvSpPr>
        <xdr:cNvPr id="9" name="ZoneTexte 8"/>
        <xdr:cNvSpPr txBox="1"/>
      </xdr:nvSpPr>
      <xdr:spPr>
        <a:xfrm>
          <a:off x="857250" y="5953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erre givré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100000"/>
              </a:schemeClr>
            </a:gs>
            <a:gs pos="68000">
              <a:schemeClr val="phClr">
                <a:tint val="77000"/>
                <a:satMod val="100000"/>
              </a:schemeClr>
            </a:gs>
            <a:gs pos="81000">
              <a:schemeClr val="phClr">
                <a:tint val="79000"/>
                <a:satMod val="100000"/>
              </a:schemeClr>
            </a:gs>
            <a:gs pos="86000">
              <a:schemeClr val="phClr">
                <a:tint val="73000"/>
                <a:satMod val="100000"/>
              </a:schemeClr>
            </a:gs>
            <a:gs pos="100000">
              <a:schemeClr val="phClr">
                <a:tint val="35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73000"/>
                <a:shade val="100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tint val="100000"/>
                <a:shade val="57000"/>
                <a:satMod val="120000"/>
              </a:schemeClr>
            </a:gs>
            <a:gs pos="80000">
              <a:schemeClr val="phClr">
                <a:tint val="100000"/>
                <a:shade val="56000"/>
                <a:satMod val="145000"/>
              </a:schemeClr>
            </a:gs>
            <a:gs pos="88000">
              <a:schemeClr val="phClr">
                <a:tint val="100000"/>
                <a:shade val="63000"/>
                <a:satMod val="160000"/>
              </a:schemeClr>
            </a:gs>
            <a:gs pos="100000">
              <a:schemeClr val="phClr">
                <a:tint val="99000"/>
                <a:shade val="100000"/>
                <a:satMod val="155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glow" dir="tl">
              <a:rot lat="0" lon="0" rev="1800000"/>
            </a:lightRig>
          </a:scene3d>
          <a:sp3d contourW="10160" prstMaterial="dkEdge">
            <a:bevelT w="0" h="0" prst="angle"/>
            <a:contourClr>
              <a:schemeClr val="phClr">
                <a:shade val="30000"/>
                <a:satMod val="150000"/>
              </a:schemeClr>
            </a:contourClr>
          </a:sp3d>
        </a:effectStyle>
        <a:effectStyle>
          <a:effectLst>
            <a:glow rad="50800">
              <a:schemeClr val="phClr">
                <a:tint val="68000"/>
                <a:shade val="93000"/>
                <a:alpha val="37000"/>
                <a:satMod val="250000"/>
              </a:scheme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contourW="10160" prstMaterial="dkEdge">
            <a:bevelT w="20320" h="19050" prst="angle"/>
            <a:contourClr>
              <a:schemeClr val="phClr">
                <a:shade val="3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showGridLines="0" tabSelected="1" topLeftCell="A25" workbookViewId="0">
      <selection activeCell="G23" sqref="G23"/>
    </sheetView>
  </sheetViews>
  <sheetFormatPr baseColWidth="10" defaultRowHeight="16.5" x14ac:dyDescent="0.3"/>
  <cols>
    <col min="1" max="1" width="12.109375" customWidth="1"/>
    <col min="7" max="7" width="19.5546875" customWidth="1"/>
    <col min="8" max="8" width="1.33203125" customWidth="1"/>
    <col min="9" max="9" width="31.33203125" customWidth="1"/>
  </cols>
  <sheetData>
    <row r="1" spans="1:11" ht="27" customHeight="1" x14ac:dyDescent="0.3">
      <c r="G1" s="19" t="s">
        <v>7</v>
      </c>
      <c r="H1" s="20"/>
      <c r="I1" s="20"/>
      <c r="J1" s="20"/>
      <c r="K1" s="20"/>
    </row>
    <row r="2" spans="1:11" ht="27" customHeight="1" x14ac:dyDescent="0.3">
      <c r="G2" s="20"/>
      <c r="H2" s="20"/>
      <c r="I2" s="20"/>
      <c r="J2" s="20"/>
      <c r="K2" s="20"/>
    </row>
    <row r="3" spans="1:11" ht="27" customHeight="1" x14ac:dyDescent="0.3">
      <c r="G3" s="20"/>
      <c r="H3" s="20"/>
      <c r="I3" s="20"/>
      <c r="J3" s="20"/>
      <c r="K3" s="20"/>
    </row>
    <row r="4" spans="1:11" ht="27" customHeight="1" x14ac:dyDescent="0.3">
      <c r="B4" s="10"/>
      <c r="C4" s="10"/>
      <c r="D4" s="10"/>
      <c r="E4" s="10"/>
      <c r="F4" s="10"/>
      <c r="G4" s="20"/>
      <c r="H4" s="20"/>
      <c r="I4" s="20"/>
      <c r="J4" s="20"/>
      <c r="K4" s="20"/>
    </row>
    <row r="5" spans="1:11" ht="27" customHeight="1" x14ac:dyDescent="0.3">
      <c r="A5" s="31" t="s">
        <v>8</v>
      </c>
      <c r="B5" s="31"/>
      <c r="C5" s="31"/>
      <c r="D5" s="31"/>
      <c r="E5" s="31"/>
      <c r="F5" s="10"/>
      <c r="G5" s="20"/>
      <c r="H5" s="20"/>
      <c r="I5" s="20"/>
      <c r="J5" s="20"/>
      <c r="K5" s="20"/>
    </row>
    <row r="6" spans="1:11" ht="27" customHeight="1" x14ac:dyDescent="0.3">
      <c r="C6" s="10"/>
      <c r="D6" s="10"/>
      <c r="E6" s="10"/>
      <c r="F6" s="10"/>
      <c r="G6" s="20"/>
      <c r="H6" s="20"/>
      <c r="I6" s="20"/>
      <c r="J6" s="20"/>
      <c r="K6" s="20"/>
    </row>
    <row r="7" spans="1:11" ht="27" customHeight="1" x14ac:dyDescent="0.3">
      <c r="B7" s="10"/>
      <c r="C7" s="10"/>
      <c r="D7" s="10"/>
      <c r="E7" s="10"/>
      <c r="F7" s="10"/>
      <c r="G7" s="20"/>
      <c r="H7" s="20"/>
      <c r="I7" s="20"/>
      <c r="J7" s="20"/>
      <c r="K7" s="20"/>
    </row>
    <row r="8" spans="1:11" ht="27" customHeight="1" x14ac:dyDescent="0.3">
      <c r="B8" s="10"/>
      <c r="C8" s="10"/>
      <c r="D8" s="10"/>
      <c r="E8" s="10"/>
      <c r="F8" s="10"/>
      <c r="G8" s="10"/>
      <c r="H8" s="10"/>
      <c r="I8" s="3">
        <f ca="1">TODAY()</f>
        <v>43005</v>
      </c>
      <c r="J8" s="10"/>
      <c r="K8" s="10"/>
    </row>
    <row r="9" spans="1:11" ht="31.5" x14ac:dyDescent="0.3">
      <c r="B9" s="10"/>
      <c r="C9" s="12"/>
      <c r="D9" s="12"/>
      <c r="E9" s="12"/>
      <c r="F9" s="12"/>
      <c r="G9" s="12"/>
      <c r="H9" s="10"/>
      <c r="I9" s="11"/>
      <c r="J9" s="10"/>
      <c r="K9" s="10"/>
    </row>
    <row r="10" spans="1:11" ht="24.75" customHeight="1" x14ac:dyDescent="0.3">
      <c r="B10" s="29" t="s">
        <v>6</v>
      </c>
      <c r="C10" s="29"/>
      <c r="D10" s="29"/>
      <c r="E10" s="29"/>
      <c r="F10" s="29"/>
      <c r="G10" s="29"/>
      <c r="H10" s="29"/>
      <c r="I10" s="29"/>
      <c r="J10" s="10"/>
      <c r="K10" s="10"/>
    </row>
    <row r="11" spans="1:11" ht="31.5" customHeight="1" x14ac:dyDescent="0.3">
      <c r="B11" s="30" t="s">
        <v>11</v>
      </c>
      <c r="C11" s="30"/>
      <c r="D11" s="30"/>
      <c r="E11" s="30"/>
      <c r="F11" s="30"/>
      <c r="G11" s="30"/>
      <c r="H11" s="30"/>
      <c r="I11" s="30"/>
    </row>
    <row r="12" spans="1:11" ht="17.25" thickBot="1" x14ac:dyDescent="0.35">
      <c r="I12" s="3"/>
    </row>
    <row r="13" spans="1:11" ht="17.25" thickBot="1" x14ac:dyDescent="0.35">
      <c r="B13" s="5"/>
      <c r="C13" s="6" t="s">
        <v>4</v>
      </c>
      <c r="D13" s="6"/>
      <c r="E13" s="4"/>
      <c r="F13" s="4"/>
      <c r="G13" s="4"/>
      <c r="I13" s="3"/>
    </row>
    <row r="14" spans="1:11" ht="17.25" thickBot="1" x14ac:dyDescent="0.35">
      <c r="B14" s="4"/>
      <c r="C14" s="6"/>
      <c r="D14" s="6"/>
      <c r="E14" s="4"/>
      <c r="F14" s="4"/>
      <c r="G14" s="4"/>
      <c r="I14" s="3"/>
    </row>
    <row r="15" spans="1:11" ht="17.25" thickBot="1" x14ac:dyDescent="0.35">
      <c r="B15" s="7"/>
      <c r="C15" s="6" t="s">
        <v>2</v>
      </c>
      <c r="D15" s="6"/>
      <c r="E15" s="4"/>
      <c r="F15" s="4"/>
      <c r="G15" s="4"/>
      <c r="I15" s="3"/>
    </row>
    <row r="16" spans="1:11" ht="31.5" x14ac:dyDescent="0.3">
      <c r="E16" s="2"/>
      <c r="F16" s="2"/>
      <c r="G16" s="2"/>
      <c r="I16" s="1"/>
    </row>
    <row r="17" spans="1:14" ht="40.5" customHeight="1" thickBot="1" x14ac:dyDescent="0.35">
      <c r="G17" s="34" t="s">
        <v>5</v>
      </c>
      <c r="H17" s="34"/>
    </row>
    <row r="18" spans="1:14" ht="32.25" customHeight="1" x14ac:dyDescent="0.3">
      <c r="E18" s="21" t="s">
        <v>0</v>
      </c>
      <c r="F18" s="22"/>
      <c r="G18" s="25">
        <v>43077</v>
      </c>
      <c r="H18" s="26"/>
    </row>
    <row r="19" spans="1:14" ht="17.25" thickBot="1" x14ac:dyDescent="0.35">
      <c r="E19" s="23"/>
      <c r="F19" s="24"/>
      <c r="G19" s="27"/>
      <c r="H19" s="28"/>
    </row>
    <row r="20" spans="1:14" x14ac:dyDescent="0.3">
      <c r="A20" s="4"/>
      <c r="B20" s="4"/>
      <c r="C20" s="4"/>
      <c r="D20" s="4"/>
      <c r="K20" s="4"/>
      <c r="L20" s="4"/>
      <c r="M20" s="4"/>
      <c r="N20" s="4"/>
    </row>
    <row r="21" spans="1:14" ht="6" customHeight="1" x14ac:dyDescent="0.3">
      <c r="A21" s="4"/>
      <c r="B21" s="4"/>
      <c r="C21" s="4"/>
      <c r="D21" s="4"/>
      <c r="K21" s="4"/>
      <c r="L21" s="4"/>
      <c r="M21" s="4"/>
      <c r="N21" s="4"/>
    </row>
    <row r="22" spans="1:14" x14ac:dyDescent="0.3">
      <c r="A22" s="4"/>
      <c r="B22" s="4"/>
      <c r="C22" s="4"/>
      <c r="D22" s="4"/>
      <c r="K22" s="4"/>
      <c r="L22" s="4"/>
      <c r="M22" s="4"/>
      <c r="N22" s="4"/>
    </row>
    <row r="23" spans="1:14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3">
      <c r="A25" s="4"/>
      <c r="B25" s="4"/>
      <c r="C25" s="4"/>
      <c r="D25" s="4"/>
      <c r="E25" s="4"/>
      <c r="F25" s="4"/>
      <c r="G25" s="4"/>
      <c r="H25" s="4"/>
      <c r="I25" s="8" t="s">
        <v>9</v>
      </c>
      <c r="J25" s="4"/>
      <c r="K25" s="4"/>
      <c r="L25" s="4"/>
      <c r="M25" s="4"/>
      <c r="N25" s="4"/>
    </row>
    <row r="26" spans="1:14" ht="17.25" thickBot="1" x14ac:dyDescent="0.35">
      <c r="A26" s="4"/>
      <c r="B26" s="4"/>
      <c r="C26" s="4"/>
      <c r="D26" s="4"/>
      <c r="E26" s="4"/>
      <c r="F26" s="4"/>
      <c r="G26" s="8" t="s">
        <v>10</v>
      </c>
      <c r="H26" s="4"/>
      <c r="I26" s="8" t="s">
        <v>1</v>
      </c>
      <c r="J26" s="4"/>
      <c r="K26" s="4"/>
      <c r="L26" s="4"/>
      <c r="M26" s="4"/>
      <c r="N26" s="4"/>
    </row>
    <row r="27" spans="1:14" x14ac:dyDescent="0.3">
      <c r="A27" s="4"/>
      <c r="B27" s="4"/>
      <c r="C27" s="4"/>
      <c r="D27" s="4"/>
      <c r="E27" s="4"/>
      <c r="F27" s="4"/>
      <c r="G27" s="13">
        <f>IF(G18="","",(IF(AND(G18&gt;DATEVALUE("31/08/2017"),G18&lt;DATEVALUE("16/10/2017")),G18-98,G18-70)))</f>
        <v>43007</v>
      </c>
      <c r="H27" s="6"/>
      <c r="I27" s="16" t="str">
        <f ca="1">IF(G18="","",(IF(G27&lt;I8,"Hors délais (retard : "&amp;I8-G27&amp;" "&amp;"jours)","Dans les délais"&amp;" "&amp;": J-"&amp;G27-I8)&amp;""))</f>
        <v>Dans les délais : J-2</v>
      </c>
      <c r="J27" s="4"/>
      <c r="K27" s="4"/>
      <c r="L27" s="4"/>
      <c r="M27" s="4"/>
      <c r="N27" s="4"/>
    </row>
    <row r="28" spans="1:14" x14ac:dyDescent="0.3">
      <c r="A28" s="4"/>
      <c r="B28" s="4"/>
      <c r="C28" s="4"/>
      <c r="D28" s="4"/>
      <c r="E28" s="4"/>
      <c r="F28" s="4"/>
      <c r="G28" s="14"/>
      <c r="H28" s="6"/>
      <c r="I28" s="17"/>
      <c r="J28" s="4"/>
      <c r="K28" s="4"/>
      <c r="L28" s="4"/>
      <c r="M28" s="4"/>
      <c r="N28" s="4"/>
    </row>
    <row r="29" spans="1:14" ht="17.25" thickBot="1" x14ac:dyDescent="0.35">
      <c r="A29" s="4"/>
      <c r="B29" s="4"/>
      <c r="C29" s="4"/>
      <c r="D29" s="4"/>
      <c r="E29" s="4"/>
      <c r="F29" s="4"/>
      <c r="G29" s="15"/>
      <c r="H29" s="6"/>
      <c r="I29" s="18"/>
      <c r="J29" s="4"/>
      <c r="K29" s="4"/>
      <c r="L29" s="4"/>
      <c r="M29" s="4"/>
      <c r="N29" s="4"/>
    </row>
    <row r="30" spans="1:14" x14ac:dyDescent="0.3">
      <c r="A30" s="4"/>
      <c r="B30" s="4"/>
      <c r="C30" s="4"/>
      <c r="D30" s="4"/>
      <c r="E30" s="4"/>
      <c r="F30" s="4"/>
      <c r="G30" s="6"/>
      <c r="H30" s="6"/>
      <c r="I30" s="6"/>
      <c r="J30" s="4"/>
      <c r="K30" s="4"/>
      <c r="L30" s="4"/>
      <c r="M30" s="4"/>
      <c r="N30" s="4"/>
    </row>
    <row r="31" spans="1:14" x14ac:dyDescent="0.3">
      <c r="A31" s="4"/>
      <c r="B31" s="4"/>
      <c r="C31" s="4"/>
      <c r="D31" s="4"/>
      <c r="E31" s="4"/>
      <c r="F31" s="4"/>
      <c r="G31" s="6"/>
      <c r="H31" s="6"/>
      <c r="I31" s="6"/>
      <c r="J31" s="4"/>
      <c r="K31" s="4"/>
      <c r="L31" s="4"/>
      <c r="M31" s="4"/>
      <c r="N31" s="4"/>
    </row>
    <row r="32" spans="1:14" ht="17.25" thickBot="1" x14ac:dyDescent="0.35">
      <c r="A32" s="4"/>
      <c r="B32" s="4"/>
      <c r="C32" s="4"/>
      <c r="D32" s="4"/>
      <c r="E32" s="4"/>
      <c r="F32" s="4"/>
      <c r="G32" s="6"/>
      <c r="H32" s="6"/>
      <c r="I32" s="6"/>
      <c r="J32" s="4"/>
      <c r="K32" s="4"/>
      <c r="L32" s="4"/>
      <c r="M32" s="4"/>
      <c r="N32" s="4"/>
    </row>
    <row r="33" spans="1:14" x14ac:dyDescent="0.3">
      <c r="A33" s="4"/>
      <c r="B33" s="4"/>
      <c r="C33" s="4"/>
      <c r="D33" s="4"/>
      <c r="E33" s="4"/>
      <c r="F33" s="4"/>
      <c r="G33" s="13">
        <f>IF(G18="","",(IF(AND(G18&gt;DATEVALUE("31/08/2017"),G18&lt;DATEVALUE("16/10/2017")),G18-91,G18-63)))</f>
        <v>43014</v>
      </c>
      <c r="H33" s="6"/>
      <c r="I33" s="16" t="str">
        <f ca="1">IF(G18="","",(IF(G33&lt;I8,"Hors délais (retard : "&amp;I8-G33&amp;" "&amp;"jours)","Dans les délais"&amp;" "&amp;": J-"&amp;G33-I8)&amp;""))</f>
        <v>Dans les délais : J-9</v>
      </c>
      <c r="J33" s="4"/>
      <c r="K33" s="4"/>
      <c r="L33" s="4"/>
      <c r="M33" s="4"/>
      <c r="N33" s="4"/>
    </row>
    <row r="34" spans="1:14" x14ac:dyDescent="0.3">
      <c r="A34" s="4"/>
      <c r="B34" s="4"/>
      <c r="C34" s="4"/>
      <c r="D34" s="4"/>
      <c r="E34" s="4"/>
      <c r="F34" s="4"/>
      <c r="G34" s="14"/>
      <c r="H34" s="6"/>
      <c r="I34" s="17"/>
      <c r="J34" s="4"/>
      <c r="K34" s="4"/>
      <c r="L34" s="4"/>
      <c r="M34" s="4"/>
      <c r="N34" s="4"/>
    </row>
    <row r="35" spans="1:14" ht="17.25" thickBot="1" x14ac:dyDescent="0.35">
      <c r="A35" s="4"/>
      <c r="B35" s="4"/>
      <c r="C35" s="4"/>
      <c r="D35" s="4"/>
      <c r="E35" s="4"/>
      <c r="F35" s="4"/>
      <c r="G35" s="15"/>
      <c r="H35" s="6"/>
      <c r="I35" s="18"/>
      <c r="J35" s="4"/>
      <c r="K35" s="4"/>
      <c r="L35" s="4"/>
      <c r="M35" s="4"/>
      <c r="N35" s="4"/>
    </row>
    <row r="36" spans="1:14" x14ac:dyDescent="0.3">
      <c r="A36" s="4"/>
      <c r="B36" s="4"/>
      <c r="C36" s="4"/>
      <c r="D36" s="4"/>
      <c r="E36" s="4"/>
      <c r="F36" s="4"/>
      <c r="G36" s="6"/>
      <c r="H36" s="6"/>
      <c r="I36" s="6"/>
      <c r="J36" s="4"/>
      <c r="K36" s="4"/>
      <c r="L36" s="4"/>
      <c r="M36" s="4"/>
      <c r="N36" s="4"/>
    </row>
    <row r="37" spans="1:14" x14ac:dyDescent="0.3">
      <c r="A37" s="4"/>
      <c r="B37" s="4"/>
      <c r="C37" s="4"/>
      <c r="D37" s="4"/>
      <c r="E37" s="4"/>
      <c r="F37" s="4"/>
      <c r="G37" s="6"/>
      <c r="H37" s="6"/>
      <c r="I37" s="6"/>
      <c r="J37" s="4"/>
      <c r="K37" s="4"/>
      <c r="L37" s="4"/>
      <c r="M37" s="4"/>
      <c r="N37" s="4"/>
    </row>
    <row r="38" spans="1:14" ht="17.25" thickBot="1" x14ac:dyDescent="0.35">
      <c r="A38" s="4"/>
      <c r="B38" s="4"/>
      <c r="C38" s="4"/>
      <c r="D38" s="4"/>
      <c r="E38" s="4"/>
      <c r="F38" s="4"/>
      <c r="G38" s="6"/>
      <c r="H38" s="6"/>
      <c r="I38" s="6"/>
      <c r="J38" s="4"/>
      <c r="K38" s="4"/>
      <c r="L38" s="4"/>
      <c r="M38" s="4"/>
      <c r="N38" s="4"/>
    </row>
    <row r="39" spans="1:14" x14ac:dyDescent="0.3">
      <c r="A39" s="4"/>
      <c r="B39" s="4"/>
      <c r="C39" s="4"/>
      <c r="D39" s="4"/>
      <c r="E39" s="4"/>
      <c r="F39" s="4"/>
      <c r="G39" s="13">
        <f>IF(G18="","",(IF(AND(G18&gt;DATEVALUE("31/08/2017"),G18&lt;DATEVALUE("16/10/2017")),G18-84,G18-56)))</f>
        <v>43021</v>
      </c>
      <c r="H39" s="6"/>
      <c r="I39" s="16" t="str">
        <f ca="1">IF(G18="","",(IF(G39&lt;I8,"Hors délais (retard : "&amp;I8-G39&amp;" "&amp;"jours)","Dans les délais"&amp;" "&amp;": J-"&amp;G39-I8)&amp;""))</f>
        <v>Dans les délais : J-16</v>
      </c>
      <c r="J39" s="4"/>
      <c r="K39" s="4"/>
      <c r="L39" s="4"/>
      <c r="M39" s="4"/>
      <c r="N39" s="4"/>
    </row>
    <row r="40" spans="1:14" x14ac:dyDescent="0.3">
      <c r="A40" s="4"/>
      <c r="B40" s="4"/>
      <c r="C40" s="4"/>
      <c r="D40" s="4"/>
      <c r="E40" s="4"/>
      <c r="F40" s="4"/>
      <c r="G40" s="14"/>
      <c r="H40" s="6"/>
      <c r="I40" s="17"/>
      <c r="J40" s="4"/>
      <c r="K40" s="4"/>
      <c r="L40" s="4"/>
      <c r="M40" s="4"/>
      <c r="N40" s="4"/>
    </row>
    <row r="41" spans="1:14" x14ac:dyDescent="0.3">
      <c r="A41" s="4"/>
      <c r="B41" s="4"/>
      <c r="C41" s="4"/>
      <c r="D41" s="4"/>
      <c r="E41" s="4"/>
      <c r="F41" s="4"/>
      <c r="G41" s="14"/>
      <c r="H41" s="6"/>
      <c r="I41" s="17"/>
      <c r="J41" s="4"/>
      <c r="K41" s="4"/>
      <c r="L41" s="4"/>
      <c r="M41" s="4"/>
      <c r="N41" s="4"/>
    </row>
    <row r="42" spans="1:14" x14ac:dyDescent="0.3">
      <c r="A42" s="4"/>
      <c r="B42" s="4"/>
      <c r="C42" s="4"/>
      <c r="D42" s="4"/>
      <c r="E42" s="4"/>
      <c r="F42" s="4"/>
      <c r="G42" s="14"/>
      <c r="H42" s="6"/>
      <c r="I42" s="17"/>
      <c r="J42" s="4"/>
      <c r="K42" s="4"/>
      <c r="L42" s="4"/>
      <c r="M42" s="4"/>
      <c r="N42" s="4"/>
    </row>
    <row r="43" spans="1:14" x14ac:dyDescent="0.3">
      <c r="A43" s="4"/>
      <c r="B43" s="4"/>
      <c r="C43" s="4"/>
      <c r="D43" s="4"/>
      <c r="E43" s="4"/>
      <c r="F43" s="4"/>
      <c r="G43" s="14"/>
      <c r="H43" s="6"/>
      <c r="I43" s="17"/>
      <c r="J43" s="4"/>
      <c r="K43" s="4"/>
      <c r="L43" s="4"/>
      <c r="M43" s="4"/>
      <c r="N43" s="4"/>
    </row>
    <row r="44" spans="1:14" x14ac:dyDescent="0.3">
      <c r="A44" s="4"/>
      <c r="B44" s="4"/>
      <c r="C44" s="4"/>
      <c r="D44" s="4"/>
      <c r="E44" s="4"/>
      <c r="F44" s="4"/>
      <c r="G44" s="14"/>
      <c r="H44" s="6"/>
      <c r="I44" s="17"/>
      <c r="J44" s="4"/>
      <c r="K44" s="4"/>
      <c r="L44" s="4"/>
      <c r="M44" s="4"/>
      <c r="N44" s="4"/>
    </row>
    <row r="45" spans="1:14" x14ac:dyDescent="0.3">
      <c r="A45" s="4"/>
      <c r="B45" s="4"/>
      <c r="C45" s="4"/>
      <c r="D45" s="4"/>
      <c r="E45" s="4"/>
      <c r="F45" s="4"/>
      <c r="G45" s="14"/>
      <c r="H45" s="6"/>
      <c r="I45" s="17"/>
      <c r="J45" s="4"/>
      <c r="K45" s="4"/>
      <c r="L45" s="4"/>
      <c r="M45" s="4"/>
      <c r="N45" s="4"/>
    </row>
    <row r="46" spans="1:14" x14ac:dyDescent="0.3">
      <c r="A46" s="4"/>
      <c r="B46" s="4"/>
      <c r="C46" s="4"/>
      <c r="D46" s="4"/>
      <c r="E46" s="4"/>
      <c r="F46" s="4"/>
      <c r="G46" s="14"/>
      <c r="H46" s="6"/>
      <c r="I46" s="17"/>
      <c r="J46" s="4"/>
      <c r="K46" s="4"/>
      <c r="L46" s="4"/>
      <c r="M46" s="4"/>
      <c r="N46" s="4"/>
    </row>
    <row r="47" spans="1:14" x14ac:dyDescent="0.3">
      <c r="A47" s="4"/>
      <c r="B47" s="4"/>
      <c r="C47" s="4"/>
      <c r="D47" s="4"/>
      <c r="E47" s="4"/>
      <c r="F47" s="4"/>
      <c r="G47" s="14"/>
      <c r="H47" s="6"/>
      <c r="I47" s="17"/>
      <c r="J47" s="4"/>
      <c r="K47" s="4"/>
      <c r="L47" s="4"/>
      <c r="M47" s="4"/>
      <c r="N47" s="4"/>
    </row>
    <row r="48" spans="1:14" x14ac:dyDescent="0.3">
      <c r="A48" s="4"/>
      <c r="B48" s="4"/>
      <c r="C48" s="4"/>
      <c r="D48" s="4"/>
      <c r="E48" s="4"/>
      <c r="F48" s="4"/>
      <c r="G48" s="14"/>
      <c r="H48" s="6"/>
      <c r="I48" s="17"/>
      <c r="J48" s="4"/>
      <c r="K48" s="4"/>
      <c r="L48" s="4"/>
      <c r="M48" s="4"/>
      <c r="N48" s="4"/>
    </row>
    <row r="49" spans="1:14" x14ac:dyDescent="0.3">
      <c r="A49" s="4"/>
      <c r="B49" s="4"/>
      <c r="C49" s="4"/>
      <c r="D49" s="4"/>
      <c r="E49" s="4"/>
      <c r="F49" s="4"/>
      <c r="G49" s="14"/>
      <c r="H49" s="6"/>
      <c r="I49" s="17"/>
      <c r="J49" s="4"/>
      <c r="K49" s="4"/>
      <c r="L49" s="4"/>
      <c r="M49" s="4"/>
      <c r="N49" s="4"/>
    </row>
    <row r="50" spans="1:14" ht="17.25" thickBot="1" x14ac:dyDescent="0.35">
      <c r="A50" s="4"/>
      <c r="B50" s="4"/>
      <c r="C50" s="4"/>
      <c r="D50" s="4"/>
      <c r="E50" s="4"/>
      <c r="F50" s="4"/>
      <c r="G50" s="15"/>
      <c r="H50" s="6"/>
      <c r="I50" s="18"/>
      <c r="J50" s="4"/>
      <c r="K50" s="4"/>
      <c r="L50" s="4"/>
      <c r="M50" s="4"/>
      <c r="N50" s="4"/>
    </row>
    <row r="51" spans="1:14" x14ac:dyDescent="0.3">
      <c r="A51" s="4"/>
      <c r="B51" s="4"/>
      <c r="C51" s="4"/>
      <c r="D51" s="4"/>
      <c r="E51" s="4"/>
      <c r="F51" s="4"/>
      <c r="G51" s="6"/>
      <c r="H51" s="6"/>
      <c r="I51" s="6"/>
      <c r="J51" s="4"/>
      <c r="K51" s="4"/>
      <c r="L51" s="4"/>
      <c r="M51" s="4"/>
      <c r="N51" s="4"/>
    </row>
    <row r="52" spans="1:14" x14ac:dyDescent="0.3">
      <c r="A52" s="4"/>
      <c r="B52" s="4"/>
      <c r="C52" s="4"/>
      <c r="D52" s="4"/>
      <c r="E52" s="4"/>
      <c r="F52" s="4"/>
      <c r="G52" s="6"/>
      <c r="H52" s="6"/>
      <c r="I52" s="6"/>
      <c r="J52" s="4"/>
      <c r="K52" s="4"/>
      <c r="L52" s="4"/>
      <c r="M52" s="4"/>
      <c r="N52" s="4"/>
    </row>
    <row r="53" spans="1:14" ht="17.25" thickBot="1" x14ac:dyDescent="0.35">
      <c r="A53" s="4"/>
      <c r="B53" s="4"/>
      <c r="C53" s="4"/>
      <c r="D53" s="4"/>
      <c r="E53" s="4"/>
      <c r="F53" s="4"/>
      <c r="G53" s="6"/>
      <c r="H53" s="6"/>
      <c r="I53" s="6"/>
      <c r="J53" s="4"/>
      <c r="K53" s="4"/>
      <c r="L53" s="4"/>
      <c r="M53" s="4"/>
      <c r="N53" s="4"/>
    </row>
    <row r="54" spans="1:14" x14ac:dyDescent="0.3">
      <c r="A54" s="4"/>
      <c r="B54" s="4"/>
      <c r="C54" s="4"/>
      <c r="D54" s="4"/>
      <c r="E54" s="4"/>
      <c r="F54" s="4"/>
      <c r="G54" s="13">
        <f>IF(G18="","",(IF(AND(G18&gt;DATEVALUE("31/08/2017"),G18&lt;DATEVALUE("16/10/2017")),G18-56,G18-28)))</f>
        <v>43049</v>
      </c>
      <c r="H54" s="6"/>
      <c r="I54" s="16" t="str">
        <f ca="1">IF(G18="","",(IF(G54&lt;I8,"Hors délais (retard : "&amp;I8-G54&amp;" "&amp;"jours)","Dans les délais"&amp;" "&amp;": J-"&amp;G54-I8)&amp;""))</f>
        <v>Dans les délais : J-44</v>
      </c>
      <c r="J54" s="32" t="str">
        <f>IF(AND(G54&gt;DATEVALUE("28/07/2017"),G54&lt;DATEVALUE("21/08/2017")),"Cette échéance tombe durant la fermeture obligatoire de l'Université. Cette action sera réalisée dans les plus brefs délais à la réouverture du service le 21/08/2017","")</f>
        <v/>
      </c>
      <c r="K54" s="33"/>
      <c r="L54" s="33"/>
      <c r="M54" s="33"/>
      <c r="N54" s="33"/>
    </row>
    <row r="55" spans="1:14" x14ac:dyDescent="0.3">
      <c r="A55" s="4"/>
      <c r="B55" s="4"/>
      <c r="C55" s="4"/>
      <c r="D55" s="4"/>
      <c r="E55" s="4"/>
      <c r="F55" s="4"/>
      <c r="G55" s="14"/>
      <c r="H55" s="6"/>
      <c r="I55" s="17"/>
      <c r="J55" s="32"/>
      <c r="K55" s="33"/>
      <c r="L55" s="33"/>
      <c r="M55" s="33"/>
      <c r="N55" s="33"/>
    </row>
    <row r="56" spans="1:14" ht="17.25" thickBot="1" x14ac:dyDescent="0.35">
      <c r="A56" s="4"/>
      <c r="B56" s="4"/>
      <c r="C56" s="4"/>
      <c r="D56" s="4"/>
      <c r="E56" s="4"/>
      <c r="F56" s="4"/>
      <c r="G56" s="15"/>
      <c r="H56" s="6"/>
      <c r="I56" s="18"/>
      <c r="J56" s="32"/>
      <c r="K56" s="33"/>
      <c r="L56" s="33"/>
      <c r="M56" s="33"/>
      <c r="N56" s="33"/>
    </row>
    <row r="57" spans="1:14" x14ac:dyDescent="0.3">
      <c r="A57" s="4"/>
      <c r="B57" s="4"/>
      <c r="C57" s="4"/>
      <c r="D57" s="4"/>
      <c r="E57" s="4"/>
      <c r="F57" s="4"/>
      <c r="G57" s="9"/>
      <c r="H57" s="6"/>
      <c r="I57" s="6"/>
      <c r="J57" s="4"/>
      <c r="K57" s="4"/>
      <c r="L57" s="4"/>
      <c r="M57" s="4"/>
      <c r="N57" s="4"/>
    </row>
    <row r="58" spans="1:14" x14ac:dyDescent="0.3">
      <c r="A58" s="4"/>
      <c r="B58" s="4"/>
      <c r="C58" s="4"/>
      <c r="D58" s="4"/>
      <c r="E58" s="4"/>
      <c r="F58" s="4"/>
      <c r="G58" s="6"/>
      <c r="H58" s="6"/>
      <c r="I58" s="6"/>
      <c r="J58" s="4"/>
      <c r="K58" s="4"/>
      <c r="L58" s="4"/>
      <c r="M58" s="4"/>
      <c r="N58" s="4"/>
    </row>
    <row r="59" spans="1:14" x14ac:dyDescent="0.3">
      <c r="A59" s="4"/>
      <c r="B59" s="4"/>
      <c r="C59" s="4"/>
      <c r="D59" s="4"/>
      <c r="E59" s="4"/>
      <c r="F59" s="4"/>
      <c r="G59" s="6"/>
      <c r="H59" s="6"/>
      <c r="I59" s="6"/>
      <c r="J59" s="4"/>
      <c r="K59" s="4"/>
      <c r="L59" s="4"/>
      <c r="M59" s="4"/>
      <c r="N59" s="4"/>
    </row>
    <row r="60" spans="1:14" ht="17.25" thickBot="1" x14ac:dyDescent="0.35">
      <c r="A60" s="4"/>
      <c r="B60" s="4"/>
      <c r="C60" s="4"/>
      <c r="D60" s="4"/>
      <c r="E60" s="4"/>
      <c r="F60" s="4"/>
      <c r="G60" s="6"/>
      <c r="H60" s="6"/>
      <c r="I60" s="6"/>
      <c r="J60" s="4"/>
      <c r="K60" s="4"/>
      <c r="L60" s="4"/>
      <c r="M60" s="4"/>
      <c r="N60" s="4"/>
    </row>
    <row r="61" spans="1:14" x14ac:dyDescent="0.3">
      <c r="A61" s="4"/>
      <c r="B61" s="4"/>
      <c r="C61" s="4"/>
      <c r="D61" s="4"/>
      <c r="E61" s="4"/>
      <c r="F61" s="4"/>
      <c r="G61" s="13">
        <f>IF(G18="","",(IF(AND(G18&gt;DATEVALUE("31/08/2017"),G18&lt;DATEVALUE("16/10/2017")),G18-49,G18-21)))</f>
        <v>43056</v>
      </c>
      <c r="H61" s="6"/>
      <c r="I61" s="16" t="str">
        <f ca="1">IF(G18="","",(IF(G61&lt;I8,"Hors délais (retard : "&amp;I8-G61&amp;" "&amp;"jours)","Dans les délais"&amp;" "&amp;": J-"&amp;G61-I8)&amp;""))</f>
        <v>Dans les délais : J-51</v>
      </c>
      <c r="J61" s="32" t="str">
        <f>IF(AND(G61&gt;DATEVALUE("28/07/2017"),G61&lt;DATEVALUE("21/08/2017")),"Cette échéance tombe durant la fermeture obligatoire de l'Université. Cette action sera réalisée dans les plus brefs délais à la réouverture du service le 21/08/2017","")</f>
        <v/>
      </c>
      <c r="K61" s="33"/>
      <c r="L61" s="33"/>
      <c r="M61" s="33"/>
      <c r="N61" s="33"/>
    </row>
    <row r="62" spans="1:14" x14ac:dyDescent="0.3">
      <c r="A62" s="4"/>
      <c r="B62" s="4"/>
      <c r="C62" s="4"/>
      <c r="D62" s="4"/>
      <c r="E62" s="4"/>
      <c r="F62" s="4"/>
      <c r="G62" s="14"/>
      <c r="H62" s="6"/>
      <c r="I62" s="17"/>
      <c r="J62" s="32"/>
      <c r="K62" s="33"/>
      <c r="L62" s="33"/>
      <c r="M62" s="33"/>
      <c r="N62" s="33"/>
    </row>
    <row r="63" spans="1:14" ht="17.25" thickBot="1" x14ac:dyDescent="0.35">
      <c r="A63" s="4"/>
      <c r="B63" s="4"/>
      <c r="C63" s="4"/>
      <c r="D63" s="4"/>
      <c r="E63" s="4"/>
      <c r="F63" s="4"/>
      <c r="G63" s="15"/>
      <c r="H63" s="6"/>
      <c r="I63" s="18"/>
      <c r="J63" s="32"/>
      <c r="K63" s="33"/>
      <c r="L63" s="33"/>
      <c r="M63" s="33"/>
      <c r="N63" s="33"/>
    </row>
    <row r="64" spans="1:14" x14ac:dyDescent="0.3">
      <c r="A64" s="4"/>
      <c r="B64" s="4"/>
      <c r="C64" s="4"/>
      <c r="D64" s="4"/>
      <c r="E64" s="4"/>
      <c r="F64" s="4"/>
      <c r="G64" s="9"/>
      <c r="H64" s="6"/>
      <c r="I64" s="6"/>
      <c r="J64" s="4"/>
      <c r="K64" s="4"/>
      <c r="L64" s="4"/>
      <c r="M64" s="4"/>
      <c r="N64" s="4"/>
    </row>
    <row r="65" spans="1:14" x14ac:dyDescent="0.3">
      <c r="A65" s="4"/>
      <c r="B65" s="4"/>
      <c r="C65" s="4"/>
      <c r="D65" s="4"/>
      <c r="E65" s="4"/>
      <c r="F65" s="4"/>
      <c r="G65" s="6"/>
      <c r="H65" s="6"/>
      <c r="I65" s="6"/>
      <c r="J65" s="4"/>
      <c r="K65" s="4"/>
      <c r="L65" s="4"/>
      <c r="M65" s="4"/>
      <c r="N65" s="4"/>
    </row>
    <row r="66" spans="1:14" x14ac:dyDescent="0.3">
      <c r="A66" s="4"/>
      <c r="B66" s="4"/>
      <c r="C66" s="4"/>
      <c r="D66" s="4"/>
      <c r="E66" s="4"/>
      <c r="F66" s="4"/>
      <c r="G66" s="6"/>
      <c r="H66" s="6"/>
      <c r="I66" s="6"/>
      <c r="J66" s="4"/>
      <c r="K66" s="4"/>
      <c r="L66" s="4"/>
      <c r="M66" s="4"/>
      <c r="N66" s="4"/>
    </row>
    <row r="67" spans="1:14" ht="17.25" thickBot="1" x14ac:dyDescent="0.35">
      <c r="A67" s="4"/>
      <c r="B67" s="4"/>
      <c r="C67" s="4"/>
      <c r="D67" s="4"/>
      <c r="E67" s="4"/>
      <c r="F67" s="4"/>
      <c r="G67" s="6"/>
      <c r="H67" s="6"/>
      <c r="I67" s="6"/>
      <c r="J67" s="4"/>
      <c r="K67" s="4"/>
      <c r="L67" s="4"/>
      <c r="M67" s="4"/>
      <c r="N67" s="4"/>
    </row>
    <row r="68" spans="1:14" x14ac:dyDescent="0.3">
      <c r="A68" s="4"/>
      <c r="B68" s="4"/>
      <c r="C68" s="4"/>
      <c r="D68" s="4"/>
      <c r="E68" s="4"/>
      <c r="F68" s="4"/>
      <c r="G68" s="13">
        <f>IF(G18="","",G18)</f>
        <v>43077</v>
      </c>
      <c r="H68" s="6"/>
      <c r="I68" s="16" t="s">
        <v>3</v>
      </c>
      <c r="J68" s="4"/>
      <c r="K68" s="4"/>
      <c r="L68" s="4"/>
      <c r="M68" s="4"/>
      <c r="N68" s="4"/>
    </row>
    <row r="69" spans="1:14" x14ac:dyDescent="0.3">
      <c r="A69" s="4"/>
      <c r="B69" s="4"/>
      <c r="C69" s="4"/>
      <c r="D69" s="4"/>
      <c r="E69" s="4"/>
      <c r="F69" s="4"/>
      <c r="G69" s="14"/>
      <c r="H69" s="6"/>
      <c r="I69" s="17"/>
      <c r="J69" s="4"/>
      <c r="K69" s="4"/>
      <c r="L69" s="4"/>
      <c r="M69" s="4"/>
      <c r="N69" s="4"/>
    </row>
    <row r="70" spans="1:14" ht="17.25" thickBot="1" x14ac:dyDescent="0.35">
      <c r="A70" s="4"/>
      <c r="B70" s="4"/>
      <c r="C70" s="4"/>
      <c r="D70" s="4"/>
      <c r="E70" s="4"/>
      <c r="F70" s="4"/>
      <c r="G70" s="15"/>
      <c r="H70" s="6"/>
      <c r="I70" s="18"/>
      <c r="J70" s="4"/>
      <c r="K70" s="4"/>
      <c r="L70" s="4"/>
      <c r="M70" s="4"/>
      <c r="N70" s="4"/>
    </row>
    <row r="71" spans="1:14" x14ac:dyDescent="0.3">
      <c r="A71" s="4"/>
      <c r="B71" s="4"/>
      <c r="C71" s="4"/>
      <c r="D71" s="4"/>
      <c r="E71" s="4"/>
      <c r="F71" s="4"/>
      <c r="G71" s="6"/>
      <c r="H71" s="6"/>
      <c r="I71" s="6"/>
      <c r="J71" s="4"/>
      <c r="K71" s="4"/>
      <c r="L71" s="4"/>
      <c r="M71" s="4"/>
      <c r="N71" s="4"/>
    </row>
    <row r="72" spans="1:14" x14ac:dyDescent="0.3">
      <c r="A72" s="4"/>
      <c r="B72" s="4"/>
      <c r="C72" s="4"/>
      <c r="D72" s="4"/>
      <c r="E72" s="4"/>
      <c r="F72" s="4"/>
      <c r="G72" s="6"/>
      <c r="H72" s="6"/>
      <c r="I72" s="6"/>
      <c r="J72" s="4"/>
      <c r="K72" s="4"/>
      <c r="L72" s="4"/>
      <c r="M72" s="4"/>
      <c r="N72" s="4"/>
    </row>
    <row r="73" spans="1:14" ht="17.25" thickBot="1" x14ac:dyDescent="0.35">
      <c r="A73" s="4"/>
      <c r="B73" s="4"/>
      <c r="C73" s="4"/>
      <c r="D73" s="4"/>
      <c r="E73" s="4"/>
      <c r="F73" s="4"/>
      <c r="G73" s="6"/>
      <c r="H73" s="6"/>
      <c r="I73" s="6"/>
      <c r="J73" s="4"/>
      <c r="K73" s="4"/>
      <c r="L73" s="4"/>
      <c r="M73" s="4"/>
      <c r="N73" s="4"/>
    </row>
    <row r="74" spans="1:14" x14ac:dyDescent="0.3">
      <c r="A74" s="4"/>
      <c r="B74" s="4"/>
      <c r="C74" s="4"/>
      <c r="D74" s="4"/>
      <c r="E74" s="4"/>
      <c r="F74" s="4"/>
      <c r="G74" s="13">
        <f>IF(G18="","",(G18+90))</f>
        <v>43167</v>
      </c>
      <c r="H74" s="6"/>
      <c r="I74" s="16" t="str">
        <f ca="1">IF(G18="","",(IF(G74&lt;I8,"Hors délais (retard : "&amp;I8-G74&amp;" "&amp;"jours)","Dans les délais"&amp;" "&amp;": J-"&amp;G74-I8)&amp;""))</f>
        <v>Dans les délais : J-162</v>
      </c>
      <c r="J74" s="4"/>
      <c r="K74" s="4"/>
      <c r="L74" s="4"/>
      <c r="M74" s="4"/>
      <c r="N74" s="4"/>
    </row>
    <row r="75" spans="1:14" x14ac:dyDescent="0.3">
      <c r="A75" s="4"/>
      <c r="B75" s="4"/>
      <c r="C75" s="4"/>
      <c r="D75" s="4"/>
      <c r="E75" s="4"/>
      <c r="F75" s="4"/>
      <c r="G75" s="14"/>
      <c r="H75" s="6"/>
      <c r="I75" s="17"/>
      <c r="J75" s="4"/>
      <c r="K75" s="4"/>
      <c r="L75" s="4"/>
      <c r="M75" s="4"/>
      <c r="N75" s="4"/>
    </row>
    <row r="76" spans="1:14" ht="17.25" thickBot="1" x14ac:dyDescent="0.35">
      <c r="A76" s="4"/>
      <c r="B76" s="4"/>
      <c r="C76" s="4"/>
      <c r="D76" s="4"/>
      <c r="E76" s="4"/>
      <c r="F76" s="4"/>
      <c r="G76" s="15"/>
      <c r="H76" s="6"/>
      <c r="I76" s="18"/>
      <c r="J76" s="4"/>
      <c r="K76" s="4"/>
      <c r="L76" s="4"/>
      <c r="M76" s="4"/>
      <c r="N76" s="4"/>
    </row>
    <row r="77" spans="1:14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</sheetData>
  <sheetProtection algorithmName="SHA-512" hashValue="KEfB/g7HvcjU3TnpdAvyG9S6yTCQ4mccaXbYOapaySruajnx8Pe3KY96BuafPLRuR1fzNwmvt17DmgqjiZGUlw==" saltValue="Dm1p9nIB4o6O1GiY22p4BQ==" spinCount="100000" sheet="1" objects="1" scenarios="1" selectLockedCells="1"/>
  <protectedRanges>
    <protectedRange algorithmName="SHA-512" hashValue="cdJ+a8pPbX57dbKvZhAjKevnvuWySKFJFirWIFCKRS1M63Sa0uTfdiDWXlhAoPCq/4vMdT2KANN66djY9aWMjA==" saltValue="rwNpNAq8OE+taBy9RDCX6A==" spinCount="100000" sqref="G18" name="Plage1"/>
  </protectedRanges>
  <mergeCells count="23">
    <mergeCell ref="J54:N56"/>
    <mergeCell ref="J61:N63"/>
    <mergeCell ref="G17:H17"/>
    <mergeCell ref="G39:G50"/>
    <mergeCell ref="I39:I50"/>
    <mergeCell ref="G27:G29"/>
    <mergeCell ref="I27:I29"/>
    <mergeCell ref="G33:G35"/>
    <mergeCell ref="I33:I35"/>
    <mergeCell ref="G1:K7"/>
    <mergeCell ref="E18:F19"/>
    <mergeCell ref="G18:H19"/>
    <mergeCell ref="B10:I10"/>
    <mergeCell ref="B11:I11"/>
    <mergeCell ref="A5:E5"/>
    <mergeCell ref="G74:G76"/>
    <mergeCell ref="I74:I76"/>
    <mergeCell ref="I68:I70"/>
    <mergeCell ref="G54:G56"/>
    <mergeCell ref="I54:I56"/>
    <mergeCell ref="G61:G63"/>
    <mergeCell ref="I61:I63"/>
    <mergeCell ref="G68:G70"/>
  </mergeCells>
  <conditionalFormatting sqref="I27:I29">
    <cfRule type="containsText" dxfId="18" priority="16" operator="containsText" text="Hors délais">
      <formula>NOT(ISERROR(SEARCH("Hors délais",I27)))</formula>
    </cfRule>
    <cfRule type="containsText" dxfId="17" priority="17" operator="containsText" text="Dans les délais">
      <formula>NOT(ISERROR(SEARCH("Dans les délais",I27)))</formula>
    </cfRule>
    <cfRule type="expression" dxfId="16" priority="24">
      <formula>$I$27="hors délais"</formula>
    </cfRule>
  </conditionalFormatting>
  <conditionalFormatting sqref="I68:I70">
    <cfRule type="expression" dxfId="15" priority="18">
      <formula>$I$27="hors délais"</formula>
    </cfRule>
  </conditionalFormatting>
  <conditionalFormatting sqref="I33:I35">
    <cfRule type="containsText" dxfId="14" priority="13" operator="containsText" text="Hors délais">
      <formula>NOT(ISERROR(SEARCH("Hors délais",I33)))</formula>
    </cfRule>
    <cfRule type="containsText" dxfId="13" priority="14" operator="containsText" text="Dans les délais">
      <formula>NOT(ISERROR(SEARCH("Dans les délais",I33)))</formula>
    </cfRule>
    <cfRule type="expression" dxfId="12" priority="15">
      <formula>$I$27="hors délais"</formula>
    </cfRule>
  </conditionalFormatting>
  <conditionalFormatting sqref="I39">
    <cfRule type="containsText" dxfId="11" priority="10" operator="containsText" text="Hors délais">
      <formula>NOT(ISERROR(SEARCH("Hors délais",I39)))</formula>
    </cfRule>
    <cfRule type="containsText" dxfId="10" priority="11" operator="containsText" text="Dans les délais">
      <formula>NOT(ISERROR(SEARCH("Dans les délais",I39)))</formula>
    </cfRule>
    <cfRule type="expression" dxfId="9" priority="12">
      <formula>$I$27="hors délais"</formula>
    </cfRule>
  </conditionalFormatting>
  <conditionalFormatting sqref="I54:I56">
    <cfRule type="containsText" dxfId="8" priority="7" operator="containsText" text="Hors délais">
      <formula>NOT(ISERROR(SEARCH("Hors délais",I54)))</formula>
    </cfRule>
    <cfRule type="containsText" dxfId="7" priority="8" operator="containsText" text="Dans les délais">
      <formula>NOT(ISERROR(SEARCH("Dans les délais",I54)))</formula>
    </cfRule>
    <cfRule type="expression" dxfId="6" priority="9">
      <formula>$I$27="hors délais"</formula>
    </cfRule>
  </conditionalFormatting>
  <conditionalFormatting sqref="I61:I63">
    <cfRule type="containsText" dxfId="5" priority="4" operator="containsText" text="Hors délais">
      <formula>NOT(ISERROR(SEARCH("Hors délais",I61)))</formula>
    </cfRule>
    <cfRule type="containsText" dxfId="4" priority="5" operator="containsText" text="Dans les délais">
      <formula>NOT(ISERROR(SEARCH("Dans les délais",I61)))</formula>
    </cfRule>
    <cfRule type="expression" dxfId="3" priority="6">
      <formula>$I$27="hors délais"</formula>
    </cfRule>
  </conditionalFormatting>
  <conditionalFormatting sqref="I74:I76">
    <cfRule type="containsText" dxfId="2" priority="1" operator="containsText" text="Hors délais">
      <formula>NOT(ISERROR(SEARCH("Hors délais",I74)))</formula>
    </cfRule>
    <cfRule type="containsText" dxfId="1" priority="2" operator="containsText" text="Dans les délais">
      <formula>NOT(ISERROR(SEARCH("Dans les délais",I74)))</formula>
    </cfRule>
    <cfRule type="expression" dxfId="0" priority="3">
      <formula>$I$27="hors délais"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Calendrier</vt:lpstr>
    </vt:vector>
  </TitlesOfParts>
  <Company>UCBL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BARBIER GISELE</dc:creator>
  <cp:lastModifiedBy>Raphael</cp:lastModifiedBy>
  <dcterms:created xsi:type="dcterms:W3CDTF">2017-05-22T06:24:27Z</dcterms:created>
  <dcterms:modified xsi:type="dcterms:W3CDTF">2017-09-27T07:32:47Z</dcterms:modified>
</cp:coreProperties>
</file>