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Excelr\DA\DA ASSIGNMENT\"/>
    </mc:Choice>
  </mc:AlternateContent>
  <xr:revisionPtr revIDLastSave="0" documentId="13_ncr:1_{EABAD93A-FED3-4B3F-8924-15FD16119C3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O11" i="5"/>
  <c r="O10" i="5"/>
  <c r="N11" i="5"/>
  <c r="N10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</calcChain>
</file>

<file path=xl/sharedStrings.xml><?xml version="1.0" encoding="utf-8"?>
<sst xmlns="http://schemas.openxmlformats.org/spreadsheetml/2006/main" count="725" uniqueCount="113">
  <si>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</si>
  <si>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</si>
  <si>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</si>
  <si>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</si>
  <si>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</si>
  <si>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</si>
  <si>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</si>
  <si>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</si>
  <si>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</si>
  <si>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</si>
  <si>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</si>
  <si>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</si>
  <si>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</si>
  <si>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</si>
  <si>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</si>
  <si>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</si>
  <si>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</si>
  <si>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</si>
  <si>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</si>
  <si>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</si>
  <si>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</si>
  <si>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</si>
  <si>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</si>
  <si>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</si>
  <si>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</si>
  <si>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</si>
  <si>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</si>
  <si>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</si>
  <si>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</si>
  <si>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</si>
  <si>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</si>
  <si>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</si>
  <si>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</si>
  <si>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</si>
  <si>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</si>
  <si>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</si>
  <si>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</si>
  <si>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</si>
  <si>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</si>
  <si>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</si>
  <si>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</si>
  <si>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</si>
  <si>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</si>
  <si>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</si>
  <si>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</si>
  <si>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</si>
  <si>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</si>
  <si>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</si>
  <si>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</si>
  <si>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</si>
  <si>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</si>
  <si>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</si>
  <si>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</si>
  <si>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</si>
  <si>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</si>
  <si>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</si>
  <si>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</si>
  <si>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</si>
  <si>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</si>
  <si>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</si>
  <si>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</si>
  <si>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</si>
  <si>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</si>
  <si>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</si>
  <si>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</si>
  <si>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</si>
  <si>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</si>
  <si>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</si>
  <si>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</si>
  <si>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</si>
  <si>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</si>
  <si>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</si>
  <si>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</si>
  <si>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</si>
  <si>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</si>
  <si>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</si>
  <si>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</si>
  <si>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</si>
  <si>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</si>
  <si>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</si>
  <si>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</si>
  <si>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</si>
  <si>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</si>
  <si>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</si>
  <si>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</si>
  <si>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</si>
  <si>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</si>
  <si>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</si>
  <si>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</si>
  <si>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</si>
  <si>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</si>
  <si>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</si>
  <si>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</si>
  <si>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</si>
  <si>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</si>
  <si>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</si>
  <si>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</si>
  <si>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</si>
  <si>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</si>
  <si>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</si>
  <si>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First Name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</si>
  <si>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</si>
  <si>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</si>
  <si>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</si>
  <si>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</si>
  <si>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</si>
  <si>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</si>
  <si>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</si>
  <si>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</si>
  <si>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</si>
  <si>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 xml:space="preserve">Max Salary  </t>
  </si>
  <si>
    <t>Name of Employees</t>
  </si>
  <si>
    <t>who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</si>
</sst>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O11" sqref="O11:O48"/>
    </sheetView>
  </sheetViews>
  <sheetFormatPr defaultRowHeight="15" x14ac:dyDescent="0.2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7.5703125" customWidth="1"/>
    <col min="12" max="12" width="12.85546875" customWidth="1"/>
  </cols>
  <sheetData>
    <row r="1" spans="1:15" ht="15.75" x14ac:dyDescent="0.25">
      <c r="C1" s="5" t="s">
        <v>79</v>
      </c>
    </row>
    <row r="2" spans="1:15" x14ac:dyDescent="0.25">
      <c r="B2" s="11">
        <v>1</v>
      </c>
      <c r="C2" s="11" t="s">
        <v>106</v>
      </c>
    </row>
    <row r="3" spans="1:15" x14ac:dyDescent="0.25">
      <c r="B3" s="11">
        <v>2</v>
      </c>
      <c r="C3" s="11" t="s">
        <v>107</v>
      </c>
    </row>
    <row r="4" spans="1:15" x14ac:dyDescent="0.25">
      <c r="B4" s="11">
        <v>3</v>
      </c>
      <c r="C4" s="11" t="s">
        <v>108</v>
      </c>
    </row>
    <row r="5" spans="1:15" x14ac:dyDescent="0.25">
      <c r="B5" s="11">
        <v>4</v>
      </c>
      <c r="C5" s="11" t="s">
        <v>109</v>
      </c>
    </row>
    <row r="6" spans="1:15" x14ac:dyDescent="0.25">
      <c r="B6" s="11">
        <v>5</v>
      </c>
      <c r="C6" s="11" t="s">
        <v>89</v>
      </c>
    </row>
    <row r="7" spans="1:15" x14ac:dyDescent="0.25">
      <c r="B7" s="11">
        <v>6</v>
      </c>
      <c r="C7" s="11" t="s">
        <v>93</v>
      </c>
    </row>
    <row r="8" spans="1:15" x14ac:dyDescent="0.25">
      <c r="B8" s="11"/>
      <c r="C8" s="11"/>
    </row>
    <row r="10" spans="1:15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10">
        <v>6</v>
      </c>
    </row>
    <row r="11" spans="1: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foe Gift","Not eligible for Gift")</f>
        <v>Not eligible for Gift</v>
      </c>
      <c r="K11" s="10">
        <f>IF(AND(H11&lt;30000,G11="CCD"),9000,0)</f>
        <v>0</v>
      </c>
      <c r="L11" s="10" t="str">
        <f>IF(D11&lt;"01-01-1980"+0,"Retired","Still Working")</f>
        <v>Retired</v>
      </c>
      <c r="M11" s="10">
        <f>IF(AND(OR(G11={"Sales","Marketing"}),H11&lt;45000),25000,0)</f>
        <v>0</v>
      </c>
      <c r="N11" s="10">
        <f>IF(OR(G11="CEO",G11="Director"),0,1500)</f>
        <v>1500</v>
      </c>
      <c r="O11" s="10">
        <f>IF(I11="North",5000,IF(I11="South",4000,IF(I11="East",4200,IF(I11="Mid west",3800))))</f>
        <v>5000</v>
      </c>
    </row>
    <row r="12" spans="1: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foe Gift","Not eligible for Gift")</f>
        <v>Not eligible for Gift</v>
      </c>
      <c r="K12" s="10">
        <f t="shared" ref="K12:K48" si="1">IF(AND(H12&lt;30000,G12="CCD"),9000,0)</f>
        <v>0</v>
      </c>
      <c r="L12" s="10" t="str">
        <f t="shared" ref="L12:L48" si="2">IF(D12&lt;"01-01-1980"+0,"Retired","Still Working")</f>
        <v>Retired</v>
      </c>
      <c r="M12" s="10">
        <f>IF(AND(OR(G12={"Sales","Marketing"}),H12&lt;45000),25000,0)</f>
        <v>25000</v>
      </c>
      <c r="N12" s="10">
        <f t="shared" ref="N12:N48" si="3">IF(OR(G12="CEO",G12="Director"),0,1500)</f>
        <v>1500</v>
      </c>
      <c r="O12" s="10">
        <f t="shared" ref="O12:O48" si="4">IF(I12="North",5000,IF(I12="South",4000,IF(I12="East",4200,IF(I12="Mid west",3800))))</f>
        <v>5000</v>
      </c>
    </row>
    <row r="13" spans="1: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foe Gift</v>
      </c>
      <c r="K13" s="10">
        <f t="shared" si="1"/>
        <v>0</v>
      </c>
      <c r="L13" s="10" t="str">
        <f t="shared" si="2"/>
        <v>Retired</v>
      </c>
      <c r="M13" s="10">
        <f>IF(AND(OR(G13={"Sales","Marketing"}),H13&lt;45000),25000,0)</f>
        <v>0</v>
      </c>
      <c r="N13" s="10">
        <f t="shared" si="3"/>
        <v>1500</v>
      </c>
      <c r="O13" s="10">
        <f t="shared" si="4"/>
        <v>5000</v>
      </c>
    </row>
    <row r="14" spans="1: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>IF(AND(OR(G14={"Sales","Marketing"}),H14&lt;45000),25000,0)</f>
        <v>0</v>
      </c>
      <c r="N14" s="10">
        <f t="shared" si="3"/>
        <v>1500</v>
      </c>
      <c r="O14" s="10">
        <f t="shared" si="4"/>
        <v>4000</v>
      </c>
    </row>
    <row r="15" spans="1: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>IF(AND(OR(G15={"Sales","Marketing"}),H15&lt;45000),25000,0)</f>
        <v>0</v>
      </c>
      <c r="N15" s="10">
        <f t="shared" si="3"/>
        <v>1500</v>
      </c>
      <c r="O15" s="10">
        <f t="shared" si="4"/>
        <v>5000</v>
      </c>
    </row>
    <row r="16" spans="1:15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>IF(AND(OR(G16={"Sales","Marketing"}),H16&lt;45000),25000,0)</f>
        <v>0</v>
      </c>
      <c r="N16" s="10">
        <f t="shared" si="3"/>
        <v>0</v>
      </c>
      <c r="O16" s="10">
        <f t="shared" si="4"/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>IF(AND(OR(G17={"Sales","Marketing"}),H17&lt;45000),25000,0)</f>
        <v>0</v>
      </c>
      <c r="N17" s="10">
        <f t="shared" si="3"/>
        <v>1500</v>
      </c>
      <c r="O17" s="10">
        <f t="shared" si="4"/>
        <v>3800</v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Still Working</v>
      </c>
      <c r="M18" s="10">
        <f>IF(AND(OR(G18={"Sales","Marketing"}),H18&lt;45000),25000,0)</f>
        <v>0</v>
      </c>
      <c r="N18" s="10">
        <f t="shared" si="3"/>
        <v>1500</v>
      </c>
      <c r="O18" s="10">
        <f t="shared" si="4"/>
        <v>3800</v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>IF(AND(OR(G19={"Sales","Marketing"}),H19&lt;45000),25000,0)</f>
        <v>0</v>
      </c>
      <c r="N19" s="10">
        <f t="shared" si="3"/>
        <v>1500</v>
      </c>
      <c r="O19" s="10">
        <f t="shared" si="4"/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foe Gift</v>
      </c>
      <c r="K20" s="10">
        <f t="shared" si="1"/>
        <v>0</v>
      </c>
      <c r="L20" s="10" t="str">
        <f t="shared" si="2"/>
        <v>Still Working</v>
      </c>
      <c r="M20" s="10">
        <f>IF(AND(OR(G20={"Sales","Marketing"}),H20&lt;45000),25000,0)</f>
        <v>0</v>
      </c>
      <c r="N20" s="10">
        <f t="shared" si="3"/>
        <v>1500</v>
      </c>
      <c r="O20" s="10">
        <f t="shared" si="4"/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foe Gift</v>
      </c>
      <c r="K21" s="10">
        <f t="shared" si="1"/>
        <v>0</v>
      </c>
      <c r="L21" s="10" t="str">
        <f t="shared" si="2"/>
        <v>Retired</v>
      </c>
      <c r="M21" s="10">
        <f>IF(AND(OR(G21={"Sales","Marketing"}),H21&lt;45000),25000,0)</f>
        <v>0</v>
      </c>
      <c r="N21" s="10">
        <f t="shared" si="3"/>
        <v>1500</v>
      </c>
      <c r="O21" s="10">
        <f t="shared" si="4"/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Still Working</v>
      </c>
      <c r="M22" s="10">
        <f>IF(AND(OR(G22={"Sales","Marketing"}),H22&lt;45000),25000,0)</f>
        <v>0</v>
      </c>
      <c r="N22" s="10">
        <f t="shared" si="3"/>
        <v>1500</v>
      </c>
      <c r="O22" s="10">
        <f t="shared" si="4"/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Still Working</v>
      </c>
      <c r="M23" s="10">
        <f>IF(AND(OR(G23={"Sales","Marketing"}),H23&lt;45000),25000,0)</f>
        <v>0</v>
      </c>
      <c r="N23" s="10">
        <f t="shared" si="3"/>
        <v>1500</v>
      </c>
      <c r="O23" s="10">
        <f t="shared" si="4"/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Still Working</v>
      </c>
      <c r="M24" s="10">
        <f>IF(AND(OR(G24={"Sales","Marketing"}),H24&lt;45000),25000,0)</f>
        <v>0</v>
      </c>
      <c r="N24" s="10">
        <f t="shared" si="3"/>
        <v>1500</v>
      </c>
      <c r="O24" s="10">
        <f t="shared" si="4"/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Still Working</v>
      </c>
      <c r="M25" s="10">
        <f>IF(AND(OR(G25={"Sales","Marketing"}),H25&lt;45000),25000,0)</f>
        <v>0</v>
      </c>
      <c r="N25" s="10">
        <f t="shared" si="3"/>
        <v>0</v>
      </c>
      <c r="O25" s="10">
        <f t="shared" si="4"/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foe Gift</v>
      </c>
      <c r="K26" s="10">
        <f t="shared" si="1"/>
        <v>0</v>
      </c>
      <c r="L26" s="10" t="str">
        <f t="shared" si="2"/>
        <v>Retired</v>
      </c>
      <c r="M26" s="10">
        <f>IF(AND(OR(G26={"Sales","Marketing"}),H26&lt;45000),25000,0)</f>
        <v>0</v>
      </c>
      <c r="N26" s="10">
        <f t="shared" si="3"/>
        <v>1500</v>
      </c>
      <c r="O26" s="10">
        <f t="shared" si="4"/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foe Gift</v>
      </c>
      <c r="K27" s="10">
        <f t="shared" si="1"/>
        <v>0</v>
      </c>
      <c r="L27" s="10" t="str">
        <f t="shared" si="2"/>
        <v>Still Working</v>
      </c>
      <c r="M27" s="10">
        <f>IF(AND(OR(G27={"Sales","Marketing"}),H27&lt;45000),25000,0)</f>
        <v>25000</v>
      </c>
      <c r="N27" s="10">
        <f t="shared" si="3"/>
        <v>1500</v>
      </c>
      <c r="O27" s="10">
        <f t="shared" si="4"/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Still Working</v>
      </c>
      <c r="M28" s="10">
        <f>IF(AND(OR(G28={"Sales","Marketing"}),H28&lt;45000),25000,0)</f>
        <v>0</v>
      </c>
      <c r="N28" s="10">
        <f t="shared" si="3"/>
        <v>1500</v>
      </c>
      <c r="O28" s="10">
        <f t="shared" si="4"/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Still Working</v>
      </c>
      <c r="M29" s="10">
        <f>IF(AND(OR(G29={"Sales","Marketing"}),H29&lt;45000),25000,0)</f>
        <v>0</v>
      </c>
      <c r="N29" s="10">
        <f t="shared" si="3"/>
        <v>1500</v>
      </c>
      <c r="O29" s="10">
        <f t="shared" si="4"/>
        <v>3800</v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Still Working</v>
      </c>
      <c r="M30" s="10">
        <f>IF(AND(OR(G30={"Sales","Marketing"}),H30&lt;45000),25000,0)</f>
        <v>0</v>
      </c>
      <c r="N30" s="10">
        <f t="shared" si="3"/>
        <v>1500</v>
      </c>
      <c r="O30" s="10">
        <f t="shared" si="4"/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Still Working</v>
      </c>
      <c r="M31" s="10">
        <f>IF(AND(OR(G31={"Sales","Marketing"}),H31&lt;45000),25000,0)</f>
        <v>0</v>
      </c>
      <c r="N31" s="10">
        <f t="shared" si="3"/>
        <v>1500</v>
      </c>
      <c r="O31" s="10">
        <f t="shared" si="4"/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Still Working</v>
      </c>
      <c r="M32" s="10">
        <f>IF(AND(OR(G32={"Sales","Marketing"}),H32&lt;45000),25000,0)</f>
        <v>0</v>
      </c>
      <c r="N32" s="10">
        <f t="shared" si="3"/>
        <v>1500</v>
      </c>
      <c r="O32" s="10">
        <f t="shared" si="4"/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Still Working</v>
      </c>
      <c r="M33" s="10">
        <f>IF(AND(OR(G33={"Sales","Marketing"}),H33&lt;45000),25000,0)</f>
        <v>0</v>
      </c>
      <c r="N33" s="10">
        <f t="shared" si="3"/>
        <v>1500</v>
      </c>
      <c r="O33" s="10">
        <f t="shared" si="4"/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Still Working</v>
      </c>
      <c r="M34" s="10">
        <f>IF(AND(OR(G34={"Sales","Marketing"}),H34&lt;45000),25000,0)</f>
        <v>0</v>
      </c>
      <c r="N34" s="10">
        <f t="shared" si="3"/>
        <v>1500</v>
      </c>
      <c r="O34" s="10">
        <f t="shared" si="4"/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Still Working</v>
      </c>
      <c r="M35" s="10">
        <f>IF(AND(OR(G35={"Sales","Marketing"}),H35&lt;45000),25000,0)</f>
        <v>0</v>
      </c>
      <c r="N35" s="10">
        <f t="shared" si="3"/>
        <v>1500</v>
      </c>
      <c r="O35" s="10">
        <f t="shared" si="4"/>
        <v>3800</v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>IF(AND(OR(G36={"Sales","Marketing"}),H36&lt;45000),25000,0)</f>
        <v>0</v>
      </c>
      <c r="N36" s="10">
        <f t="shared" si="3"/>
        <v>1500</v>
      </c>
      <c r="O36" s="10">
        <f t="shared" si="4"/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Still Working</v>
      </c>
      <c r="M37" s="10">
        <f>IF(AND(OR(G37={"Sales","Marketing"}),H37&lt;45000),25000,0)</f>
        <v>0</v>
      </c>
      <c r="N37" s="10">
        <f t="shared" si="3"/>
        <v>1500</v>
      </c>
      <c r="O37" s="10">
        <f t="shared" si="4"/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>IF(AND(OR(G38={"Sales","Marketing"}),H38&lt;45000),25000,0)</f>
        <v>0</v>
      </c>
      <c r="N38" s="10">
        <f t="shared" si="3"/>
        <v>1500</v>
      </c>
      <c r="O38" s="10">
        <f t="shared" si="4"/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>IF(AND(OR(G39={"Sales","Marketing"}),H39&lt;45000),25000,0)</f>
        <v>0</v>
      </c>
      <c r="N39" s="10">
        <f t="shared" si="3"/>
        <v>1500</v>
      </c>
      <c r="O39" s="10">
        <f t="shared" si="4"/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Still Working</v>
      </c>
      <c r="M40" s="10">
        <f>IF(AND(OR(G40={"Sales","Marketing"}),H40&lt;45000),25000,0)</f>
        <v>0</v>
      </c>
      <c r="N40" s="10">
        <f t="shared" si="3"/>
        <v>1500</v>
      </c>
      <c r="O40" s="10">
        <f t="shared" si="4"/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Still Working</v>
      </c>
      <c r="M41" s="10">
        <f>IF(AND(OR(G41={"Sales","Marketing"}),H41&lt;45000),25000,0)</f>
        <v>0</v>
      </c>
      <c r="N41" s="10">
        <f t="shared" si="3"/>
        <v>1500</v>
      </c>
      <c r="O41" s="10">
        <f t="shared" si="4"/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Still Working</v>
      </c>
      <c r="M42" s="10">
        <f>IF(AND(OR(G42={"Sales","Marketing"}),H42&lt;45000),25000,0)</f>
        <v>0</v>
      </c>
      <c r="N42" s="10">
        <f t="shared" si="3"/>
        <v>0</v>
      </c>
      <c r="O42" s="10">
        <f t="shared" si="4"/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Still Working</v>
      </c>
      <c r="M43" s="10">
        <f>IF(AND(OR(G43={"Sales","Marketing"}),H43&lt;45000),25000,0)</f>
        <v>0</v>
      </c>
      <c r="N43" s="10">
        <f t="shared" si="3"/>
        <v>1500</v>
      </c>
      <c r="O43" s="10">
        <f t="shared" si="4"/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Still Working</v>
      </c>
      <c r="M44" s="10">
        <f>IF(AND(OR(G44={"Sales","Marketing"}),H44&lt;45000),25000,0)</f>
        <v>0</v>
      </c>
      <c r="N44" s="10">
        <f t="shared" si="3"/>
        <v>1500</v>
      </c>
      <c r="O44" s="10">
        <f t="shared" si="4"/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Still Working</v>
      </c>
      <c r="M45" s="10">
        <f>IF(AND(OR(G45={"Sales","Marketing"}),H45&lt;45000),25000,0)</f>
        <v>0</v>
      </c>
      <c r="N45" s="10">
        <f t="shared" si="3"/>
        <v>1500</v>
      </c>
      <c r="O45" s="10">
        <f t="shared" si="4"/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Still Working</v>
      </c>
      <c r="M46" s="10">
        <f>IF(AND(OR(G46={"Sales","Marketing"}),H46&lt;45000),25000,0)</f>
        <v>0</v>
      </c>
      <c r="N46" s="10">
        <f t="shared" si="3"/>
        <v>1500</v>
      </c>
      <c r="O46" s="10">
        <f t="shared" si="4"/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Still Working</v>
      </c>
      <c r="M47" s="10">
        <f>IF(AND(OR(G47={"Sales","Marketing"}),H47&lt;45000),25000,0)</f>
        <v>0</v>
      </c>
      <c r="N47" s="10">
        <f t="shared" si="3"/>
        <v>1500</v>
      </c>
      <c r="O47" s="10">
        <f t="shared" si="4"/>
        <v>3800</v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Still Working</v>
      </c>
      <c r="M48" s="10">
        <f>IF(AND(OR(G48={"Sales","Marketing"}),H48&lt;45000),25000,0)</f>
        <v>0</v>
      </c>
      <c r="N48" s="10">
        <f t="shared" si="3"/>
        <v>1500</v>
      </c>
      <c r="O48" s="10">
        <f t="shared" si="4"/>
        <v>5000</v>
      </c>
    </row>
    <row r="49" spans="7:7" x14ac:dyDescent="0.2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O42"/>
  <sheetViews>
    <sheetView workbookViewId="0">
      <selection activeCell="N20" sqref="N20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23.85546875" customWidth="1"/>
    <col min="14" max="14" width="17.28515625" bestFit="1" customWidth="1"/>
    <col min="15" max="15" width="10.28515625" customWidth="1"/>
  </cols>
  <sheetData>
    <row r="4" spans="3:15" x14ac:dyDescent="0.2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5" x14ac:dyDescent="0.2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5" x14ac:dyDescent="0.2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5" x14ac:dyDescent="0.2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5" ht="15.75" thickBot="1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5" x14ac:dyDescent="0.2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111</v>
      </c>
      <c r="N9" s="16" t="s">
        <v>112</v>
      </c>
      <c r="O9" s="17" t="s">
        <v>100</v>
      </c>
    </row>
    <row r="10" spans="3:15" x14ac:dyDescent="0.2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18" t="s">
        <v>110</v>
      </c>
      <c r="N10" s="3">
        <f>MAX(K5:K42)</f>
        <v>92000</v>
      </c>
      <c r="O10" s="19" t="str">
        <f>VLOOKUP(N10,CHOOSE({1,2},$K$4:$K$42,$D$4:$D42),2,FALSE)</f>
        <v>Dinesh</v>
      </c>
    </row>
    <row r="11" spans="3:15" ht="15.75" thickBot="1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0" t="s">
        <v>101</v>
      </c>
      <c r="N11" s="21">
        <f>MIN(K5:K42)</f>
        <v>15000</v>
      </c>
      <c r="O11" s="22" t="str">
        <f>VLOOKUP(N11,CHOOSE({1,2},$K$4:$K$42,$D$4:$D$42),2)</f>
        <v>Satish</v>
      </c>
    </row>
    <row r="12" spans="3:15" x14ac:dyDescent="0.2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5" x14ac:dyDescent="0.2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5" x14ac:dyDescent="0.2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5" x14ac:dyDescent="0.2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5" x14ac:dyDescent="0.2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2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2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2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2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2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2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2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2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2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2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2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2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2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2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2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2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2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2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2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2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2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2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2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2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2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2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N10" sqref="N10"/>
    </sheetView>
  </sheetViews>
  <sheetFormatPr defaultRowHeight="15" x14ac:dyDescent="0.25"/>
  <cols>
    <col min="6" max="6" width="9.85546875" bestFit="1" customWidth="1"/>
    <col min="10" max="10" width="22.5703125" customWidth="1"/>
  </cols>
  <sheetData>
    <row r="2" spans="3:11" x14ac:dyDescent="0.25">
      <c r="D2" s="14" t="s">
        <v>102</v>
      </c>
    </row>
    <row r="3" spans="3:11" x14ac:dyDescent="0.25">
      <c r="D3" s="14" t="s">
        <v>103</v>
      </c>
    </row>
    <row r="4" spans="3:11" x14ac:dyDescent="0.25">
      <c r="D4" s="14" t="s">
        <v>104</v>
      </c>
    </row>
    <row r="6" spans="3:11" x14ac:dyDescent="0.2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105</v>
      </c>
    </row>
    <row r="7" spans="3:11" x14ac:dyDescent="0.2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10" t="str">
        <f>IFERROR(VLOOKUP(C7,Source!$C$5:$F$40,3,MATCH(C7,Source!$C$5:$C$40,0)),"Retired")</f>
        <v>North</v>
      </c>
      <c r="J7" s="10" t="str">
        <f>IFERROR(VLOOKUP(C7,Source!$C$5:$F$40,2,MATCH(C7,Source!$C$5:$C$40,0)),"Retired")</f>
        <v>FLM</v>
      </c>
      <c r="K7" s="10">
        <f>IFERROR(VLOOKUP(C7,Source!$C$5:$F$40,4,MATCH(C7,Source!$C$5:$C$40,0)),"Retired")</f>
        <v>48000</v>
      </c>
    </row>
    <row r="8" spans="3:11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10" t="str">
        <f>IFERROR(VLOOKUP(C8,Source!$C$5:$F$40,3,MATCH(C8,Source!$C$5:$C$40,0)),"Retired")</f>
        <v>North</v>
      </c>
      <c r="J8" s="10" t="str">
        <f>IFERROR(VLOOKUP(C8,Source!$C$5:$F$40,2,MATCH(C8,Source!$C$5:$C$40,0)),"Retired")</f>
        <v>Digital Marketing</v>
      </c>
      <c r="K8" s="10">
        <f>IFERROR(VLOOKUP(C8,Source!$C$5:$F$40,4,MATCH(C8,Source!$C$5:$C$40,0)),"Retired")</f>
        <v>35000</v>
      </c>
    </row>
    <row r="9" spans="3:11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10" t="str">
        <f>IFERROR(VLOOKUP(C9,Source!$C$5:$F$40,3,MATCH(C9,Source!$C$5:$C$40,0)),"Retired")</f>
        <v>North</v>
      </c>
      <c r="J9" s="10" t="str">
        <f>IFERROR(VLOOKUP(C9,Source!$C$5:$F$40,2,MATCH(C9,Source!$C$5:$C$40,0)),"Retired")</f>
        <v>Digital Marketing</v>
      </c>
      <c r="K9" s="10">
        <f>IFERROR(VLOOKUP(C9,Source!$C$5:$F$40,4,MATCH(C9,Source!$C$5:$C$40,0)),"Retired")</f>
        <v>67000</v>
      </c>
    </row>
    <row r="10" spans="3:11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10" t="str">
        <f>IFERROR(VLOOKUP(C10,Source!$C$5:$F$40,3,MATCH(C10,Source!$C$5:$C$40,0)),"Retired")</f>
        <v>South</v>
      </c>
      <c r="J10" s="10" t="str">
        <f>IFERROR(VLOOKUP(C10,Source!$C$5:$F$40,2,MATCH(C10,Source!$C$5:$C$40,0)),"Retired")</f>
        <v>Inside Sales</v>
      </c>
      <c r="K10" s="10">
        <f>IFERROR(VLOOKUP(C10,Source!$C$5:$F$40,4,MATCH(C10,Source!$C$5:$C$40,0)),"Retired")</f>
        <v>87000</v>
      </c>
    </row>
    <row r="11" spans="3:11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10" t="str">
        <f>IFERROR(VLOOKUP(C11,Source!$C$5:$F$40,3,MATCH(C11,Source!$C$5:$C$40,0)),"Retired")</f>
        <v>North</v>
      </c>
      <c r="J11" s="10" t="str">
        <f>IFERROR(VLOOKUP(C11,Source!$C$5:$F$40,2,MATCH(C11,Source!$C$5:$C$40,0)),"Retired")</f>
        <v>Marketing</v>
      </c>
      <c r="K11" s="10">
        <f>IFERROR(VLOOKUP(C11,Source!$C$5:$F$40,4,MATCH(C11,Source!$C$5:$C$40,0)),"Retired")</f>
        <v>22000</v>
      </c>
    </row>
    <row r="12" spans="3:11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10" t="str">
        <f>IFERROR(VLOOKUP(C12,Source!$C$5:$F$40,3,MATCH(C12,Source!$C$5:$C$40,0)),"Retired")</f>
        <v>North</v>
      </c>
      <c r="J12" s="10" t="str">
        <f>IFERROR(VLOOKUP(C12,Source!$C$5:$F$40,2,MATCH(C12,Source!$C$5:$C$40,0)),"Retired")</f>
        <v>Director</v>
      </c>
      <c r="K12" s="10">
        <f>IFERROR(VLOOKUP(C12,Source!$C$5:$F$40,4,MATCH(C12,Source!$C$5:$C$40,0)),"Retired")</f>
        <v>91000</v>
      </c>
    </row>
    <row r="13" spans="3:11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10" t="str">
        <f>IFERROR(VLOOKUP(C13,Source!$C$5:$F$40,3,MATCH(C13,Source!$C$5:$C$40,0)),"Retired")</f>
        <v>Mid West</v>
      </c>
      <c r="J13" s="10" t="str">
        <f>IFERROR(VLOOKUP(C13,Source!$C$5:$F$40,2,MATCH(C13,Source!$C$5:$C$40,0)),"Retired")</f>
        <v>Learning &amp; Development</v>
      </c>
      <c r="K13" s="10">
        <f>IFERROR(VLOOKUP(C13,Source!$C$5:$F$40,4,MATCH(C13,Source!$C$5:$C$40,0)),"Retired")</f>
        <v>77000</v>
      </c>
    </row>
    <row r="14" spans="3:11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10" t="str">
        <f>IFERROR(VLOOKUP(C14,Source!$C$5:$F$40,3,MATCH(C14,Source!$C$5:$C$40,0)),"Retired")</f>
        <v>Mid West</v>
      </c>
      <c r="J14" s="10" t="str">
        <f>IFERROR(VLOOKUP(C14,Source!$C$5:$F$40,2,MATCH(C14,Source!$C$5:$C$40,0)),"Retired")</f>
        <v>Digital Marketing</v>
      </c>
      <c r="K14" s="10">
        <f>IFERROR(VLOOKUP(C14,Source!$C$5:$F$40,4,MATCH(C14,Source!$C$5:$C$40,0)),"Retired")</f>
        <v>45000</v>
      </c>
    </row>
    <row r="15" spans="3:11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10" t="str">
        <f>IFERROR(VLOOKUP(C15,Source!$C$5:$F$40,3,MATCH(C15,Source!$C$5:$C$40,0)),"Retired")</f>
        <v>East</v>
      </c>
      <c r="J15" s="10" t="str">
        <f>IFERROR(VLOOKUP(C15,Source!$C$5:$F$40,2,MATCH(C15,Source!$C$5:$C$40,0)),"Retired")</f>
        <v>Digital Marketing</v>
      </c>
      <c r="K15" s="10">
        <f>IFERROR(VLOOKUP(C15,Source!$C$5:$F$40,4,MATCH(C15,Source!$C$5:$C$40,0)),"Retired")</f>
        <v>92000</v>
      </c>
    </row>
    <row r="16" spans="3:11" x14ac:dyDescent="0.2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10" t="str">
        <f>IFERROR(VLOOKUP(C16,Source!$C$5:$F$40,3,MATCH(C16,Source!$C$5:$C$40,0)),"Retired")</f>
        <v>North</v>
      </c>
      <c r="J16" s="10" t="str">
        <f>IFERROR(VLOOKUP(C16,Source!$C$5:$F$40,2,MATCH(C16,Source!$C$5:$C$40,0)),"Retired")</f>
        <v>Inside Sales</v>
      </c>
      <c r="K16" s="10">
        <f>IFERROR(VLOOKUP(C16,Source!$C$5:$F$40,4,MATCH(C16,Source!$C$5:$C$40,0)),"Retired")</f>
        <v>50000</v>
      </c>
    </row>
    <row r="17" spans="3:11" x14ac:dyDescent="0.2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10" t="str">
        <f>IFERROR(VLOOKUP(C17,Source!$C$5:$F$40,3,MATCH(C17,Source!$C$5:$C$40,0)),"Retired")</f>
        <v>South</v>
      </c>
      <c r="J17" s="10" t="str">
        <f>IFERROR(VLOOKUP(C17,Source!$C$5:$F$40,2,MATCH(C17,Source!$C$5:$C$40,0)),"Retired")</f>
        <v>Learning &amp; Development</v>
      </c>
      <c r="K17" s="10">
        <f>IFERROR(VLOOKUP(C17,Source!$C$5:$F$40,4,MATCH(C17,Source!$C$5:$C$40,0)),"Retired")</f>
        <v>37000</v>
      </c>
    </row>
    <row r="18" spans="3:11" x14ac:dyDescent="0.2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10" t="str">
        <f>IFERROR(VLOOKUP(C18,Source!$C$5:$F$40,3,MATCH(C18,Source!$C$5:$C$40,0)),"Retired")</f>
        <v>East</v>
      </c>
      <c r="J18" s="10" t="str">
        <f>IFERROR(VLOOKUP(C18,Source!$C$5:$F$40,2,MATCH(C18,Source!$C$5:$C$40,0)),"Retired")</f>
        <v>Learning &amp; Development</v>
      </c>
      <c r="K18" s="10">
        <f>IFERROR(VLOOKUP(C18,Source!$C$5:$F$40,4,MATCH(C18,Source!$C$5:$C$40,0)),"Retired")</f>
        <v>43000</v>
      </c>
    </row>
    <row r="19" spans="3:11" x14ac:dyDescent="0.2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10" t="str">
        <f>IFERROR(VLOOKUP(C19,Source!$C$5:$F$40,3,MATCH(C19,Source!$C$5:$C$40,0)),"Retired")</f>
        <v>East</v>
      </c>
      <c r="J19" s="10" t="str">
        <f>IFERROR(VLOOKUP(C19,Source!$C$5:$F$40,2,MATCH(C19,Source!$C$5:$C$40,0)),"Retired")</f>
        <v>CEO</v>
      </c>
      <c r="K19" s="10">
        <f>IFERROR(VLOOKUP(C19,Source!$C$5:$F$40,4,MATCH(C19,Source!$C$5:$C$40,0)),"Retired")</f>
        <v>90000</v>
      </c>
    </row>
    <row r="20" spans="3:11" x14ac:dyDescent="0.2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10" t="str">
        <f>IFERROR(VLOOKUP(C20,Source!$C$5:$F$40,3,MATCH(C20,Source!$C$5:$C$40,0)),"Retired")</f>
        <v>Retired</v>
      </c>
      <c r="J20" s="10" t="str">
        <f>IFERROR(VLOOKUP(C20,Source!$C$5:$F$40,2,MATCH(C20,Source!$C$5:$C$40,0)),"Retired")</f>
        <v>Retired</v>
      </c>
      <c r="K20" s="10" t="str">
        <f>IFERROR(VLOOKUP(C20,Source!$C$5:$F$40,4,MATCH(C20,Source!$C$5:$C$40,0)),"Retired")</f>
        <v>Retired</v>
      </c>
    </row>
    <row r="21" spans="3:11" x14ac:dyDescent="0.2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10" t="str">
        <f>IFERROR(VLOOKUP(C21,Source!$C$5:$F$40,3,MATCH(C21,Source!$C$5:$C$40,0)),"Retired")</f>
        <v>South</v>
      </c>
      <c r="J21" s="10" t="str">
        <f>IFERROR(VLOOKUP(C21,Source!$C$5:$F$40,2,MATCH(C21,Source!$C$5:$C$40,0)),"Retired")</f>
        <v>Digital Marketing</v>
      </c>
      <c r="K21" s="10">
        <f>IFERROR(VLOOKUP(C21,Source!$C$5:$F$40,4,MATCH(C21,Source!$C$5:$C$40,0)),"Retired")</f>
        <v>82000</v>
      </c>
    </row>
    <row r="22" spans="3:11" x14ac:dyDescent="0.2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10" t="str">
        <f>IFERROR(VLOOKUP(C22,Source!$C$5:$F$40,3,MATCH(C22,Source!$C$5:$C$40,0)),"Retired")</f>
        <v>South</v>
      </c>
      <c r="J22" s="10" t="str">
        <f>IFERROR(VLOOKUP(C22,Source!$C$5:$F$40,2,MATCH(C22,Source!$C$5:$C$40,0)),"Retired")</f>
        <v>Inside Sales</v>
      </c>
      <c r="K22" s="10">
        <f>IFERROR(VLOOKUP(C22,Source!$C$5:$F$40,4,MATCH(C22,Source!$C$5:$C$40,0)),"Retired")</f>
        <v>67000</v>
      </c>
    </row>
    <row r="23" spans="3:11" x14ac:dyDescent="0.2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10" t="str">
        <f>IFERROR(VLOOKUP(C23,Source!$C$5:$F$40,3,MATCH(C23,Source!$C$5:$C$40,0)),"Retired")</f>
        <v>South</v>
      </c>
      <c r="J23" s="10" t="str">
        <f>IFERROR(VLOOKUP(C23,Source!$C$5:$F$40,2,MATCH(C23,Source!$C$5:$C$40,0)),"Retired")</f>
        <v>CCD</v>
      </c>
      <c r="K23" s="10">
        <f>IFERROR(VLOOKUP(C23,Source!$C$5:$F$40,4,MATCH(C23,Source!$C$5:$C$40,0)),"Retired")</f>
        <v>85000</v>
      </c>
    </row>
    <row r="24" spans="3:11" x14ac:dyDescent="0.2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10" t="str">
        <f>IFERROR(VLOOKUP(C24,Source!$C$5:$F$40,3,MATCH(C24,Source!$C$5:$C$40,0)),"Retired")</f>
        <v>South</v>
      </c>
      <c r="J24" s="10" t="str">
        <f>IFERROR(VLOOKUP(C24,Source!$C$5:$F$40,2,MATCH(C24,Source!$C$5:$C$40,0)),"Retired")</f>
        <v>FLM</v>
      </c>
      <c r="K24" s="10">
        <f>IFERROR(VLOOKUP(C24,Source!$C$5:$F$40,4,MATCH(C24,Source!$C$5:$C$40,0)),"Retired")</f>
        <v>62000</v>
      </c>
    </row>
    <row r="25" spans="3:11" x14ac:dyDescent="0.2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10" t="str">
        <f>IFERROR(VLOOKUP(C25,Source!$C$5:$F$40,3,MATCH(C25,Source!$C$5:$C$40,0)),"Retired")</f>
        <v>Mid West</v>
      </c>
      <c r="J25" s="10" t="str">
        <f>IFERROR(VLOOKUP(C25,Source!$C$5:$F$40,2,MATCH(C25,Source!$C$5:$C$40,0)),"Retired")</f>
        <v>Inside Sales</v>
      </c>
      <c r="K25" s="10">
        <f>IFERROR(VLOOKUP(C25,Source!$C$5:$F$40,4,MATCH(C25,Source!$C$5:$C$40,0)),"Retired")</f>
        <v>15000</v>
      </c>
    </row>
    <row r="26" spans="3:11" x14ac:dyDescent="0.2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10" t="str">
        <f>IFERROR(VLOOKUP(C26,Source!$C$5:$F$40,3,MATCH(C26,Source!$C$5:$C$40,0)),"Retired")</f>
        <v>South</v>
      </c>
      <c r="J26" s="10" t="str">
        <f>IFERROR(VLOOKUP(C26,Source!$C$5:$F$40,2,MATCH(C26,Source!$C$5:$C$40,0)),"Retired")</f>
        <v>Operations</v>
      </c>
      <c r="K26" s="10">
        <f>IFERROR(VLOOKUP(C26,Source!$C$5:$F$40,4,MATCH(C26,Source!$C$5:$C$40,0)),"Retired")</f>
        <v>81000</v>
      </c>
    </row>
    <row r="27" spans="3:11" x14ac:dyDescent="0.2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10" t="str">
        <f>IFERROR(VLOOKUP(C27,Source!$C$5:$F$40,3,MATCH(C27,Source!$C$5:$C$40,0)),"Retired")</f>
        <v>South</v>
      </c>
      <c r="J27" s="10" t="str">
        <f>IFERROR(VLOOKUP(C27,Source!$C$5:$F$40,2,MATCH(C27,Source!$C$5:$C$40,0)),"Retired")</f>
        <v>Finance</v>
      </c>
      <c r="K27" s="10">
        <f>IFERROR(VLOOKUP(C27,Source!$C$5:$F$40,4,MATCH(C27,Source!$C$5:$C$40,0)),"Retired")</f>
        <v>19000</v>
      </c>
    </row>
    <row r="28" spans="3:11" x14ac:dyDescent="0.2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10" t="str">
        <f>IFERROR(VLOOKUP(C28,Source!$C$5:$F$40,3,MATCH(C28,Source!$C$5:$C$40,0)),"Retired")</f>
        <v>East</v>
      </c>
      <c r="J28" s="10" t="str">
        <f>IFERROR(VLOOKUP(C28,Source!$C$5:$F$40,2,MATCH(C28,Source!$C$5:$C$40,0)),"Retired")</f>
        <v>Inside Sales</v>
      </c>
      <c r="K28" s="10">
        <f>IFERROR(VLOOKUP(C28,Source!$C$5:$F$40,4,MATCH(C28,Source!$C$5:$C$40,0)),"Retired")</f>
        <v>75000</v>
      </c>
    </row>
    <row r="29" spans="3:11" x14ac:dyDescent="0.2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10" t="str">
        <f>IFERROR(VLOOKUP(C29,Source!$C$5:$F$40,3,MATCH(C29,Source!$C$5:$C$40,0)),"Retired")</f>
        <v>East</v>
      </c>
      <c r="J29" s="10" t="str">
        <f>IFERROR(VLOOKUP(C29,Source!$C$5:$F$40,2,MATCH(C29,Source!$C$5:$C$40,0)),"Retired")</f>
        <v>Finance</v>
      </c>
      <c r="K29" s="10">
        <f>IFERROR(VLOOKUP(C29,Source!$C$5:$F$40,4,MATCH(C29,Source!$C$5:$C$40,0)),"Retired")</f>
        <v>49000</v>
      </c>
    </row>
    <row r="30" spans="3:11" x14ac:dyDescent="0.2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10" t="str">
        <f>IFERROR(VLOOKUP(C30,Source!$C$5:$F$40,3,MATCH(C30,Source!$C$5:$C$40,0)),"Retired")</f>
        <v>Retired</v>
      </c>
      <c r="J30" s="10" t="str">
        <f>IFERROR(VLOOKUP(C30,Source!$C$5:$F$40,2,MATCH(C30,Source!$C$5:$C$40,0)),"Retired")</f>
        <v>Retired</v>
      </c>
      <c r="K30" s="10" t="str">
        <f>IFERROR(VLOOKUP(C30,Source!$C$5:$F$40,4,MATCH(C30,Source!$C$5:$C$40,0)),"Retired")</f>
        <v>Retired</v>
      </c>
    </row>
    <row r="31" spans="3:11" x14ac:dyDescent="0.2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10" t="str">
        <f>IFERROR(VLOOKUP(C31,Source!$C$5:$F$40,3,MATCH(C31,Source!$C$5:$C$40,0)),"Retired")</f>
        <v>Mid West</v>
      </c>
      <c r="J31" s="10" t="str">
        <f>IFERROR(VLOOKUP(C31,Source!$C$5:$F$40,2,MATCH(C31,Source!$C$5:$C$40,0)),"Retired")</f>
        <v>Finance</v>
      </c>
      <c r="K31" s="10">
        <f>IFERROR(VLOOKUP(C31,Source!$C$5:$F$40,4,MATCH(C31,Source!$C$5:$C$40,0)),"Retired")</f>
        <v>83000</v>
      </c>
    </row>
    <row r="32" spans="3:11" x14ac:dyDescent="0.2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10" t="str">
        <f>IFERROR(VLOOKUP(C32,Source!$C$5:$F$40,3,MATCH(C32,Source!$C$5:$C$40,0)),"Retired")</f>
        <v>South</v>
      </c>
      <c r="J32" s="10" t="str">
        <f>IFERROR(VLOOKUP(C32,Source!$C$5:$F$40,2,MATCH(C32,Source!$C$5:$C$40,0)),"Retired")</f>
        <v>Sales</v>
      </c>
      <c r="K32" s="10">
        <f>IFERROR(VLOOKUP(C32,Source!$C$5:$F$40,4,MATCH(C32,Source!$C$5:$C$40,0)),"Retired")</f>
        <v>53000</v>
      </c>
    </row>
    <row r="33" spans="3:11" x14ac:dyDescent="0.2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10" t="str">
        <f>IFERROR(VLOOKUP(C33,Source!$C$5:$F$40,3,MATCH(C33,Source!$C$5:$C$40,0)),"Retired")</f>
        <v>South</v>
      </c>
      <c r="J33" s="10" t="str">
        <f>IFERROR(VLOOKUP(C33,Source!$C$5:$F$40,2,MATCH(C33,Source!$C$5:$C$40,0)),"Retired")</f>
        <v>Operations</v>
      </c>
      <c r="K33" s="10">
        <f>IFERROR(VLOOKUP(C33,Source!$C$5:$F$40,4,MATCH(C33,Source!$C$5:$C$40,0)),"Retired")</f>
        <v>65000</v>
      </c>
    </row>
    <row r="34" spans="3:11" x14ac:dyDescent="0.2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10" t="str">
        <f>IFERROR(VLOOKUP(C34,Source!$C$5:$F$40,3,MATCH(C34,Source!$C$5:$C$40,0)),"Retired")</f>
        <v>North</v>
      </c>
      <c r="J34" s="10" t="str">
        <f>IFERROR(VLOOKUP(C34,Source!$C$5:$F$40,2,MATCH(C34,Source!$C$5:$C$40,0)),"Retired")</f>
        <v>Finance</v>
      </c>
      <c r="K34" s="10">
        <f>IFERROR(VLOOKUP(C34,Source!$C$5:$F$40,4,MATCH(C34,Source!$C$5:$C$40,0)),"Retired")</f>
        <v>85000</v>
      </c>
    </row>
    <row r="35" spans="3:11" x14ac:dyDescent="0.2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10" t="str">
        <f>IFERROR(VLOOKUP(C35,Source!$C$5:$F$40,3,MATCH(C35,Source!$C$5:$C$40,0)),"Retired")</f>
        <v>East</v>
      </c>
      <c r="J35" s="10" t="str">
        <f>IFERROR(VLOOKUP(C35,Source!$C$5:$F$40,2,MATCH(C35,Source!$C$5:$C$40,0)),"Retired")</f>
        <v>Inside Sales</v>
      </c>
      <c r="K35" s="10">
        <f>IFERROR(VLOOKUP(C35,Source!$C$5:$F$40,4,MATCH(C35,Source!$C$5:$C$40,0)),"Retired")</f>
        <v>20000</v>
      </c>
    </row>
    <row r="36" spans="3:11" x14ac:dyDescent="0.2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10" t="str">
        <f>IFERROR(VLOOKUP(C36,Source!$C$5:$F$40,3,MATCH(C36,Source!$C$5:$C$40,0)),"Retired")</f>
        <v>East</v>
      </c>
      <c r="J36" s="10" t="str">
        <f>IFERROR(VLOOKUP(C36,Source!$C$5:$F$40,2,MATCH(C36,Source!$C$5:$C$40,0)),"Retired")</f>
        <v>CCD</v>
      </c>
      <c r="K36" s="10">
        <f>IFERROR(VLOOKUP(C36,Source!$C$5:$F$40,4,MATCH(C36,Source!$C$5:$C$40,0)),"Retired")</f>
        <v>47000</v>
      </c>
    </row>
    <row r="37" spans="3:11" x14ac:dyDescent="0.2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10" t="str">
        <f>IFERROR(VLOOKUP(C37,Source!$C$5:$F$40,3,MATCH(C37,Source!$C$5:$C$40,0)),"Retired")</f>
        <v>South</v>
      </c>
      <c r="J37" s="10" t="str">
        <f>IFERROR(VLOOKUP(C37,Source!$C$5:$F$40,2,MATCH(C37,Source!$C$5:$C$40,0)),"Retired")</f>
        <v>Director</v>
      </c>
      <c r="K37" s="10">
        <f>IFERROR(VLOOKUP(C37,Source!$C$5:$F$40,4,MATCH(C37,Source!$C$5:$C$40,0)),"Retired")</f>
        <v>87000</v>
      </c>
    </row>
    <row r="38" spans="3:11" x14ac:dyDescent="0.2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10" t="str">
        <f>IFERROR(VLOOKUP(C38,Source!$C$5:$F$40,3,MATCH(C38,Source!$C$5:$C$40,0)),"Retired")</f>
        <v>Retired</v>
      </c>
      <c r="J38" s="10" t="str">
        <f>IFERROR(VLOOKUP(C38,Source!$C$5:$F$40,2,MATCH(C38,Source!$C$5:$C$40,0)),"Retired")</f>
        <v>Retired</v>
      </c>
      <c r="K38" s="10" t="str">
        <f>IFERROR(VLOOKUP(C38,Source!$C$5:$F$40,4,MATCH(C38,Source!$C$5:$C$40,0)),"Retired")</f>
        <v>Retired</v>
      </c>
    </row>
    <row r="39" spans="3:11" x14ac:dyDescent="0.2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10" t="str">
        <f>IFERROR(VLOOKUP(C39,Source!$C$5:$F$40,3,MATCH(C39,Source!$C$5:$C$40,0)),"Retired")</f>
        <v>East</v>
      </c>
      <c r="J39" s="10" t="str">
        <f>IFERROR(VLOOKUP(C39,Source!$C$5:$F$40,2,MATCH(C39,Source!$C$5:$C$40,0)),"Retired")</f>
        <v>Marketing</v>
      </c>
      <c r="K39" s="10">
        <f>IFERROR(VLOOKUP(C39,Source!$C$5:$F$40,4,MATCH(C39,Source!$C$5:$C$40,0)),"Retired")</f>
        <v>27000</v>
      </c>
    </row>
    <row r="40" spans="3:11" x14ac:dyDescent="0.2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10" t="str">
        <f>IFERROR(VLOOKUP(C40,Source!$C$5:$F$40,3,MATCH(C40,Source!$C$5:$C$40,0)),"Retired")</f>
        <v>North</v>
      </c>
      <c r="J40" s="10" t="str">
        <f>IFERROR(VLOOKUP(C40,Source!$C$5:$F$40,2,MATCH(C40,Source!$C$5:$C$40,0)),"Retired")</f>
        <v>Digital Marketing</v>
      </c>
      <c r="K40" s="10">
        <f>IFERROR(VLOOKUP(C40,Source!$C$5:$F$40,4,MATCH(C40,Source!$C$5:$C$40,0)),"Retired")</f>
        <v>81000</v>
      </c>
    </row>
    <row r="41" spans="3:11" x14ac:dyDescent="0.2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10" t="str">
        <f>IFERROR(VLOOKUP(C41,Source!$C$5:$F$40,3,MATCH(C41,Source!$C$5:$C$40,0)),"Retired")</f>
        <v>North</v>
      </c>
      <c r="J41" s="10" t="str">
        <f>IFERROR(VLOOKUP(C41,Source!$C$5:$F$40,2,MATCH(C41,Source!$C$5:$C$40,0)),"Retired")</f>
        <v>Sales</v>
      </c>
      <c r="K41" s="10">
        <f>IFERROR(VLOOKUP(C41,Source!$C$5:$F$40,4,MATCH(C41,Source!$C$5:$C$40,0)),"Retired")</f>
        <v>52000</v>
      </c>
    </row>
    <row r="42" spans="3:11" x14ac:dyDescent="0.2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10" t="str">
        <f>IFERROR(VLOOKUP(C42,Source!$C$5:$F$40,3,MATCH(C42,Source!$C$5:$C$40,0)),"Retired")</f>
        <v>South</v>
      </c>
      <c r="J42" s="10" t="str">
        <f>IFERROR(VLOOKUP(C42,Source!$C$5:$F$40,2,MATCH(C42,Source!$C$5:$C$40,0)),"Retired")</f>
        <v>Marketing</v>
      </c>
      <c r="K42" s="10">
        <f>IFERROR(VLOOKUP(C42,Source!$C$5:$F$40,4,MATCH(C42,Source!$C$5:$C$40,0)),"Retired")</f>
        <v>58000</v>
      </c>
    </row>
    <row r="43" spans="3:11" x14ac:dyDescent="0.2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10" t="str">
        <f>IFERROR(VLOOKUP(C43,Source!$C$5:$F$40,3,MATCH(C43,Source!$C$5:$C$40,0)),"Retired")</f>
        <v>Mid West</v>
      </c>
      <c r="J43" s="10" t="str">
        <f>IFERROR(VLOOKUP(C43,Source!$C$5:$F$40,2,MATCH(C43,Source!$C$5:$C$40,0)),"Retired")</f>
        <v>Marketing</v>
      </c>
      <c r="K43" s="10">
        <f>IFERROR(VLOOKUP(C43,Source!$C$5:$F$40,4,MATCH(C43,Source!$C$5:$C$40,0)),"Retired")</f>
        <v>47000</v>
      </c>
    </row>
    <row r="44" spans="3:11" x14ac:dyDescent="0.2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10" t="str">
        <f>IFERROR(VLOOKUP(C44,Source!$C$5:$F$40,3,MATCH(C44,Source!$C$5:$C$40,0)),"Retired")</f>
        <v>North</v>
      </c>
      <c r="J44" s="10" t="str">
        <f>IFERROR(VLOOKUP(C44,Source!$C$5:$F$40,2,MATCH(C44,Source!$C$5:$C$40,0)),"Retired")</f>
        <v>CCD</v>
      </c>
      <c r="K44" s="10">
        <f>IFERROR(VLOOKUP(C44,Source!$C$5:$F$40,4,MATCH(C44,Source!$C$5:$C$40,0)),"Retired")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abSelected="1" workbookViewId="0">
      <selection activeCell="D1" sqref="D1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Naimish</cp:lastModifiedBy>
  <dcterms:created xsi:type="dcterms:W3CDTF">2020-05-11T11:02:27Z</dcterms:created>
  <dcterms:modified xsi:type="dcterms:W3CDTF">2023-07-31T09:52:44Z</dcterms:modified>
</cp:coreProperties>
</file>