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515" tabRatio="358"/>
  </bookViews>
  <sheets>
    <sheet name="ZCV" sheetId="1" r:id="rId1"/>
  </sheets>
  <calcPr calcId="144525"/>
</workbook>
</file>

<file path=xl/sharedStrings.xml><?xml version="1.0" encoding="utf-8"?>
<sst xmlns="http://schemas.openxmlformats.org/spreadsheetml/2006/main" count="41">
  <si>
    <t>50度</t>
  </si>
  <si>
    <t xml:space="preserve">OCV </t>
  </si>
  <si>
    <t>VC</t>
  </si>
  <si>
    <t>mAh</t>
  </si>
  <si>
    <t>R(battery)</t>
  </si>
  <si>
    <t>DOD</t>
  </si>
  <si>
    <t>R(x1000)</t>
  </si>
  <si>
    <t>25度</t>
  </si>
  <si>
    <t>0度</t>
  </si>
  <si>
    <t>負10度</t>
  </si>
  <si>
    <t>{</t>
  </si>
  <si>
    <t>/* T0 -10C */battery_profile_t0[]</t>
  </si>
  <si>
    <t>/* T1 0C */  battery_profile_t1[]</t>
  </si>
  <si>
    <t>/* T2 25C */  battery_profile_t2</t>
  </si>
  <si>
    <t>/* T3 50C */  battery_profile_t3</t>
  </si>
  <si>
    <t>battery_profile_temperature</t>
  </si>
  <si>
    <t>/* T0 -10C */   r_profile_t0</t>
  </si>
  <si>
    <t>/* T1 0C */ r_profile_t1</t>
  </si>
  <si>
    <t>/* T2 25C */ r_profile_t2</t>
  </si>
  <si>
    <t>/* T3 50C */ r_profile_t3</t>
  </si>
  <si>
    <t>,</t>
  </si>
  <si>
    <t xml:space="preserve">}, </t>
  </si>
  <si>
    <t>},</t>
  </si>
  <si>
    <t>{ 0, 0 },</t>
  </si>
  <si>
    <t xml:space="preserve">}; </t>
  </si>
  <si>
    <t>Cmax</t>
  </si>
  <si>
    <t>Cmax_400mA</t>
  </si>
  <si>
    <t>電量計算</t>
  </si>
  <si>
    <t>x1(max)</t>
  </si>
  <si>
    <t>x2(min)</t>
  </si>
  <si>
    <t>y1(max)</t>
  </si>
  <si>
    <t>y2(min)</t>
  </si>
  <si>
    <t>y(result)</t>
  </si>
  <si>
    <t>常溫驗證</t>
  </si>
  <si>
    <t>y( result)</t>
  </si>
  <si>
    <t>指示百分比</t>
  </si>
  <si>
    <t>-10</t>
  </si>
  <si>
    <t>关机电压(V)</t>
  </si>
  <si>
    <t>30分钟之后量测的电压值：</t>
  </si>
  <si>
    <t>注意：該表用於3.4V關機時電量的計算，result表示3.4V對應的最大電量值 Cmax</t>
  </si>
  <si>
    <t>注意：常溫下測試，查表請參考25度時量測的ZCV表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</si>
</sst>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"/>
  </numFmts>
  <fonts count="28">
    <font>
      <sz val="12"/>
      <color theme="1"/>
      <name val="宋体"/>
      <charset val="136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6"/>
      <scheme val="minor"/>
    </font>
    <font>
      <b/>
      <sz val="14"/>
      <color rgb="FF008000"/>
      <name val="宋体"/>
      <charset val="134"/>
    </font>
    <font>
      <sz val="14"/>
      <color theme="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26" fillId="36" borderId="10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OCV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"OCV 50度"</c:f>
              <c:strCache>
                <c:ptCount val="1"/>
                <c:pt idx="0">
                  <c:v>OCV 50度</c:v>
                </c:pt>
              </c:strCache>
            </c:strRef>
          </c:tx>
          <c:dLbls>
            <c:delete val="1"/>
          </c:dLbls>
          <c:xVal>
            <c:numRef>
              <c:f>ZCV!$F$2:$F$71</c:f>
              <c:numCache>
                <c:formatCode>0</c:formatCode>
                <c:ptCount val="70"/>
                <c:pt idx="0">
                  <c:v>0</c:v>
                </c:pt>
                <c:pt idx="1">
                  <c:v>1.59936025589764</c:v>
                </c:pt>
                <c:pt idx="2">
                  <c:v>3.19872051179528</c:v>
                </c:pt>
                <c:pt idx="3">
                  <c:v>4.79808076769292</c:v>
                </c:pt>
                <c:pt idx="4">
                  <c:v>6.39744102359056</c:v>
                </c:pt>
                <c:pt idx="5">
                  <c:v>7.99680127948821</c:v>
                </c:pt>
                <c:pt idx="6">
                  <c:v>9.59616153538585</c:v>
                </c:pt>
                <c:pt idx="7">
                  <c:v>11.1955217912835</c:v>
                </c:pt>
                <c:pt idx="8">
                  <c:v>12.7948820471811</c:v>
                </c:pt>
                <c:pt idx="9">
                  <c:v>14.3942423030788</c:v>
                </c:pt>
                <c:pt idx="10">
                  <c:v>15.9936025589764</c:v>
                </c:pt>
                <c:pt idx="11">
                  <c:v>17.592962814874</c:v>
                </c:pt>
                <c:pt idx="12">
                  <c:v>19.1923230707717</c:v>
                </c:pt>
                <c:pt idx="13">
                  <c:v>20.7916833266693</c:v>
                </c:pt>
                <c:pt idx="14">
                  <c:v>22.391043582567</c:v>
                </c:pt>
                <c:pt idx="15">
                  <c:v>23.9904038384646</c:v>
                </c:pt>
                <c:pt idx="16">
                  <c:v>25.5897640943623</c:v>
                </c:pt>
                <c:pt idx="17">
                  <c:v>27.1891243502599</c:v>
                </c:pt>
                <c:pt idx="18">
                  <c:v>28.7884846061575</c:v>
                </c:pt>
                <c:pt idx="19">
                  <c:v>30.3878448620552</c:v>
                </c:pt>
                <c:pt idx="20">
                  <c:v>31.9872051179528</c:v>
                </c:pt>
                <c:pt idx="21">
                  <c:v>33.5865653738505</c:v>
                </c:pt>
                <c:pt idx="22">
                  <c:v>35.1859256297481</c:v>
                </c:pt>
                <c:pt idx="23">
                  <c:v>36.7453018792483</c:v>
                </c:pt>
                <c:pt idx="24">
                  <c:v>38.3446621351459</c:v>
                </c:pt>
                <c:pt idx="25">
                  <c:v>39.9440223910436</c:v>
                </c:pt>
                <c:pt idx="26">
                  <c:v>41.5433826469412</c:v>
                </c:pt>
                <c:pt idx="27">
                  <c:v>43.1427429028389</c:v>
                </c:pt>
                <c:pt idx="28">
                  <c:v>44.7421031587365</c:v>
                </c:pt>
                <c:pt idx="29">
                  <c:v>46.3414634146341</c:v>
                </c:pt>
                <c:pt idx="30">
                  <c:v>47.9408236705318</c:v>
                </c:pt>
                <c:pt idx="31">
                  <c:v>49.5401839264294</c:v>
                </c:pt>
                <c:pt idx="32">
                  <c:v>51.1395441823271</c:v>
                </c:pt>
                <c:pt idx="33">
                  <c:v>52.7389044382247</c:v>
                </c:pt>
                <c:pt idx="34">
                  <c:v>54.3382646941224</c:v>
                </c:pt>
                <c:pt idx="35">
                  <c:v>55.93762495002</c:v>
                </c:pt>
                <c:pt idx="36">
                  <c:v>57.5369852059176</c:v>
                </c:pt>
                <c:pt idx="37">
                  <c:v>59.1363454618153</c:v>
                </c:pt>
                <c:pt idx="38">
                  <c:v>60.7357057177129</c:v>
                </c:pt>
                <c:pt idx="39">
                  <c:v>62.3350659736106</c:v>
                </c:pt>
                <c:pt idx="40">
                  <c:v>63.9344262295082</c:v>
                </c:pt>
                <c:pt idx="41">
                  <c:v>65.5337864854058</c:v>
                </c:pt>
                <c:pt idx="42">
                  <c:v>67.1331467413035</c:v>
                </c:pt>
                <c:pt idx="43">
                  <c:v>68.7325069972011</c:v>
                </c:pt>
                <c:pt idx="44">
                  <c:v>70.3318672530987</c:v>
                </c:pt>
                <c:pt idx="45">
                  <c:v>71.9312275089964</c:v>
                </c:pt>
                <c:pt idx="46">
                  <c:v>73.530587764894</c:v>
                </c:pt>
                <c:pt idx="47">
                  <c:v>75.1299480207917</c:v>
                </c:pt>
                <c:pt idx="48">
                  <c:v>76.7293082766893</c:v>
                </c:pt>
                <c:pt idx="49">
                  <c:v>78.328668532587</c:v>
                </c:pt>
                <c:pt idx="50">
                  <c:v>79.9280287884846</c:v>
                </c:pt>
                <c:pt idx="51">
                  <c:v>81.5273890443822</c:v>
                </c:pt>
                <c:pt idx="52">
                  <c:v>83.1267493002799</c:v>
                </c:pt>
                <c:pt idx="53">
                  <c:v>84.7261095561775</c:v>
                </c:pt>
                <c:pt idx="54">
                  <c:v>86.3254698120752</c:v>
                </c:pt>
                <c:pt idx="55">
                  <c:v>87.9248300679728</c:v>
                </c:pt>
                <c:pt idx="56">
                  <c:v>89.5241903238705</c:v>
                </c:pt>
                <c:pt idx="57">
                  <c:v>91.1235505797681</c:v>
                </c:pt>
                <c:pt idx="58">
                  <c:v>92.7229108356657</c:v>
                </c:pt>
                <c:pt idx="59">
                  <c:v>94.3222710915634</c:v>
                </c:pt>
                <c:pt idx="60">
                  <c:v>95.921631347461</c:v>
                </c:pt>
                <c:pt idx="61">
                  <c:v>97.5209916033587</c:v>
                </c:pt>
                <c:pt idx="62">
                  <c:v>99.1203518592563</c:v>
                </c:pt>
                <c:pt idx="63">
                  <c:v>100.719712115154</c:v>
                </c:pt>
                <c:pt idx="64">
                  <c:v>100.999600159936</c:v>
                </c:pt>
                <c:pt idx="65">
                  <c:v>101.039584166333</c:v>
                </c:pt>
                <c:pt idx="66">
                  <c:v>101.079568172731</c:v>
                </c:pt>
                <c:pt idx="67">
                  <c:v>101.079568172731</c:v>
                </c:pt>
                <c:pt idx="68">
                  <c:v>101.119552179128</c:v>
                </c:pt>
              </c:numCache>
            </c:numRef>
          </c:xVal>
          <c:yVal>
            <c:numRef>
              <c:f>ZCV!$B$2:$B$71</c:f>
              <c:numCache>
                <c:formatCode>General</c:formatCode>
                <c:ptCount val="70"/>
                <c:pt idx="0" c:formatCode="General">
                  <c:v>4314</c:v>
                </c:pt>
                <c:pt idx="1" c:formatCode="General">
                  <c:v>4292</c:v>
                </c:pt>
                <c:pt idx="2" c:formatCode="General">
                  <c:v>4271</c:v>
                </c:pt>
                <c:pt idx="3" c:formatCode="General">
                  <c:v>4252</c:v>
                </c:pt>
                <c:pt idx="4" c:formatCode="General">
                  <c:v>4233</c:v>
                </c:pt>
                <c:pt idx="5" c:formatCode="General">
                  <c:v>4214</c:v>
                </c:pt>
                <c:pt idx="6" c:formatCode="General">
                  <c:v>4196</c:v>
                </c:pt>
                <c:pt idx="7" c:formatCode="General">
                  <c:v>4179</c:v>
                </c:pt>
                <c:pt idx="8" c:formatCode="General">
                  <c:v>4161</c:v>
                </c:pt>
                <c:pt idx="9" c:formatCode="General">
                  <c:v>4143</c:v>
                </c:pt>
                <c:pt idx="10" c:formatCode="General">
                  <c:v>4127</c:v>
                </c:pt>
                <c:pt idx="11" c:formatCode="General">
                  <c:v>4110</c:v>
                </c:pt>
                <c:pt idx="12" c:formatCode="General">
                  <c:v>4093</c:v>
                </c:pt>
                <c:pt idx="13" c:formatCode="General">
                  <c:v>4077</c:v>
                </c:pt>
                <c:pt idx="14" c:formatCode="General">
                  <c:v>4061</c:v>
                </c:pt>
                <c:pt idx="15" c:formatCode="General">
                  <c:v>4047</c:v>
                </c:pt>
                <c:pt idx="16" c:formatCode="General">
                  <c:v>4032</c:v>
                </c:pt>
                <c:pt idx="17" c:formatCode="General">
                  <c:v>4015</c:v>
                </c:pt>
                <c:pt idx="18" c:formatCode="General">
                  <c:v>4003</c:v>
                </c:pt>
                <c:pt idx="19" c:formatCode="General">
                  <c:v>3990</c:v>
                </c:pt>
                <c:pt idx="20" c:formatCode="General">
                  <c:v>3977</c:v>
                </c:pt>
                <c:pt idx="21" c:formatCode="General">
                  <c:v>3965</c:v>
                </c:pt>
                <c:pt idx="22" c:formatCode="General">
                  <c:v>3952</c:v>
                </c:pt>
                <c:pt idx="23" c:formatCode="General">
                  <c:v>3939</c:v>
                </c:pt>
                <c:pt idx="24" c:formatCode="General">
                  <c:v>3927</c:v>
                </c:pt>
                <c:pt idx="25" c:formatCode="General">
                  <c:v>3913</c:v>
                </c:pt>
                <c:pt idx="26" c:formatCode="General">
                  <c:v>3897</c:v>
                </c:pt>
                <c:pt idx="27" c:formatCode="General">
                  <c:v>3881</c:v>
                </c:pt>
                <c:pt idx="28" c:formatCode="General">
                  <c:v>3867</c:v>
                </c:pt>
                <c:pt idx="29" c:formatCode="General">
                  <c:v>3856</c:v>
                </c:pt>
                <c:pt idx="30" c:formatCode="General">
                  <c:v>3846</c:v>
                </c:pt>
                <c:pt idx="31" c:formatCode="General">
                  <c:v>3838</c:v>
                </c:pt>
                <c:pt idx="32" c:formatCode="General">
                  <c:v>3830</c:v>
                </c:pt>
                <c:pt idx="33" c:formatCode="General">
                  <c:v>3823</c:v>
                </c:pt>
                <c:pt idx="34" c:formatCode="General">
                  <c:v>3816</c:v>
                </c:pt>
                <c:pt idx="35" c:formatCode="General">
                  <c:v>3810</c:v>
                </c:pt>
                <c:pt idx="36" c:formatCode="General">
                  <c:v>3805</c:v>
                </c:pt>
                <c:pt idx="37" c:formatCode="General">
                  <c:v>3799</c:v>
                </c:pt>
                <c:pt idx="38" c:formatCode="General">
                  <c:v>3794</c:v>
                </c:pt>
                <c:pt idx="39" c:formatCode="General">
                  <c:v>3789</c:v>
                </c:pt>
                <c:pt idx="40" c:formatCode="General">
                  <c:v>3785</c:v>
                </c:pt>
                <c:pt idx="41" c:formatCode="General">
                  <c:v>3781</c:v>
                </c:pt>
                <c:pt idx="42" c:formatCode="General">
                  <c:v>3778</c:v>
                </c:pt>
                <c:pt idx="43" c:formatCode="General">
                  <c:v>3774</c:v>
                </c:pt>
                <c:pt idx="44" c:formatCode="General">
                  <c:v>3768</c:v>
                </c:pt>
                <c:pt idx="45" c:formatCode="General">
                  <c:v>3758</c:v>
                </c:pt>
                <c:pt idx="46" c:formatCode="General">
                  <c:v>3750</c:v>
                </c:pt>
                <c:pt idx="47" c:formatCode="General">
                  <c:v>3744</c:v>
                </c:pt>
                <c:pt idx="48" c:formatCode="General">
                  <c:v>3738</c:v>
                </c:pt>
                <c:pt idx="49" c:formatCode="General">
                  <c:v>3732</c:v>
                </c:pt>
                <c:pt idx="50" c:formatCode="General">
                  <c:v>3727</c:v>
                </c:pt>
                <c:pt idx="51" c:formatCode="General">
                  <c:v>3722</c:v>
                </c:pt>
                <c:pt idx="52" c:formatCode="General">
                  <c:v>3715</c:v>
                </c:pt>
                <c:pt idx="53" c:formatCode="General">
                  <c:v>3706</c:v>
                </c:pt>
                <c:pt idx="54" c:formatCode="General">
                  <c:v>3698</c:v>
                </c:pt>
                <c:pt idx="55" c:formatCode="General">
                  <c:v>3687</c:v>
                </c:pt>
                <c:pt idx="56" c:formatCode="General">
                  <c:v>3679</c:v>
                </c:pt>
                <c:pt idx="57" c:formatCode="General">
                  <c:v>3678</c:v>
                </c:pt>
                <c:pt idx="58" c:formatCode="General">
                  <c:v>3676</c:v>
                </c:pt>
                <c:pt idx="59" c:formatCode="General">
                  <c:v>3672</c:v>
                </c:pt>
                <c:pt idx="60" c:formatCode="General">
                  <c:v>3651</c:v>
                </c:pt>
                <c:pt idx="61" c:formatCode="General">
                  <c:v>3588</c:v>
                </c:pt>
                <c:pt idx="62" c:formatCode="General">
                  <c:v>3493</c:v>
                </c:pt>
                <c:pt idx="63" c:formatCode="General">
                  <c:v>3321</c:v>
                </c:pt>
                <c:pt idx="64" c:formatCode="General">
                  <c:v>3274</c:v>
                </c:pt>
                <c:pt idx="65" c:formatCode="General">
                  <c:v>3266</c:v>
                </c:pt>
                <c:pt idx="66" c:formatCode="General">
                  <c:v>3263</c:v>
                </c:pt>
                <c:pt idx="67" c:formatCode="General">
                  <c:v>3261</c:v>
                </c:pt>
                <c:pt idx="68" c:formatCode="General">
                  <c:v>3261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"OCV 25度"</c:f>
              <c:strCache>
                <c:ptCount val="1"/>
                <c:pt idx="0">
                  <c:v>OCV 25度</c:v>
                </c:pt>
              </c:strCache>
            </c:strRef>
          </c:tx>
          <c:dLbls>
            <c:delete val="1"/>
          </c:dLbls>
          <c:xVal>
            <c:numRef>
              <c:f>ZCV!$M$2:$M$71</c:f>
              <c:numCache>
                <c:formatCode>0</c:formatCode>
                <c:ptCount val="70"/>
                <c:pt idx="0">
                  <c:v>0</c:v>
                </c:pt>
                <c:pt idx="1">
                  <c:v>1.58604282315623</c:v>
                </c:pt>
                <c:pt idx="2">
                  <c:v>3.17208564631245</c:v>
                </c:pt>
                <c:pt idx="3">
                  <c:v>4.75812846946868</c:v>
                </c:pt>
                <c:pt idx="4">
                  <c:v>6.3441712926249</c:v>
                </c:pt>
                <c:pt idx="5">
                  <c:v>7.93021411578113</c:v>
                </c:pt>
                <c:pt idx="6">
                  <c:v>9.51625693893735</c:v>
                </c:pt>
                <c:pt idx="7">
                  <c:v>11.1022997620936</c:v>
                </c:pt>
                <c:pt idx="8">
                  <c:v>12.6883425852498</c:v>
                </c:pt>
                <c:pt idx="9">
                  <c:v>14.274385408406</c:v>
                </c:pt>
                <c:pt idx="10">
                  <c:v>15.8604282315623</c:v>
                </c:pt>
                <c:pt idx="11">
                  <c:v>17.4464710547185</c:v>
                </c:pt>
                <c:pt idx="12">
                  <c:v>19.0325138778747</c:v>
                </c:pt>
                <c:pt idx="13">
                  <c:v>20.6185567010309</c:v>
                </c:pt>
                <c:pt idx="14">
                  <c:v>22.2045995241872</c:v>
                </c:pt>
                <c:pt idx="15">
                  <c:v>23.7906423473434</c:v>
                </c:pt>
                <c:pt idx="16">
                  <c:v>25.3766851704996</c:v>
                </c:pt>
                <c:pt idx="17">
                  <c:v>26.9627279936558</c:v>
                </c:pt>
                <c:pt idx="18">
                  <c:v>28.5487708168121</c:v>
                </c:pt>
                <c:pt idx="19">
                  <c:v>30.1348136399683</c:v>
                </c:pt>
                <c:pt idx="20">
                  <c:v>31.7208564631245</c:v>
                </c:pt>
                <c:pt idx="21">
                  <c:v>33.3068992862807</c:v>
                </c:pt>
                <c:pt idx="22">
                  <c:v>34.892942109437</c:v>
                </c:pt>
                <c:pt idx="23">
                  <c:v>36.4393338620143</c:v>
                </c:pt>
                <c:pt idx="24">
                  <c:v>38.0253766851705</c:v>
                </c:pt>
                <c:pt idx="25">
                  <c:v>39.6114195083267</c:v>
                </c:pt>
                <c:pt idx="26">
                  <c:v>41.1974623314829</c:v>
                </c:pt>
                <c:pt idx="27">
                  <c:v>42.7835051546392</c:v>
                </c:pt>
                <c:pt idx="28">
                  <c:v>44.3695479777954</c:v>
                </c:pt>
                <c:pt idx="29">
                  <c:v>45.9555908009516</c:v>
                </c:pt>
                <c:pt idx="30">
                  <c:v>47.5416336241078</c:v>
                </c:pt>
                <c:pt idx="31">
                  <c:v>49.1276764472641</c:v>
                </c:pt>
                <c:pt idx="32">
                  <c:v>50.7137192704203</c:v>
                </c:pt>
                <c:pt idx="33">
                  <c:v>52.2997620935765</c:v>
                </c:pt>
                <c:pt idx="34">
                  <c:v>53.8858049167328</c:v>
                </c:pt>
                <c:pt idx="35">
                  <c:v>55.471847739889</c:v>
                </c:pt>
                <c:pt idx="36">
                  <c:v>57.0578905630452</c:v>
                </c:pt>
                <c:pt idx="37">
                  <c:v>58.6439333862014</c:v>
                </c:pt>
                <c:pt idx="38">
                  <c:v>60.2299762093577</c:v>
                </c:pt>
                <c:pt idx="39">
                  <c:v>61.8160190325139</c:v>
                </c:pt>
                <c:pt idx="40">
                  <c:v>63.4020618556701</c:v>
                </c:pt>
                <c:pt idx="41">
                  <c:v>64.9881046788263</c:v>
                </c:pt>
                <c:pt idx="42">
                  <c:v>66.5741475019826</c:v>
                </c:pt>
                <c:pt idx="43">
                  <c:v>68.1601903251388</c:v>
                </c:pt>
                <c:pt idx="44">
                  <c:v>69.746233148295</c:v>
                </c:pt>
                <c:pt idx="45">
                  <c:v>71.3322759714512</c:v>
                </c:pt>
                <c:pt idx="46">
                  <c:v>72.9183187946074</c:v>
                </c:pt>
                <c:pt idx="47">
                  <c:v>74.5043616177637</c:v>
                </c:pt>
                <c:pt idx="48">
                  <c:v>76.0904044409199</c:v>
                </c:pt>
                <c:pt idx="49">
                  <c:v>77.6764472640761</c:v>
                </c:pt>
                <c:pt idx="50">
                  <c:v>79.2624900872324</c:v>
                </c:pt>
                <c:pt idx="51">
                  <c:v>80.8485329103886</c:v>
                </c:pt>
                <c:pt idx="52">
                  <c:v>82.4345757335448</c:v>
                </c:pt>
                <c:pt idx="53">
                  <c:v>84.020618556701</c:v>
                </c:pt>
                <c:pt idx="54">
                  <c:v>85.6066613798573</c:v>
                </c:pt>
                <c:pt idx="55">
                  <c:v>87.1927042030135</c:v>
                </c:pt>
                <c:pt idx="56">
                  <c:v>88.7787470261697</c:v>
                </c:pt>
                <c:pt idx="57">
                  <c:v>90.3647898493259</c:v>
                </c:pt>
                <c:pt idx="58">
                  <c:v>91.9508326724821</c:v>
                </c:pt>
                <c:pt idx="59">
                  <c:v>93.5368754956384</c:v>
                </c:pt>
                <c:pt idx="60">
                  <c:v>95.1229183187946</c:v>
                </c:pt>
                <c:pt idx="61">
                  <c:v>96.7089611419508</c:v>
                </c:pt>
                <c:pt idx="62">
                  <c:v>98.2950039651071</c:v>
                </c:pt>
                <c:pt idx="63">
                  <c:v>99.8810467882633</c:v>
                </c:pt>
                <c:pt idx="64">
                  <c:v>100.475812846947</c:v>
                </c:pt>
                <c:pt idx="65">
                  <c:v>100.634417129262</c:v>
                </c:pt>
                <c:pt idx="66">
                  <c:v>100.71371927042</c:v>
                </c:pt>
                <c:pt idx="67">
                  <c:v>100.753370340999</c:v>
                </c:pt>
                <c:pt idx="68">
                  <c:v>100.793021411578</c:v>
                </c:pt>
              </c:numCache>
            </c:numRef>
          </c:xVal>
          <c:yVal>
            <c:numRef>
              <c:f>ZCV!$I$2:$I$71</c:f>
              <c:numCache>
                <c:formatCode>General</c:formatCode>
                <c:ptCount val="70"/>
                <c:pt idx="0" c:formatCode="General">
                  <c:v>4326</c:v>
                </c:pt>
                <c:pt idx="1" c:formatCode="General">
                  <c:v>4299</c:v>
                </c:pt>
                <c:pt idx="2" c:formatCode="General">
                  <c:v>4278</c:v>
                </c:pt>
                <c:pt idx="3" c:formatCode="General">
                  <c:v>4258</c:v>
                </c:pt>
                <c:pt idx="4" c:formatCode="General">
                  <c:v>4238</c:v>
                </c:pt>
                <c:pt idx="5" c:formatCode="General">
                  <c:v>4220</c:v>
                </c:pt>
                <c:pt idx="6" c:formatCode="General">
                  <c:v>4202</c:v>
                </c:pt>
                <c:pt idx="7" c:formatCode="General">
                  <c:v>4184</c:v>
                </c:pt>
                <c:pt idx="8" c:formatCode="General">
                  <c:v>4167</c:v>
                </c:pt>
                <c:pt idx="9" c:formatCode="General">
                  <c:v>4150</c:v>
                </c:pt>
                <c:pt idx="10" c:formatCode="General">
                  <c:v>4133</c:v>
                </c:pt>
                <c:pt idx="11" c:formatCode="General">
                  <c:v>4116</c:v>
                </c:pt>
                <c:pt idx="12" c:formatCode="General">
                  <c:v>4099</c:v>
                </c:pt>
                <c:pt idx="13" c:formatCode="General">
                  <c:v>4083</c:v>
                </c:pt>
                <c:pt idx="14" c:formatCode="General">
                  <c:v>4073</c:v>
                </c:pt>
                <c:pt idx="15" c:formatCode="General">
                  <c:v>4064</c:v>
                </c:pt>
                <c:pt idx="16" c:formatCode="General">
                  <c:v>4040</c:v>
                </c:pt>
                <c:pt idx="17" c:formatCode="General">
                  <c:v>4012</c:v>
                </c:pt>
                <c:pt idx="18" c:formatCode="General">
                  <c:v>3993</c:v>
                </c:pt>
                <c:pt idx="19" c:formatCode="General">
                  <c:v>3979</c:v>
                </c:pt>
                <c:pt idx="20" c:formatCode="General">
                  <c:v>3973</c:v>
                </c:pt>
                <c:pt idx="21" c:formatCode="General">
                  <c:v>3966</c:v>
                </c:pt>
                <c:pt idx="22" c:formatCode="General">
                  <c:v>3955</c:v>
                </c:pt>
                <c:pt idx="23" c:formatCode="General">
                  <c:v>3942</c:v>
                </c:pt>
                <c:pt idx="24" c:formatCode="General">
                  <c:v>3929</c:v>
                </c:pt>
                <c:pt idx="25" c:formatCode="General">
                  <c:v>3914</c:v>
                </c:pt>
                <c:pt idx="26" c:formatCode="General">
                  <c:v>3898</c:v>
                </c:pt>
                <c:pt idx="27" c:formatCode="General">
                  <c:v>3884</c:v>
                </c:pt>
                <c:pt idx="28" c:formatCode="General">
                  <c:v>3871</c:v>
                </c:pt>
                <c:pt idx="29" c:formatCode="General">
                  <c:v>3859</c:v>
                </c:pt>
                <c:pt idx="30" c:formatCode="General">
                  <c:v>3850</c:v>
                </c:pt>
                <c:pt idx="31" c:formatCode="General">
                  <c:v>3841</c:v>
                </c:pt>
                <c:pt idx="32" c:formatCode="General">
                  <c:v>3833</c:v>
                </c:pt>
                <c:pt idx="33" c:formatCode="General">
                  <c:v>3826</c:v>
                </c:pt>
                <c:pt idx="34" c:formatCode="General">
                  <c:v>3819</c:v>
                </c:pt>
                <c:pt idx="35" c:formatCode="General">
                  <c:v>3813</c:v>
                </c:pt>
                <c:pt idx="36" c:formatCode="General">
                  <c:v>3808</c:v>
                </c:pt>
                <c:pt idx="37" c:formatCode="General">
                  <c:v>3802</c:v>
                </c:pt>
                <c:pt idx="38" c:formatCode="General">
                  <c:v>3797</c:v>
                </c:pt>
                <c:pt idx="39" c:formatCode="General">
                  <c:v>3793</c:v>
                </c:pt>
                <c:pt idx="40" c:formatCode="General">
                  <c:v>3789</c:v>
                </c:pt>
                <c:pt idx="41" c:formatCode="General">
                  <c:v>3785</c:v>
                </c:pt>
                <c:pt idx="42" c:formatCode="General">
                  <c:v>3781</c:v>
                </c:pt>
                <c:pt idx="43" c:formatCode="General">
                  <c:v>3777</c:v>
                </c:pt>
                <c:pt idx="44" c:formatCode="General">
                  <c:v>3774</c:v>
                </c:pt>
                <c:pt idx="45" c:formatCode="General">
                  <c:v>3771</c:v>
                </c:pt>
                <c:pt idx="46" c:formatCode="General">
                  <c:v>3767</c:v>
                </c:pt>
                <c:pt idx="47" c:formatCode="General">
                  <c:v>3762</c:v>
                </c:pt>
                <c:pt idx="48" c:formatCode="General">
                  <c:v>3757</c:v>
                </c:pt>
                <c:pt idx="49" c:formatCode="General">
                  <c:v>3751</c:v>
                </c:pt>
                <c:pt idx="50" c:formatCode="General">
                  <c:v>3746</c:v>
                </c:pt>
                <c:pt idx="51" c:formatCode="General">
                  <c:v>3741</c:v>
                </c:pt>
                <c:pt idx="52" c:formatCode="General">
                  <c:v>3734</c:v>
                </c:pt>
                <c:pt idx="53" c:formatCode="General">
                  <c:v>3725</c:v>
                </c:pt>
                <c:pt idx="54" c:formatCode="General">
                  <c:v>3717</c:v>
                </c:pt>
                <c:pt idx="55" c:formatCode="General">
                  <c:v>3708</c:v>
                </c:pt>
                <c:pt idx="56" c:formatCode="General">
                  <c:v>3696</c:v>
                </c:pt>
                <c:pt idx="57" c:formatCode="General">
                  <c:v>3692</c:v>
                </c:pt>
                <c:pt idx="58" c:formatCode="General">
                  <c:v>3691</c:v>
                </c:pt>
                <c:pt idx="59" c:formatCode="General">
                  <c:v>3688</c:v>
                </c:pt>
                <c:pt idx="60" c:formatCode="General">
                  <c:v>3681</c:v>
                </c:pt>
                <c:pt idx="61" c:formatCode="General">
                  <c:v>3634</c:v>
                </c:pt>
                <c:pt idx="62" c:formatCode="General">
                  <c:v>3552</c:v>
                </c:pt>
                <c:pt idx="63" c:formatCode="General">
                  <c:v>3418</c:v>
                </c:pt>
                <c:pt idx="64" c:formatCode="General">
                  <c:v>3336</c:v>
                </c:pt>
                <c:pt idx="65" c:formatCode="General">
                  <c:v>3311</c:v>
                </c:pt>
                <c:pt idx="66" c:formatCode="General">
                  <c:v>3299</c:v>
                </c:pt>
                <c:pt idx="67" c:formatCode="General">
                  <c:v>3294</c:v>
                </c:pt>
                <c:pt idx="68" c:formatCode="General">
                  <c:v>3294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"OCV 0度"</c:f>
              <c:strCache>
                <c:ptCount val="1"/>
                <c:pt idx="0">
                  <c:v>OCV 0度</c:v>
                </c:pt>
              </c:strCache>
            </c:strRef>
          </c:tx>
          <c:dLbls>
            <c:delete val="1"/>
          </c:dLbls>
          <c:xVal>
            <c:numRef>
              <c:f>ZCV!$T$2:$T$71</c:f>
              <c:numCache>
                <c:formatCode>0</c:formatCode>
                <c:ptCount val="70"/>
                <c:pt idx="0">
                  <c:v>0</c:v>
                </c:pt>
                <c:pt idx="1">
                  <c:v>1.64271047227926</c:v>
                </c:pt>
                <c:pt idx="2">
                  <c:v>3.28542094455852</c:v>
                </c:pt>
                <c:pt idx="3">
                  <c:v>4.92813141683778</c:v>
                </c:pt>
                <c:pt idx="4">
                  <c:v>6.57084188911704</c:v>
                </c:pt>
                <c:pt idx="5">
                  <c:v>8.2135523613963</c:v>
                </c:pt>
                <c:pt idx="6">
                  <c:v>9.85626283367557</c:v>
                </c:pt>
                <c:pt idx="7">
                  <c:v>11.4989733059548</c:v>
                </c:pt>
                <c:pt idx="8">
                  <c:v>13.1416837782341</c:v>
                </c:pt>
                <c:pt idx="9">
                  <c:v>14.7843942505133</c:v>
                </c:pt>
                <c:pt idx="10">
                  <c:v>16.4271047227926</c:v>
                </c:pt>
                <c:pt idx="11">
                  <c:v>18.0698151950719</c:v>
                </c:pt>
                <c:pt idx="12">
                  <c:v>19.7125256673511</c:v>
                </c:pt>
                <c:pt idx="13">
                  <c:v>21.3552361396304</c:v>
                </c:pt>
                <c:pt idx="14">
                  <c:v>22.9979466119097</c:v>
                </c:pt>
                <c:pt idx="15">
                  <c:v>24.6406570841889</c:v>
                </c:pt>
                <c:pt idx="16">
                  <c:v>26.2833675564682</c:v>
                </c:pt>
                <c:pt idx="17">
                  <c:v>27.9260780287474</c:v>
                </c:pt>
                <c:pt idx="18">
                  <c:v>29.5687885010267</c:v>
                </c:pt>
                <c:pt idx="19">
                  <c:v>31.211498973306</c:v>
                </c:pt>
                <c:pt idx="20">
                  <c:v>32.8542094455852</c:v>
                </c:pt>
                <c:pt idx="21">
                  <c:v>34.4969199178645</c:v>
                </c:pt>
                <c:pt idx="22">
                  <c:v>36.1396303901437</c:v>
                </c:pt>
                <c:pt idx="23">
                  <c:v>37.741273100616</c:v>
                </c:pt>
                <c:pt idx="24">
                  <c:v>39.3839835728953</c:v>
                </c:pt>
                <c:pt idx="25">
                  <c:v>41.0266940451745</c:v>
                </c:pt>
                <c:pt idx="26">
                  <c:v>42.6694045174538</c:v>
                </c:pt>
                <c:pt idx="27">
                  <c:v>44.3121149897331</c:v>
                </c:pt>
                <c:pt idx="28">
                  <c:v>45.9548254620123</c:v>
                </c:pt>
                <c:pt idx="29">
                  <c:v>47.5975359342916</c:v>
                </c:pt>
                <c:pt idx="30">
                  <c:v>49.2402464065708</c:v>
                </c:pt>
                <c:pt idx="31">
                  <c:v>50.8829568788501</c:v>
                </c:pt>
                <c:pt idx="32">
                  <c:v>52.5256673511294</c:v>
                </c:pt>
                <c:pt idx="33">
                  <c:v>54.1683778234086</c:v>
                </c:pt>
                <c:pt idx="34">
                  <c:v>55.8110882956879</c:v>
                </c:pt>
                <c:pt idx="35">
                  <c:v>57.4537987679671</c:v>
                </c:pt>
                <c:pt idx="36">
                  <c:v>59.0965092402464</c:v>
                </c:pt>
                <c:pt idx="37">
                  <c:v>60.7392197125257</c:v>
                </c:pt>
                <c:pt idx="38">
                  <c:v>62.3819301848049</c:v>
                </c:pt>
                <c:pt idx="39">
                  <c:v>64.0246406570842</c:v>
                </c:pt>
                <c:pt idx="40">
                  <c:v>65.6673511293635</c:v>
                </c:pt>
                <c:pt idx="41">
                  <c:v>67.3100616016427</c:v>
                </c:pt>
                <c:pt idx="42">
                  <c:v>68.952772073922</c:v>
                </c:pt>
                <c:pt idx="43">
                  <c:v>70.5954825462012</c:v>
                </c:pt>
                <c:pt idx="44">
                  <c:v>72.2381930184805</c:v>
                </c:pt>
                <c:pt idx="45">
                  <c:v>73.8809034907597</c:v>
                </c:pt>
                <c:pt idx="46">
                  <c:v>75.523613963039</c:v>
                </c:pt>
                <c:pt idx="47">
                  <c:v>77.1663244353183</c:v>
                </c:pt>
                <c:pt idx="48">
                  <c:v>78.8090349075975</c:v>
                </c:pt>
                <c:pt idx="49">
                  <c:v>80.4517453798768</c:v>
                </c:pt>
                <c:pt idx="50">
                  <c:v>82.0944558521561</c:v>
                </c:pt>
                <c:pt idx="51">
                  <c:v>83.7371663244353</c:v>
                </c:pt>
                <c:pt idx="52">
                  <c:v>85.3798767967146</c:v>
                </c:pt>
                <c:pt idx="53">
                  <c:v>87.0225872689938</c:v>
                </c:pt>
                <c:pt idx="54">
                  <c:v>88.6652977412731</c:v>
                </c:pt>
                <c:pt idx="55">
                  <c:v>90.3080082135524</c:v>
                </c:pt>
                <c:pt idx="56">
                  <c:v>91.9507186858316</c:v>
                </c:pt>
                <c:pt idx="57">
                  <c:v>93.5934291581109</c:v>
                </c:pt>
                <c:pt idx="58">
                  <c:v>94.8254620123203</c:v>
                </c:pt>
                <c:pt idx="59">
                  <c:v>95.7289527720739</c:v>
                </c:pt>
                <c:pt idx="60">
                  <c:v>96.4681724845996</c:v>
                </c:pt>
                <c:pt idx="61">
                  <c:v>97.1252566735113</c:v>
                </c:pt>
                <c:pt idx="62">
                  <c:v>97.6591375770021</c:v>
                </c:pt>
                <c:pt idx="63">
                  <c:v>98.1519507186858</c:v>
                </c:pt>
                <c:pt idx="64">
                  <c:v>98.6036960985626</c:v>
                </c:pt>
                <c:pt idx="65">
                  <c:v>99.0143737166324</c:v>
                </c:pt>
                <c:pt idx="66">
                  <c:v>99.3839835728953</c:v>
                </c:pt>
                <c:pt idx="67">
                  <c:v>99.7125256673511</c:v>
                </c:pt>
                <c:pt idx="68">
                  <c:v>100</c:v>
                </c:pt>
              </c:numCache>
            </c:numRef>
          </c:xVal>
          <c:yVal>
            <c:numRef>
              <c:f>ZCV!$P$2:$P$71</c:f>
              <c:numCache>
                <c:formatCode>General</c:formatCode>
                <c:ptCount val="70"/>
                <c:pt idx="0" c:formatCode="General">
                  <c:v>4329</c:v>
                </c:pt>
                <c:pt idx="1" c:formatCode="General">
                  <c:v>4297</c:v>
                </c:pt>
                <c:pt idx="2" c:formatCode="General">
                  <c:v>4274</c:v>
                </c:pt>
                <c:pt idx="3" c:formatCode="General">
                  <c:v>4253</c:v>
                </c:pt>
                <c:pt idx="4" c:formatCode="General">
                  <c:v>4234</c:v>
                </c:pt>
                <c:pt idx="5" c:formatCode="General">
                  <c:v>4216</c:v>
                </c:pt>
                <c:pt idx="6" c:formatCode="General">
                  <c:v>4199</c:v>
                </c:pt>
                <c:pt idx="7" c:formatCode="General">
                  <c:v>4182</c:v>
                </c:pt>
                <c:pt idx="8" c:formatCode="General">
                  <c:v>4165</c:v>
                </c:pt>
                <c:pt idx="9" c:formatCode="General">
                  <c:v>4147</c:v>
                </c:pt>
                <c:pt idx="10" c:formatCode="General">
                  <c:v>4130</c:v>
                </c:pt>
                <c:pt idx="11" c:formatCode="General">
                  <c:v>4113</c:v>
                </c:pt>
                <c:pt idx="12" c:formatCode="General">
                  <c:v>4097</c:v>
                </c:pt>
                <c:pt idx="13" c:formatCode="General">
                  <c:v>4085</c:v>
                </c:pt>
                <c:pt idx="14" c:formatCode="General">
                  <c:v>4074</c:v>
                </c:pt>
                <c:pt idx="15" c:formatCode="General">
                  <c:v>4057</c:v>
                </c:pt>
                <c:pt idx="16" c:formatCode="General">
                  <c:v>4027</c:v>
                </c:pt>
                <c:pt idx="17" c:formatCode="General">
                  <c:v>3996</c:v>
                </c:pt>
                <c:pt idx="18" c:formatCode="General">
                  <c:v>3975</c:v>
                </c:pt>
                <c:pt idx="19" c:formatCode="General">
                  <c:v>3959</c:v>
                </c:pt>
                <c:pt idx="20" c:formatCode="General">
                  <c:v>3947</c:v>
                </c:pt>
                <c:pt idx="21" c:formatCode="General">
                  <c:v>3937</c:v>
                </c:pt>
                <c:pt idx="22" c:formatCode="General">
                  <c:v>3928</c:v>
                </c:pt>
                <c:pt idx="23" c:formatCode="General">
                  <c:v>3917</c:v>
                </c:pt>
                <c:pt idx="24" c:formatCode="General">
                  <c:v>3906</c:v>
                </c:pt>
                <c:pt idx="25" c:formatCode="General">
                  <c:v>3895</c:v>
                </c:pt>
                <c:pt idx="26" c:formatCode="General">
                  <c:v>3883</c:v>
                </c:pt>
                <c:pt idx="27" c:formatCode="General">
                  <c:v>3873</c:v>
                </c:pt>
                <c:pt idx="28" c:formatCode="General">
                  <c:v>3863</c:v>
                </c:pt>
                <c:pt idx="29" c:formatCode="General">
                  <c:v>3853</c:v>
                </c:pt>
                <c:pt idx="30" c:formatCode="General">
                  <c:v>3844</c:v>
                </c:pt>
                <c:pt idx="31" c:formatCode="General">
                  <c:v>3836</c:v>
                </c:pt>
                <c:pt idx="32" c:formatCode="General">
                  <c:v>3829</c:v>
                </c:pt>
                <c:pt idx="33" c:formatCode="General">
                  <c:v>3821</c:v>
                </c:pt>
                <c:pt idx="34" c:formatCode="General">
                  <c:v>3814</c:v>
                </c:pt>
                <c:pt idx="35" c:formatCode="General">
                  <c:v>3808</c:v>
                </c:pt>
                <c:pt idx="36" c:formatCode="General">
                  <c:v>3803</c:v>
                </c:pt>
                <c:pt idx="37" c:formatCode="General">
                  <c:v>3797</c:v>
                </c:pt>
                <c:pt idx="38" c:formatCode="General">
                  <c:v>3792</c:v>
                </c:pt>
                <c:pt idx="39" c:formatCode="General">
                  <c:v>3787</c:v>
                </c:pt>
                <c:pt idx="40" c:formatCode="General">
                  <c:v>3784</c:v>
                </c:pt>
                <c:pt idx="41" c:formatCode="General">
                  <c:v>3781</c:v>
                </c:pt>
                <c:pt idx="42" c:formatCode="General">
                  <c:v>3778</c:v>
                </c:pt>
                <c:pt idx="43" c:formatCode="General">
                  <c:v>3775</c:v>
                </c:pt>
                <c:pt idx="44" c:formatCode="General">
                  <c:v>3772</c:v>
                </c:pt>
                <c:pt idx="45" c:formatCode="General">
                  <c:v>3769</c:v>
                </c:pt>
                <c:pt idx="46" c:formatCode="General">
                  <c:v>3766</c:v>
                </c:pt>
                <c:pt idx="47" c:formatCode="General">
                  <c:v>3762</c:v>
                </c:pt>
                <c:pt idx="48" c:formatCode="General">
                  <c:v>3757</c:v>
                </c:pt>
                <c:pt idx="49" c:formatCode="General">
                  <c:v>3753</c:v>
                </c:pt>
                <c:pt idx="50" c:formatCode="General">
                  <c:v>3748</c:v>
                </c:pt>
                <c:pt idx="51" c:formatCode="General">
                  <c:v>3741</c:v>
                </c:pt>
                <c:pt idx="52" c:formatCode="General">
                  <c:v>3734</c:v>
                </c:pt>
                <c:pt idx="53" c:formatCode="General">
                  <c:v>3726</c:v>
                </c:pt>
                <c:pt idx="54" c:formatCode="General">
                  <c:v>3718</c:v>
                </c:pt>
                <c:pt idx="55" c:formatCode="General">
                  <c:v>3710</c:v>
                </c:pt>
                <c:pt idx="56" c:formatCode="General">
                  <c:v>3705</c:v>
                </c:pt>
                <c:pt idx="57" c:formatCode="General">
                  <c:v>3700</c:v>
                </c:pt>
                <c:pt idx="58" c:formatCode="General">
                  <c:v>3696</c:v>
                </c:pt>
                <c:pt idx="59" c:formatCode="General">
                  <c:v>3693</c:v>
                </c:pt>
                <c:pt idx="60" c:formatCode="General">
                  <c:v>3690</c:v>
                </c:pt>
                <c:pt idx="61" c:formatCode="General">
                  <c:v>3687</c:v>
                </c:pt>
                <c:pt idx="62" c:formatCode="General">
                  <c:v>3683</c:v>
                </c:pt>
                <c:pt idx="63" c:formatCode="General">
                  <c:v>3678</c:v>
                </c:pt>
                <c:pt idx="64" c:formatCode="General">
                  <c:v>3673</c:v>
                </c:pt>
                <c:pt idx="65" c:formatCode="General">
                  <c:v>3666</c:v>
                </c:pt>
                <c:pt idx="66" c:formatCode="General">
                  <c:v>3659</c:v>
                </c:pt>
                <c:pt idx="67" c:formatCode="General">
                  <c:v>3652</c:v>
                </c:pt>
                <c:pt idx="68" c:formatCode="General">
                  <c:v>3652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"OCV-10度"</c:f>
              <c:strCache>
                <c:ptCount val="1"/>
                <c:pt idx="0">
                  <c:v>OCV-10度</c:v>
                </c:pt>
              </c:strCache>
            </c:strRef>
          </c:tx>
          <c:dLbls>
            <c:delete val="1"/>
          </c:dLbls>
          <c:xVal>
            <c:numRef>
              <c:f>ZCV!$AA$2:$AA$71</c:f>
              <c:numCache>
                <c:formatCode>0</c:formatCode>
                <c:ptCount val="70"/>
                <c:pt idx="0">
                  <c:v>0</c:v>
                </c:pt>
                <c:pt idx="1">
                  <c:v>1.87178287318671</c:v>
                </c:pt>
                <c:pt idx="2">
                  <c:v>3.74356574637342</c:v>
                </c:pt>
                <c:pt idx="3">
                  <c:v>5.61534861956013</c:v>
                </c:pt>
                <c:pt idx="4">
                  <c:v>7.48713149274684</c:v>
                </c:pt>
                <c:pt idx="5">
                  <c:v>9.35891436593355</c:v>
                </c:pt>
                <c:pt idx="6">
                  <c:v>11.2306972391203</c:v>
                </c:pt>
                <c:pt idx="7">
                  <c:v>13.102480112307</c:v>
                </c:pt>
                <c:pt idx="8">
                  <c:v>14.9742629854937</c:v>
                </c:pt>
                <c:pt idx="9">
                  <c:v>16.8460458586804</c:v>
                </c:pt>
                <c:pt idx="10">
                  <c:v>18.7178287318671</c:v>
                </c:pt>
                <c:pt idx="11">
                  <c:v>20.5896116050538</c:v>
                </c:pt>
                <c:pt idx="12">
                  <c:v>22.4613944782405</c:v>
                </c:pt>
                <c:pt idx="13">
                  <c:v>24.3331773514272</c:v>
                </c:pt>
                <c:pt idx="14">
                  <c:v>26.2049602246139</c:v>
                </c:pt>
                <c:pt idx="15">
                  <c:v>28.0767430978007</c:v>
                </c:pt>
                <c:pt idx="16">
                  <c:v>29.9485259709874</c:v>
                </c:pt>
                <c:pt idx="17">
                  <c:v>31.8203088441741</c:v>
                </c:pt>
                <c:pt idx="18">
                  <c:v>33.6920917173608</c:v>
                </c:pt>
                <c:pt idx="19">
                  <c:v>35.5638745905475</c:v>
                </c:pt>
                <c:pt idx="20">
                  <c:v>37.4356574637342</c:v>
                </c:pt>
                <c:pt idx="21">
                  <c:v>39.3074403369209</c:v>
                </c:pt>
                <c:pt idx="22">
                  <c:v>41.1792232101076</c:v>
                </c:pt>
                <c:pt idx="23">
                  <c:v>43.0042115114647</c:v>
                </c:pt>
                <c:pt idx="24">
                  <c:v>44.8759943846514</c:v>
                </c:pt>
                <c:pt idx="25">
                  <c:v>46.7477772578381</c:v>
                </c:pt>
                <c:pt idx="26">
                  <c:v>48.6195601310248</c:v>
                </c:pt>
                <c:pt idx="27">
                  <c:v>50.4913430042115</c:v>
                </c:pt>
                <c:pt idx="28">
                  <c:v>52.3631258773982</c:v>
                </c:pt>
                <c:pt idx="29">
                  <c:v>54.2349087505849</c:v>
                </c:pt>
                <c:pt idx="30">
                  <c:v>56.1066916237716</c:v>
                </c:pt>
                <c:pt idx="31">
                  <c:v>57.9784744969584</c:v>
                </c:pt>
                <c:pt idx="32">
                  <c:v>59.8502573701451</c:v>
                </c:pt>
                <c:pt idx="33">
                  <c:v>61.7220402433318</c:v>
                </c:pt>
                <c:pt idx="34">
                  <c:v>63.5938231165185</c:v>
                </c:pt>
                <c:pt idx="35">
                  <c:v>65.4656059897052</c:v>
                </c:pt>
                <c:pt idx="36">
                  <c:v>67.3373888628919</c:v>
                </c:pt>
                <c:pt idx="37">
                  <c:v>69.2091717360786</c:v>
                </c:pt>
                <c:pt idx="38">
                  <c:v>71.0809546092653</c:v>
                </c:pt>
                <c:pt idx="39">
                  <c:v>72.952737482452</c:v>
                </c:pt>
                <c:pt idx="40">
                  <c:v>74.8245203556387</c:v>
                </c:pt>
                <c:pt idx="41">
                  <c:v>76.6963032288255</c:v>
                </c:pt>
                <c:pt idx="42">
                  <c:v>78.5680861020122</c:v>
                </c:pt>
                <c:pt idx="43">
                  <c:v>80.4398689751989</c:v>
                </c:pt>
                <c:pt idx="44">
                  <c:v>82.3116518483856</c:v>
                </c:pt>
                <c:pt idx="45">
                  <c:v>84.1834347215723</c:v>
                </c:pt>
                <c:pt idx="46">
                  <c:v>86.055217594759</c:v>
                </c:pt>
                <c:pt idx="47">
                  <c:v>87.9270004679457</c:v>
                </c:pt>
                <c:pt idx="48">
                  <c:v>89.3776321946654</c:v>
                </c:pt>
                <c:pt idx="49">
                  <c:v>90.4539073467478</c:v>
                </c:pt>
                <c:pt idx="50">
                  <c:v>91.3897987833411</c:v>
                </c:pt>
                <c:pt idx="51">
                  <c:v>92.1853065044455</c:v>
                </c:pt>
                <c:pt idx="52">
                  <c:v>92.9340196537202</c:v>
                </c:pt>
                <c:pt idx="53">
                  <c:v>93.6359382311652</c:v>
                </c:pt>
                <c:pt idx="54">
                  <c:v>94.2442676649509</c:v>
                </c:pt>
                <c:pt idx="55">
                  <c:v>94.8058025269069</c:v>
                </c:pt>
                <c:pt idx="56">
                  <c:v>95.3673373888629</c:v>
                </c:pt>
                <c:pt idx="57">
                  <c:v>95.8820776789892</c:v>
                </c:pt>
                <c:pt idx="58">
                  <c:v>96.3500233972859</c:v>
                </c:pt>
                <c:pt idx="59">
                  <c:v>96.8179691155826</c:v>
                </c:pt>
                <c:pt idx="60">
                  <c:v>97.2391202620496</c:v>
                </c:pt>
                <c:pt idx="61">
                  <c:v>97.6134768366869</c:v>
                </c:pt>
                <c:pt idx="62">
                  <c:v>98.034627983154</c:v>
                </c:pt>
                <c:pt idx="63">
                  <c:v>98.4089845577913</c:v>
                </c:pt>
                <c:pt idx="64">
                  <c:v>98.736546560599</c:v>
                </c:pt>
                <c:pt idx="65">
                  <c:v>99.0641085634066</c:v>
                </c:pt>
                <c:pt idx="66">
                  <c:v>99.3916705662143</c:v>
                </c:pt>
                <c:pt idx="67">
                  <c:v>99.719232569022</c:v>
                </c:pt>
                <c:pt idx="68">
                  <c:v>100</c:v>
                </c:pt>
              </c:numCache>
            </c:numRef>
          </c:xVal>
          <c:yVal>
            <c:numRef>
              <c:f>ZCV!$W$2:$W$71</c:f>
              <c:numCache>
                <c:formatCode>General</c:formatCode>
                <c:ptCount val="70"/>
                <c:pt idx="0" c:formatCode="General">
                  <c:v>4333</c:v>
                </c:pt>
                <c:pt idx="1" c:formatCode="General">
                  <c:v>4296</c:v>
                </c:pt>
                <c:pt idx="2" c:formatCode="General">
                  <c:v>4270</c:v>
                </c:pt>
                <c:pt idx="3" c:formatCode="General">
                  <c:v>4248</c:v>
                </c:pt>
                <c:pt idx="4" c:formatCode="General">
                  <c:v>4228</c:v>
                </c:pt>
                <c:pt idx="5" c:formatCode="General">
                  <c:v>4209</c:v>
                </c:pt>
                <c:pt idx="6" c:formatCode="General">
                  <c:v>4191</c:v>
                </c:pt>
                <c:pt idx="7" c:formatCode="General">
                  <c:v>4173</c:v>
                </c:pt>
                <c:pt idx="8" c:formatCode="General">
                  <c:v>4155</c:v>
                </c:pt>
                <c:pt idx="9" c:formatCode="General">
                  <c:v>4138</c:v>
                </c:pt>
                <c:pt idx="10" c:formatCode="General">
                  <c:v>4120</c:v>
                </c:pt>
                <c:pt idx="11" c:formatCode="General">
                  <c:v>4103</c:v>
                </c:pt>
                <c:pt idx="12" c:formatCode="General">
                  <c:v>4089</c:v>
                </c:pt>
                <c:pt idx="13" c:formatCode="General">
                  <c:v>4076</c:v>
                </c:pt>
                <c:pt idx="14" c:formatCode="General">
                  <c:v>4058</c:v>
                </c:pt>
                <c:pt idx="15" c:formatCode="General">
                  <c:v>4031</c:v>
                </c:pt>
                <c:pt idx="16" c:formatCode="General">
                  <c:v>4001</c:v>
                </c:pt>
                <c:pt idx="17" c:formatCode="General">
                  <c:v>3977</c:v>
                </c:pt>
                <c:pt idx="18" c:formatCode="General">
                  <c:v>3958</c:v>
                </c:pt>
                <c:pt idx="19" c:formatCode="General">
                  <c:v>3944</c:v>
                </c:pt>
                <c:pt idx="20" c:formatCode="General">
                  <c:v>3933</c:v>
                </c:pt>
                <c:pt idx="21" c:formatCode="General">
                  <c:v>3924</c:v>
                </c:pt>
                <c:pt idx="22" c:formatCode="General">
                  <c:v>3914</c:v>
                </c:pt>
                <c:pt idx="23" c:formatCode="General">
                  <c:v>3905</c:v>
                </c:pt>
                <c:pt idx="24" c:formatCode="General">
                  <c:v>3895</c:v>
                </c:pt>
                <c:pt idx="25" c:formatCode="General">
                  <c:v>3885</c:v>
                </c:pt>
                <c:pt idx="26" c:formatCode="General">
                  <c:v>3875</c:v>
                </c:pt>
                <c:pt idx="27" c:formatCode="General">
                  <c:v>3865</c:v>
                </c:pt>
                <c:pt idx="28" c:formatCode="General">
                  <c:v>3856</c:v>
                </c:pt>
                <c:pt idx="29" c:formatCode="General">
                  <c:v>3847</c:v>
                </c:pt>
                <c:pt idx="30" c:formatCode="General">
                  <c:v>3838</c:v>
                </c:pt>
                <c:pt idx="31" c:formatCode="General">
                  <c:v>3830</c:v>
                </c:pt>
                <c:pt idx="32" c:formatCode="General">
                  <c:v>3822</c:v>
                </c:pt>
                <c:pt idx="33" c:formatCode="General">
                  <c:v>3815</c:v>
                </c:pt>
                <c:pt idx="34" c:formatCode="General">
                  <c:v>3808</c:v>
                </c:pt>
                <c:pt idx="35" c:formatCode="General">
                  <c:v>3801</c:v>
                </c:pt>
                <c:pt idx="36" c:formatCode="General">
                  <c:v>3796</c:v>
                </c:pt>
                <c:pt idx="37" c:formatCode="General">
                  <c:v>3790</c:v>
                </c:pt>
                <c:pt idx="38" c:formatCode="General">
                  <c:v>3786</c:v>
                </c:pt>
                <c:pt idx="39" c:formatCode="General">
                  <c:v>3782</c:v>
                </c:pt>
                <c:pt idx="40" c:formatCode="General">
                  <c:v>3778</c:v>
                </c:pt>
                <c:pt idx="41" c:formatCode="General">
                  <c:v>3774</c:v>
                </c:pt>
                <c:pt idx="42" c:formatCode="General">
                  <c:v>3771</c:v>
                </c:pt>
                <c:pt idx="43" c:formatCode="General">
                  <c:v>3767</c:v>
                </c:pt>
                <c:pt idx="44" c:formatCode="General">
                  <c:v>3763</c:v>
                </c:pt>
                <c:pt idx="45" c:formatCode="General">
                  <c:v>3759</c:v>
                </c:pt>
                <c:pt idx="46" c:formatCode="General">
                  <c:v>3754</c:v>
                </c:pt>
                <c:pt idx="47" c:formatCode="General">
                  <c:v>3749</c:v>
                </c:pt>
                <c:pt idx="48" c:formatCode="General">
                  <c:v>3746</c:v>
                </c:pt>
                <c:pt idx="49" c:formatCode="General">
                  <c:v>3745</c:v>
                </c:pt>
                <c:pt idx="50" c:formatCode="General">
                  <c:v>3743</c:v>
                </c:pt>
                <c:pt idx="51" c:formatCode="General">
                  <c:v>3743</c:v>
                </c:pt>
                <c:pt idx="52" c:formatCode="General">
                  <c:v>3742</c:v>
                </c:pt>
                <c:pt idx="53" c:formatCode="General">
                  <c:v>3740</c:v>
                </c:pt>
                <c:pt idx="54" c:formatCode="General">
                  <c:v>3739</c:v>
                </c:pt>
                <c:pt idx="55" c:formatCode="General">
                  <c:v>3738</c:v>
                </c:pt>
                <c:pt idx="56" c:formatCode="General">
                  <c:v>3738</c:v>
                </c:pt>
                <c:pt idx="57" c:formatCode="General">
                  <c:v>3736</c:v>
                </c:pt>
                <c:pt idx="58" c:formatCode="General">
                  <c:v>3736</c:v>
                </c:pt>
                <c:pt idx="59" c:formatCode="General">
                  <c:v>3734</c:v>
                </c:pt>
                <c:pt idx="60" c:formatCode="General">
                  <c:v>3733</c:v>
                </c:pt>
                <c:pt idx="61" c:formatCode="General">
                  <c:v>3732</c:v>
                </c:pt>
                <c:pt idx="62" c:formatCode="General">
                  <c:v>3731</c:v>
                </c:pt>
                <c:pt idx="63" c:formatCode="General">
                  <c:v>3730</c:v>
                </c:pt>
                <c:pt idx="64" c:formatCode="General">
                  <c:v>3729</c:v>
                </c:pt>
                <c:pt idx="65" c:formatCode="General">
                  <c:v>3728</c:v>
                </c:pt>
                <c:pt idx="66" c:formatCode="General">
                  <c:v>3727</c:v>
                </c:pt>
                <c:pt idx="67" c:formatCode="General">
                  <c:v>3726</c:v>
                </c:pt>
                <c:pt idx="68" c:formatCode="General">
                  <c:v>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9728"/>
        <c:axId val="134660096"/>
      </c:scatterChart>
      <c:valAx>
        <c:axId val="1346497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0096"/>
        <c:crosses val="autoZero"/>
        <c:crossBetween val="midCat"/>
      </c:valAx>
      <c:valAx>
        <c:axId val="134660096"/>
        <c:scaling>
          <c:orientation val="minMax"/>
          <c:min val="300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497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OCV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"OCV 50度"</c:f>
              <c:strCache>
                <c:ptCount val="1"/>
                <c:pt idx="0">
                  <c:v>OCV 50度</c:v>
                </c:pt>
              </c:strCache>
            </c:strRef>
          </c:tx>
          <c:dLbls>
            <c:delete val="1"/>
          </c:dLbls>
          <c:xVal>
            <c:numRef>
              <c:f>ZCV!$D$2:$D$71</c:f>
              <c:numCache>
                <c:formatCode>General</c:formatCode>
                <c:ptCount val="70"/>
                <c:pt idx="0" c:formatCode="General">
                  <c:v>0</c:v>
                </c:pt>
                <c:pt idx="1" c:formatCode="General">
                  <c:v>40</c:v>
                </c:pt>
                <c:pt idx="2" c:formatCode="General">
                  <c:v>80</c:v>
                </c:pt>
                <c:pt idx="3" c:formatCode="General">
                  <c:v>120</c:v>
                </c:pt>
                <c:pt idx="4" c:formatCode="General">
                  <c:v>160</c:v>
                </c:pt>
                <c:pt idx="5" c:formatCode="General">
                  <c:v>200</c:v>
                </c:pt>
                <c:pt idx="6" c:formatCode="General">
                  <c:v>240</c:v>
                </c:pt>
                <c:pt idx="7" c:formatCode="General">
                  <c:v>280</c:v>
                </c:pt>
                <c:pt idx="8" c:formatCode="General">
                  <c:v>320</c:v>
                </c:pt>
                <c:pt idx="9" c:formatCode="General">
                  <c:v>360</c:v>
                </c:pt>
                <c:pt idx="10" c:formatCode="General">
                  <c:v>400</c:v>
                </c:pt>
                <c:pt idx="11" c:formatCode="General">
                  <c:v>440</c:v>
                </c:pt>
                <c:pt idx="12" c:formatCode="General">
                  <c:v>480</c:v>
                </c:pt>
                <c:pt idx="13" c:formatCode="General">
                  <c:v>520</c:v>
                </c:pt>
                <c:pt idx="14" c:formatCode="General">
                  <c:v>560</c:v>
                </c:pt>
                <c:pt idx="15" c:formatCode="General">
                  <c:v>600</c:v>
                </c:pt>
                <c:pt idx="16" c:formatCode="General">
                  <c:v>640</c:v>
                </c:pt>
                <c:pt idx="17" c:formatCode="General">
                  <c:v>680</c:v>
                </c:pt>
                <c:pt idx="18" c:formatCode="General">
                  <c:v>720</c:v>
                </c:pt>
                <c:pt idx="19" c:formatCode="General">
                  <c:v>760</c:v>
                </c:pt>
                <c:pt idx="20" c:formatCode="General">
                  <c:v>800</c:v>
                </c:pt>
                <c:pt idx="21" c:formatCode="General">
                  <c:v>840</c:v>
                </c:pt>
                <c:pt idx="22" c:formatCode="General">
                  <c:v>880</c:v>
                </c:pt>
                <c:pt idx="23" c:formatCode="General">
                  <c:v>919</c:v>
                </c:pt>
                <c:pt idx="24" c:formatCode="General">
                  <c:v>959</c:v>
                </c:pt>
                <c:pt idx="25" c:formatCode="General">
                  <c:v>999</c:v>
                </c:pt>
                <c:pt idx="26" c:formatCode="General">
                  <c:v>1039</c:v>
                </c:pt>
                <c:pt idx="27" c:formatCode="General">
                  <c:v>1079</c:v>
                </c:pt>
                <c:pt idx="28" c:formatCode="General">
                  <c:v>1119</c:v>
                </c:pt>
                <c:pt idx="29" c:formatCode="General">
                  <c:v>1159</c:v>
                </c:pt>
                <c:pt idx="30" c:formatCode="General">
                  <c:v>1199</c:v>
                </c:pt>
                <c:pt idx="31" c:formatCode="General">
                  <c:v>1239</c:v>
                </c:pt>
                <c:pt idx="32" c:formatCode="General">
                  <c:v>1279</c:v>
                </c:pt>
                <c:pt idx="33" c:formatCode="General">
                  <c:v>1319</c:v>
                </c:pt>
                <c:pt idx="34" c:formatCode="General">
                  <c:v>1359</c:v>
                </c:pt>
                <c:pt idx="35" c:formatCode="General">
                  <c:v>1399</c:v>
                </c:pt>
                <c:pt idx="36" c:formatCode="General">
                  <c:v>1439</c:v>
                </c:pt>
                <c:pt idx="37" c:formatCode="General">
                  <c:v>1479</c:v>
                </c:pt>
                <c:pt idx="38" c:formatCode="General">
                  <c:v>1519</c:v>
                </c:pt>
                <c:pt idx="39" c:formatCode="General">
                  <c:v>1559</c:v>
                </c:pt>
                <c:pt idx="40" c:formatCode="General">
                  <c:v>1599</c:v>
                </c:pt>
                <c:pt idx="41" c:formatCode="General">
                  <c:v>1639</c:v>
                </c:pt>
                <c:pt idx="42" c:formatCode="General">
                  <c:v>1679</c:v>
                </c:pt>
                <c:pt idx="43" c:formatCode="General">
                  <c:v>1719</c:v>
                </c:pt>
                <c:pt idx="44" c:formatCode="General">
                  <c:v>1759</c:v>
                </c:pt>
                <c:pt idx="45" c:formatCode="General">
                  <c:v>1799</c:v>
                </c:pt>
                <c:pt idx="46" c:formatCode="General">
                  <c:v>1839</c:v>
                </c:pt>
                <c:pt idx="47" c:formatCode="General">
                  <c:v>1879</c:v>
                </c:pt>
                <c:pt idx="48" c:formatCode="General">
                  <c:v>1919</c:v>
                </c:pt>
                <c:pt idx="49" c:formatCode="General">
                  <c:v>1959</c:v>
                </c:pt>
                <c:pt idx="50" c:formatCode="General">
                  <c:v>1999</c:v>
                </c:pt>
                <c:pt idx="51" c:formatCode="General">
                  <c:v>2039</c:v>
                </c:pt>
                <c:pt idx="52" c:formatCode="General">
                  <c:v>2079</c:v>
                </c:pt>
                <c:pt idx="53" c:formatCode="General">
                  <c:v>2119</c:v>
                </c:pt>
                <c:pt idx="54" c:formatCode="General">
                  <c:v>2159</c:v>
                </c:pt>
                <c:pt idx="55" c:formatCode="General">
                  <c:v>2199</c:v>
                </c:pt>
                <c:pt idx="56" c:formatCode="General">
                  <c:v>2239</c:v>
                </c:pt>
                <c:pt idx="57" c:formatCode="General">
                  <c:v>2279</c:v>
                </c:pt>
                <c:pt idx="58" c:formatCode="General">
                  <c:v>2319</c:v>
                </c:pt>
                <c:pt idx="59" c:formatCode="General">
                  <c:v>2359</c:v>
                </c:pt>
                <c:pt idx="60" c:formatCode="General">
                  <c:v>2399</c:v>
                </c:pt>
                <c:pt idx="61" c:formatCode="General">
                  <c:v>2439</c:v>
                </c:pt>
                <c:pt idx="62" c:formatCode="General">
                  <c:v>2479</c:v>
                </c:pt>
                <c:pt idx="63" c:formatCode="General">
                  <c:v>2519</c:v>
                </c:pt>
                <c:pt idx="64" c:formatCode="General">
                  <c:v>2526</c:v>
                </c:pt>
                <c:pt idx="65" c:formatCode="General">
                  <c:v>2527</c:v>
                </c:pt>
                <c:pt idx="66" c:formatCode="General">
                  <c:v>2528</c:v>
                </c:pt>
                <c:pt idx="67" c:formatCode="General">
                  <c:v>2528</c:v>
                </c:pt>
                <c:pt idx="68" c:formatCode="General">
                  <c:v>2529</c:v>
                </c:pt>
              </c:numCache>
            </c:numRef>
          </c:xVal>
          <c:yVal>
            <c:numRef>
              <c:f>ZCV!$B$2:$B$71</c:f>
              <c:numCache>
                <c:formatCode>General</c:formatCode>
                <c:ptCount val="70"/>
                <c:pt idx="0" c:formatCode="General">
                  <c:v>4314</c:v>
                </c:pt>
                <c:pt idx="1" c:formatCode="General">
                  <c:v>4292</c:v>
                </c:pt>
                <c:pt idx="2" c:formatCode="General">
                  <c:v>4271</c:v>
                </c:pt>
                <c:pt idx="3" c:formatCode="General">
                  <c:v>4252</c:v>
                </c:pt>
                <c:pt idx="4" c:formatCode="General">
                  <c:v>4233</c:v>
                </c:pt>
                <c:pt idx="5" c:formatCode="General">
                  <c:v>4214</c:v>
                </c:pt>
                <c:pt idx="6" c:formatCode="General">
                  <c:v>4196</c:v>
                </c:pt>
                <c:pt idx="7" c:formatCode="General">
                  <c:v>4179</c:v>
                </c:pt>
                <c:pt idx="8" c:formatCode="General">
                  <c:v>4161</c:v>
                </c:pt>
                <c:pt idx="9" c:formatCode="General">
                  <c:v>4143</c:v>
                </c:pt>
                <c:pt idx="10" c:formatCode="General">
                  <c:v>4127</c:v>
                </c:pt>
                <c:pt idx="11" c:formatCode="General">
                  <c:v>4110</c:v>
                </c:pt>
                <c:pt idx="12" c:formatCode="General">
                  <c:v>4093</c:v>
                </c:pt>
                <c:pt idx="13" c:formatCode="General">
                  <c:v>4077</c:v>
                </c:pt>
                <c:pt idx="14" c:formatCode="General">
                  <c:v>4061</c:v>
                </c:pt>
                <c:pt idx="15" c:formatCode="General">
                  <c:v>4047</c:v>
                </c:pt>
                <c:pt idx="16" c:formatCode="General">
                  <c:v>4032</c:v>
                </c:pt>
                <c:pt idx="17" c:formatCode="General">
                  <c:v>4015</c:v>
                </c:pt>
                <c:pt idx="18" c:formatCode="General">
                  <c:v>4003</c:v>
                </c:pt>
                <c:pt idx="19" c:formatCode="General">
                  <c:v>3990</c:v>
                </c:pt>
                <c:pt idx="20" c:formatCode="General">
                  <c:v>3977</c:v>
                </c:pt>
                <c:pt idx="21" c:formatCode="General">
                  <c:v>3965</c:v>
                </c:pt>
                <c:pt idx="22" c:formatCode="General">
                  <c:v>3952</c:v>
                </c:pt>
                <c:pt idx="23" c:formatCode="General">
                  <c:v>3939</c:v>
                </c:pt>
                <c:pt idx="24" c:formatCode="General">
                  <c:v>3927</c:v>
                </c:pt>
                <c:pt idx="25" c:formatCode="General">
                  <c:v>3913</c:v>
                </c:pt>
                <c:pt idx="26" c:formatCode="General">
                  <c:v>3897</c:v>
                </c:pt>
                <c:pt idx="27" c:formatCode="General">
                  <c:v>3881</c:v>
                </c:pt>
                <c:pt idx="28" c:formatCode="General">
                  <c:v>3867</c:v>
                </c:pt>
                <c:pt idx="29" c:formatCode="General">
                  <c:v>3856</c:v>
                </c:pt>
                <c:pt idx="30" c:formatCode="General">
                  <c:v>3846</c:v>
                </c:pt>
                <c:pt idx="31" c:formatCode="General">
                  <c:v>3838</c:v>
                </c:pt>
                <c:pt idx="32" c:formatCode="General">
                  <c:v>3830</c:v>
                </c:pt>
                <c:pt idx="33" c:formatCode="General">
                  <c:v>3823</c:v>
                </c:pt>
                <c:pt idx="34" c:formatCode="General">
                  <c:v>3816</c:v>
                </c:pt>
                <c:pt idx="35" c:formatCode="General">
                  <c:v>3810</c:v>
                </c:pt>
                <c:pt idx="36" c:formatCode="General">
                  <c:v>3805</c:v>
                </c:pt>
                <c:pt idx="37" c:formatCode="General">
                  <c:v>3799</c:v>
                </c:pt>
                <c:pt idx="38" c:formatCode="General">
                  <c:v>3794</c:v>
                </c:pt>
                <c:pt idx="39" c:formatCode="General">
                  <c:v>3789</c:v>
                </c:pt>
                <c:pt idx="40" c:formatCode="General">
                  <c:v>3785</c:v>
                </c:pt>
                <c:pt idx="41" c:formatCode="General">
                  <c:v>3781</c:v>
                </c:pt>
                <c:pt idx="42" c:formatCode="General">
                  <c:v>3778</c:v>
                </c:pt>
                <c:pt idx="43" c:formatCode="General">
                  <c:v>3774</c:v>
                </c:pt>
                <c:pt idx="44" c:formatCode="General">
                  <c:v>3768</c:v>
                </c:pt>
                <c:pt idx="45" c:formatCode="General">
                  <c:v>3758</c:v>
                </c:pt>
                <c:pt idx="46" c:formatCode="General">
                  <c:v>3750</c:v>
                </c:pt>
                <c:pt idx="47" c:formatCode="General">
                  <c:v>3744</c:v>
                </c:pt>
                <c:pt idx="48" c:formatCode="General">
                  <c:v>3738</c:v>
                </c:pt>
                <c:pt idx="49" c:formatCode="General">
                  <c:v>3732</c:v>
                </c:pt>
                <c:pt idx="50" c:formatCode="General">
                  <c:v>3727</c:v>
                </c:pt>
                <c:pt idx="51" c:formatCode="General">
                  <c:v>3722</c:v>
                </c:pt>
                <c:pt idx="52" c:formatCode="General">
                  <c:v>3715</c:v>
                </c:pt>
                <c:pt idx="53" c:formatCode="General">
                  <c:v>3706</c:v>
                </c:pt>
                <c:pt idx="54" c:formatCode="General">
                  <c:v>3698</c:v>
                </c:pt>
                <c:pt idx="55" c:formatCode="General">
                  <c:v>3687</c:v>
                </c:pt>
                <c:pt idx="56" c:formatCode="General">
                  <c:v>3679</c:v>
                </c:pt>
                <c:pt idx="57" c:formatCode="General">
                  <c:v>3678</c:v>
                </c:pt>
                <c:pt idx="58" c:formatCode="General">
                  <c:v>3676</c:v>
                </c:pt>
                <c:pt idx="59" c:formatCode="General">
                  <c:v>3672</c:v>
                </c:pt>
                <c:pt idx="60" c:formatCode="General">
                  <c:v>3651</c:v>
                </c:pt>
                <c:pt idx="61" c:formatCode="General">
                  <c:v>3588</c:v>
                </c:pt>
                <c:pt idx="62" c:formatCode="General">
                  <c:v>3493</c:v>
                </c:pt>
                <c:pt idx="63" c:formatCode="General">
                  <c:v>3321</c:v>
                </c:pt>
                <c:pt idx="64" c:formatCode="General">
                  <c:v>3274</c:v>
                </c:pt>
                <c:pt idx="65" c:formatCode="General">
                  <c:v>3266</c:v>
                </c:pt>
                <c:pt idx="66" c:formatCode="General">
                  <c:v>3263</c:v>
                </c:pt>
                <c:pt idx="67" c:formatCode="General">
                  <c:v>3261</c:v>
                </c:pt>
                <c:pt idx="68" c:formatCode="General">
                  <c:v>3261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"OCV 25度"</c:f>
              <c:strCache>
                <c:ptCount val="1"/>
                <c:pt idx="0">
                  <c:v>OCV 25度</c:v>
                </c:pt>
              </c:strCache>
            </c:strRef>
          </c:tx>
          <c:dLbls>
            <c:delete val="1"/>
          </c:dLbls>
          <c:xVal>
            <c:numRef>
              <c:f>ZCV!$K$2:$K$71</c:f>
              <c:numCache>
                <c:formatCode>General</c:formatCode>
                <c:ptCount val="70"/>
                <c:pt idx="0" c:formatCode="General">
                  <c:v>0</c:v>
                </c:pt>
                <c:pt idx="1" c:formatCode="General">
                  <c:v>40</c:v>
                </c:pt>
                <c:pt idx="2" c:formatCode="General">
                  <c:v>80</c:v>
                </c:pt>
                <c:pt idx="3" c:formatCode="General">
                  <c:v>120</c:v>
                </c:pt>
                <c:pt idx="4" c:formatCode="General">
                  <c:v>160</c:v>
                </c:pt>
                <c:pt idx="5" c:formatCode="General">
                  <c:v>200</c:v>
                </c:pt>
                <c:pt idx="6" c:formatCode="General">
                  <c:v>240</c:v>
                </c:pt>
                <c:pt idx="7" c:formatCode="General">
                  <c:v>280</c:v>
                </c:pt>
                <c:pt idx="8" c:formatCode="General">
                  <c:v>320</c:v>
                </c:pt>
                <c:pt idx="9" c:formatCode="General">
                  <c:v>360</c:v>
                </c:pt>
                <c:pt idx="10" c:formatCode="General">
                  <c:v>400</c:v>
                </c:pt>
                <c:pt idx="11" c:formatCode="General">
                  <c:v>440</c:v>
                </c:pt>
                <c:pt idx="12" c:formatCode="General">
                  <c:v>480</c:v>
                </c:pt>
                <c:pt idx="13" c:formatCode="General">
                  <c:v>520</c:v>
                </c:pt>
                <c:pt idx="14" c:formatCode="General">
                  <c:v>560</c:v>
                </c:pt>
                <c:pt idx="15" c:formatCode="General">
                  <c:v>600</c:v>
                </c:pt>
                <c:pt idx="16" c:formatCode="General">
                  <c:v>640</c:v>
                </c:pt>
                <c:pt idx="17" c:formatCode="General">
                  <c:v>680</c:v>
                </c:pt>
                <c:pt idx="18" c:formatCode="General">
                  <c:v>720</c:v>
                </c:pt>
                <c:pt idx="19" c:formatCode="General">
                  <c:v>760</c:v>
                </c:pt>
                <c:pt idx="20" c:formatCode="General">
                  <c:v>800</c:v>
                </c:pt>
                <c:pt idx="21" c:formatCode="General">
                  <c:v>840</c:v>
                </c:pt>
                <c:pt idx="22" c:formatCode="General">
                  <c:v>880</c:v>
                </c:pt>
                <c:pt idx="23" c:formatCode="General">
                  <c:v>919</c:v>
                </c:pt>
                <c:pt idx="24" c:formatCode="General">
                  <c:v>959</c:v>
                </c:pt>
                <c:pt idx="25" c:formatCode="General">
                  <c:v>999</c:v>
                </c:pt>
                <c:pt idx="26" c:formatCode="General">
                  <c:v>1039</c:v>
                </c:pt>
                <c:pt idx="27" c:formatCode="General">
                  <c:v>1079</c:v>
                </c:pt>
                <c:pt idx="28" c:formatCode="General">
                  <c:v>1119</c:v>
                </c:pt>
                <c:pt idx="29" c:formatCode="General">
                  <c:v>1159</c:v>
                </c:pt>
                <c:pt idx="30" c:formatCode="General">
                  <c:v>1199</c:v>
                </c:pt>
                <c:pt idx="31" c:formatCode="General">
                  <c:v>1239</c:v>
                </c:pt>
                <c:pt idx="32" c:formatCode="General">
                  <c:v>1279</c:v>
                </c:pt>
                <c:pt idx="33" c:formatCode="General">
                  <c:v>1319</c:v>
                </c:pt>
                <c:pt idx="34" c:formatCode="General">
                  <c:v>1359</c:v>
                </c:pt>
                <c:pt idx="35" c:formatCode="General">
                  <c:v>1399</c:v>
                </c:pt>
                <c:pt idx="36" c:formatCode="General">
                  <c:v>1439</c:v>
                </c:pt>
                <c:pt idx="37" c:formatCode="General">
                  <c:v>1479</c:v>
                </c:pt>
                <c:pt idx="38" c:formatCode="General">
                  <c:v>1519</c:v>
                </c:pt>
                <c:pt idx="39" c:formatCode="General">
                  <c:v>1559</c:v>
                </c:pt>
                <c:pt idx="40" c:formatCode="General">
                  <c:v>1599</c:v>
                </c:pt>
                <c:pt idx="41" c:formatCode="General">
                  <c:v>1639</c:v>
                </c:pt>
                <c:pt idx="42" c:formatCode="General">
                  <c:v>1679</c:v>
                </c:pt>
                <c:pt idx="43" c:formatCode="General">
                  <c:v>1719</c:v>
                </c:pt>
                <c:pt idx="44" c:formatCode="General">
                  <c:v>1759</c:v>
                </c:pt>
                <c:pt idx="45" c:formatCode="General">
                  <c:v>1799</c:v>
                </c:pt>
                <c:pt idx="46" c:formatCode="General">
                  <c:v>1839</c:v>
                </c:pt>
                <c:pt idx="47" c:formatCode="General">
                  <c:v>1879</c:v>
                </c:pt>
                <c:pt idx="48" c:formatCode="General">
                  <c:v>1919</c:v>
                </c:pt>
                <c:pt idx="49" c:formatCode="General">
                  <c:v>1959</c:v>
                </c:pt>
                <c:pt idx="50" c:formatCode="General">
                  <c:v>1999</c:v>
                </c:pt>
                <c:pt idx="51" c:formatCode="General">
                  <c:v>2039</c:v>
                </c:pt>
                <c:pt idx="52" c:formatCode="General">
                  <c:v>2079</c:v>
                </c:pt>
                <c:pt idx="53" c:formatCode="General">
                  <c:v>2119</c:v>
                </c:pt>
                <c:pt idx="54" c:formatCode="General">
                  <c:v>2159</c:v>
                </c:pt>
                <c:pt idx="55" c:formatCode="General">
                  <c:v>2199</c:v>
                </c:pt>
                <c:pt idx="56" c:formatCode="General">
                  <c:v>2239</c:v>
                </c:pt>
                <c:pt idx="57" c:formatCode="General">
                  <c:v>2279</c:v>
                </c:pt>
                <c:pt idx="58" c:formatCode="General">
                  <c:v>2319</c:v>
                </c:pt>
                <c:pt idx="59" c:formatCode="General">
                  <c:v>2359</c:v>
                </c:pt>
                <c:pt idx="60" c:formatCode="General">
                  <c:v>2399</c:v>
                </c:pt>
                <c:pt idx="61" c:formatCode="General">
                  <c:v>2439</c:v>
                </c:pt>
                <c:pt idx="62" c:formatCode="General">
                  <c:v>2479</c:v>
                </c:pt>
                <c:pt idx="63" c:formatCode="General">
                  <c:v>2519</c:v>
                </c:pt>
                <c:pt idx="64" c:formatCode="General">
                  <c:v>2534</c:v>
                </c:pt>
                <c:pt idx="65" c:formatCode="General">
                  <c:v>2538</c:v>
                </c:pt>
                <c:pt idx="66" c:formatCode="General">
                  <c:v>2540</c:v>
                </c:pt>
                <c:pt idx="67" c:formatCode="General">
                  <c:v>2541</c:v>
                </c:pt>
                <c:pt idx="68" c:formatCode="General">
                  <c:v>2542</c:v>
                </c:pt>
              </c:numCache>
            </c:numRef>
          </c:xVal>
          <c:yVal>
            <c:numRef>
              <c:f>ZCV!$I$2:$I$71</c:f>
              <c:numCache>
                <c:formatCode>General</c:formatCode>
                <c:ptCount val="70"/>
                <c:pt idx="0" c:formatCode="General">
                  <c:v>4326</c:v>
                </c:pt>
                <c:pt idx="1" c:formatCode="General">
                  <c:v>4299</c:v>
                </c:pt>
                <c:pt idx="2" c:formatCode="General">
                  <c:v>4278</c:v>
                </c:pt>
                <c:pt idx="3" c:formatCode="General">
                  <c:v>4258</c:v>
                </c:pt>
                <c:pt idx="4" c:formatCode="General">
                  <c:v>4238</c:v>
                </c:pt>
                <c:pt idx="5" c:formatCode="General">
                  <c:v>4220</c:v>
                </c:pt>
                <c:pt idx="6" c:formatCode="General">
                  <c:v>4202</c:v>
                </c:pt>
                <c:pt idx="7" c:formatCode="General">
                  <c:v>4184</c:v>
                </c:pt>
                <c:pt idx="8" c:formatCode="General">
                  <c:v>4167</c:v>
                </c:pt>
                <c:pt idx="9" c:formatCode="General">
                  <c:v>4150</c:v>
                </c:pt>
                <c:pt idx="10" c:formatCode="General">
                  <c:v>4133</c:v>
                </c:pt>
                <c:pt idx="11" c:formatCode="General">
                  <c:v>4116</c:v>
                </c:pt>
                <c:pt idx="12" c:formatCode="General">
                  <c:v>4099</c:v>
                </c:pt>
                <c:pt idx="13" c:formatCode="General">
                  <c:v>4083</c:v>
                </c:pt>
                <c:pt idx="14" c:formatCode="General">
                  <c:v>4073</c:v>
                </c:pt>
                <c:pt idx="15" c:formatCode="General">
                  <c:v>4064</c:v>
                </c:pt>
                <c:pt idx="16" c:formatCode="General">
                  <c:v>4040</c:v>
                </c:pt>
                <c:pt idx="17" c:formatCode="General">
                  <c:v>4012</c:v>
                </c:pt>
                <c:pt idx="18" c:formatCode="General">
                  <c:v>3993</c:v>
                </c:pt>
                <c:pt idx="19" c:formatCode="General">
                  <c:v>3979</c:v>
                </c:pt>
                <c:pt idx="20" c:formatCode="General">
                  <c:v>3973</c:v>
                </c:pt>
                <c:pt idx="21" c:formatCode="General">
                  <c:v>3966</c:v>
                </c:pt>
                <c:pt idx="22" c:formatCode="General">
                  <c:v>3955</c:v>
                </c:pt>
                <c:pt idx="23" c:formatCode="General">
                  <c:v>3942</c:v>
                </c:pt>
                <c:pt idx="24" c:formatCode="General">
                  <c:v>3929</c:v>
                </c:pt>
                <c:pt idx="25" c:formatCode="General">
                  <c:v>3914</c:v>
                </c:pt>
                <c:pt idx="26" c:formatCode="General">
                  <c:v>3898</c:v>
                </c:pt>
                <c:pt idx="27" c:formatCode="General">
                  <c:v>3884</c:v>
                </c:pt>
                <c:pt idx="28" c:formatCode="General">
                  <c:v>3871</c:v>
                </c:pt>
                <c:pt idx="29" c:formatCode="General">
                  <c:v>3859</c:v>
                </c:pt>
                <c:pt idx="30" c:formatCode="General">
                  <c:v>3850</c:v>
                </c:pt>
                <c:pt idx="31" c:formatCode="General">
                  <c:v>3841</c:v>
                </c:pt>
                <c:pt idx="32" c:formatCode="General">
                  <c:v>3833</c:v>
                </c:pt>
                <c:pt idx="33" c:formatCode="General">
                  <c:v>3826</c:v>
                </c:pt>
                <c:pt idx="34" c:formatCode="General">
                  <c:v>3819</c:v>
                </c:pt>
                <c:pt idx="35" c:formatCode="General">
                  <c:v>3813</c:v>
                </c:pt>
                <c:pt idx="36" c:formatCode="General">
                  <c:v>3808</c:v>
                </c:pt>
                <c:pt idx="37" c:formatCode="General">
                  <c:v>3802</c:v>
                </c:pt>
                <c:pt idx="38" c:formatCode="General">
                  <c:v>3797</c:v>
                </c:pt>
                <c:pt idx="39" c:formatCode="General">
                  <c:v>3793</c:v>
                </c:pt>
                <c:pt idx="40" c:formatCode="General">
                  <c:v>3789</c:v>
                </c:pt>
                <c:pt idx="41" c:formatCode="General">
                  <c:v>3785</c:v>
                </c:pt>
                <c:pt idx="42" c:formatCode="General">
                  <c:v>3781</c:v>
                </c:pt>
                <c:pt idx="43" c:formatCode="General">
                  <c:v>3777</c:v>
                </c:pt>
                <c:pt idx="44" c:formatCode="General">
                  <c:v>3774</c:v>
                </c:pt>
                <c:pt idx="45" c:formatCode="General">
                  <c:v>3771</c:v>
                </c:pt>
                <c:pt idx="46" c:formatCode="General">
                  <c:v>3767</c:v>
                </c:pt>
                <c:pt idx="47" c:formatCode="General">
                  <c:v>3762</c:v>
                </c:pt>
                <c:pt idx="48" c:formatCode="General">
                  <c:v>3757</c:v>
                </c:pt>
                <c:pt idx="49" c:formatCode="General">
                  <c:v>3751</c:v>
                </c:pt>
                <c:pt idx="50" c:formatCode="General">
                  <c:v>3746</c:v>
                </c:pt>
                <c:pt idx="51" c:formatCode="General">
                  <c:v>3741</c:v>
                </c:pt>
                <c:pt idx="52" c:formatCode="General">
                  <c:v>3734</c:v>
                </c:pt>
                <c:pt idx="53" c:formatCode="General">
                  <c:v>3725</c:v>
                </c:pt>
                <c:pt idx="54" c:formatCode="General">
                  <c:v>3717</c:v>
                </c:pt>
                <c:pt idx="55" c:formatCode="General">
                  <c:v>3708</c:v>
                </c:pt>
                <c:pt idx="56" c:formatCode="General">
                  <c:v>3696</c:v>
                </c:pt>
                <c:pt idx="57" c:formatCode="General">
                  <c:v>3692</c:v>
                </c:pt>
                <c:pt idx="58" c:formatCode="General">
                  <c:v>3691</c:v>
                </c:pt>
                <c:pt idx="59" c:formatCode="General">
                  <c:v>3688</c:v>
                </c:pt>
                <c:pt idx="60" c:formatCode="General">
                  <c:v>3681</c:v>
                </c:pt>
                <c:pt idx="61" c:formatCode="General">
                  <c:v>3634</c:v>
                </c:pt>
                <c:pt idx="62" c:formatCode="General">
                  <c:v>3552</c:v>
                </c:pt>
                <c:pt idx="63" c:formatCode="General">
                  <c:v>3418</c:v>
                </c:pt>
                <c:pt idx="64" c:formatCode="General">
                  <c:v>3336</c:v>
                </c:pt>
                <c:pt idx="65" c:formatCode="General">
                  <c:v>3311</c:v>
                </c:pt>
                <c:pt idx="66" c:formatCode="General">
                  <c:v>3299</c:v>
                </c:pt>
                <c:pt idx="67" c:formatCode="General">
                  <c:v>3294</c:v>
                </c:pt>
                <c:pt idx="68" c:formatCode="General">
                  <c:v>3294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"OCV 0度"</c:f>
              <c:strCache>
                <c:ptCount val="1"/>
                <c:pt idx="0">
                  <c:v>OCV 0度</c:v>
                </c:pt>
              </c:strCache>
            </c:strRef>
          </c:tx>
          <c:dLbls>
            <c:delete val="1"/>
          </c:dLbls>
          <c:xVal>
            <c:numRef>
              <c:f>ZCV!$R$2:$R$71</c:f>
              <c:numCache>
                <c:formatCode>General</c:formatCode>
                <c:ptCount val="70"/>
                <c:pt idx="0" c:formatCode="General">
                  <c:v>0</c:v>
                </c:pt>
                <c:pt idx="1" c:formatCode="General">
                  <c:v>40</c:v>
                </c:pt>
                <c:pt idx="2" c:formatCode="General">
                  <c:v>80</c:v>
                </c:pt>
                <c:pt idx="3" c:formatCode="General">
                  <c:v>120</c:v>
                </c:pt>
                <c:pt idx="4" c:formatCode="General">
                  <c:v>160</c:v>
                </c:pt>
                <c:pt idx="5" c:formatCode="General">
                  <c:v>200</c:v>
                </c:pt>
                <c:pt idx="6" c:formatCode="General">
                  <c:v>240</c:v>
                </c:pt>
                <c:pt idx="7" c:formatCode="General">
                  <c:v>280</c:v>
                </c:pt>
                <c:pt idx="8" c:formatCode="General">
                  <c:v>320</c:v>
                </c:pt>
                <c:pt idx="9" c:formatCode="General">
                  <c:v>360</c:v>
                </c:pt>
                <c:pt idx="10" c:formatCode="General">
                  <c:v>400</c:v>
                </c:pt>
                <c:pt idx="11" c:formatCode="General">
                  <c:v>440</c:v>
                </c:pt>
                <c:pt idx="12" c:formatCode="General">
                  <c:v>480</c:v>
                </c:pt>
                <c:pt idx="13" c:formatCode="General">
                  <c:v>520</c:v>
                </c:pt>
                <c:pt idx="14" c:formatCode="General">
                  <c:v>560</c:v>
                </c:pt>
                <c:pt idx="15" c:formatCode="General">
                  <c:v>600</c:v>
                </c:pt>
                <c:pt idx="16" c:formatCode="General">
                  <c:v>640</c:v>
                </c:pt>
                <c:pt idx="17" c:formatCode="General">
                  <c:v>680</c:v>
                </c:pt>
                <c:pt idx="18" c:formatCode="General">
                  <c:v>720</c:v>
                </c:pt>
                <c:pt idx="19" c:formatCode="General">
                  <c:v>760</c:v>
                </c:pt>
                <c:pt idx="20" c:formatCode="General">
                  <c:v>800</c:v>
                </c:pt>
                <c:pt idx="21" c:formatCode="General">
                  <c:v>840</c:v>
                </c:pt>
                <c:pt idx="22" c:formatCode="General">
                  <c:v>880</c:v>
                </c:pt>
                <c:pt idx="23" c:formatCode="General">
                  <c:v>919</c:v>
                </c:pt>
                <c:pt idx="24" c:formatCode="General">
                  <c:v>959</c:v>
                </c:pt>
                <c:pt idx="25" c:formatCode="General">
                  <c:v>999</c:v>
                </c:pt>
                <c:pt idx="26" c:formatCode="General">
                  <c:v>1039</c:v>
                </c:pt>
                <c:pt idx="27" c:formatCode="General">
                  <c:v>1079</c:v>
                </c:pt>
                <c:pt idx="28" c:formatCode="General">
                  <c:v>1119</c:v>
                </c:pt>
                <c:pt idx="29" c:formatCode="General">
                  <c:v>1159</c:v>
                </c:pt>
                <c:pt idx="30" c:formatCode="General">
                  <c:v>1199</c:v>
                </c:pt>
                <c:pt idx="31" c:formatCode="General">
                  <c:v>1239</c:v>
                </c:pt>
                <c:pt idx="32" c:formatCode="General">
                  <c:v>1279</c:v>
                </c:pt>
                <c:pt idx="33" c:formatCode="General">
                  <c:v>1319</c:v>
                </c:pt>
                <c:pt idx="34" c:formatCode="General">
                  <c:v>1359</c:v>
                </c:pt>
                <c:pt idx="35" c:formatCode="General">
                  <c:v>1399</c:v>
                </c:pt>
                <c:pt idx="36" c:formatCode="General">
                  <c:v>1439</c:v>
                </c:pt>
                <c:pt idx="37" c:formatCode="General">
                  <c:v>1479</c:v>
                </c:pt>
                <c:pt idx="38" c:formatCode="General">
                  <c:v>1519</c:v>
                </c:pt>
                <c:pt idx="39" c:formatCode="General">
                  <c:v>1559</c:v>
                </c:pt>
                <c:pt idx="40" c:formatCode="General">
                  <c:v>1599</c:v>
                </c:pt>
                <c:pt idx="41" c:formatCode="General">
                  <c:v>1639</c:v>
                </c:pt>
                <c:pt idx="42" c:formatCode="General">
                  <c:v>1679</c:v>
                </c:pt>
                <c:pt idx="43" c:formatCode="General">
                  <c:v>1719</c:v>
                </c:pt>
                <c:pt idx="44" c:formatCode="General">
                  <c:v>1759</c:v>
                </c:pt>
                <c:pt idx="45" c:formatCode="General">
                  <c:v>1799</c:v>
                </c:pt>
                <c:pt idx="46" c:formatCode="General">
                  <c:v>1839</c:v>
                </c:pt>
                <c:pt idx="47" c:formatCode="General">
                  <c:v>1879</c:v>
                </c:pt>
                <c:pt idx="48" c:formatCode="General">
                  <c:v>1919</c:v>
                </c:pt>
                <c:pt idx="49" c:formatCode="General">
                  <c:v>1959</c:v>
                </c:pt>
                <c:pt idx="50" c:formatCode="General">
                  <c:v>1999</c:v>
                </c:pt>
                <c:pt idx="51" c:formatCode="General">
                  <c:v>2039</c:v>
                </c:pt>
                <c:pt idx="52" c:formatCode="General">
                  <c:v>2079</c:v>
                </c:pt>
                <c:pt idx="53" c:formatCode="General">
                  <c:v>2119</c:v>
                </c:pt>
                <c:pt idx="54" c:formatCode="General">
                  <c:v>2159</c:v>
                </c:pt>
                <c:pt idx="55" c:formatCode="General">
                  <c:v>2199</c:v>
                </c:pt>
                <c:pt idx="56" c:formatCode="General">
                  <c:v>2239</c:v>
                </c:pt>
                <c:pt idx="57" c:formatCode="General">
                  <c:v>2279</c:v>
                </c:pt>
                <c:pt idx="58" c:formatCode="General">
                  <c:v>2309</c:v>
                </c:pt>
                <c:pt idx="59" c:formatCode="General">
                  <c:v>2331</c:v>
                </c:pt>
                <c:pt idx="60" c:formatCode="General">
                  <c:v>2349</c:v>
                </c:pt>
                <c:pt idx="61" c:formatCode="General">
                  <c:v>2365</c:v>
                </c:pt>
                <c:pt idx="62" c:formatCode="General">
                  <c:v>2378</c:v>
                </c:pt>
                <c:pt idx="63" c:formatCode="General">
                  <c:v>2390</c:v>
                </c:pt>
                <c:pt idx="64" c:formatCode="General">
                  <c:v>2401</c:v>
                </c:pt>
                <c:pt idx="65" c:formatCode="General">
                  <c:v>2411</c:v>
                </c:pt>
                <c:pt idx="66" c:formatCode="General">
                  <c:v>2420</c:v>
                </c:pt>
                <c:pt idx="67" c:formatCode="General">
                  <c:v>2428</c:v>
                </c:pt>
                <c:pt idx="68" c:formatCode="General">
                  <c:v>2435</c:v>
                </c:pt>
              </c:numCache>
            </c:numRef>
          </c:xVal>
          <c:yVal>
            <c:numRef>
              <c:f>ZCV!$P$2:$P$71</c:f>
              <c:numCache>
                <c:formatCode>General</c:formatCode>
                <c:ptCount val="70"/>
                <c:pt idx="0" c:formatCode="General">
                  <c:v>4329</c:v>
                </c:pt>
                <c:pt idx="1" c:formatCode="General">
                  <c:v>4297</c:v>
                </c:pt>
                <c:pt idx="2" c:formatCode="General">
                  <c:v>4274</c:v>
                </c:pt>
                <c:pt idx="3" c:formatCode="General">
                  <c:v>4253</c:v>
                </c:pt>
                <c:pt idx="4" c:formatCode="General">
                  <c:v>4234</c:v>
                </c:pt>
                <c:pt idx="5" c:formatCode="General">
                  <c:v>4216</c:v>
                </c:pt>
                <c:pt idx="6" c:formatCode="General">
                  <c:v>4199</c:v>
                </c:pt>
                <c:pt idx="7" c:formatCode="General">
                  <c:v>4182</c:v>
                </c:pt>
                <c:pt idx="8" c:formatCode="General">
                  <c:v>4165</c:v>
                </c:pt>
                <c:pt idx="9" c:formatCode="General">
                  <c:v>4147</c:v>
                </c:pt>
                <c:pt idx="10" c:formatCode="General">
                  <c:v>4130</c:v>
                </c:pt>
                <c:pt idx="11" c:formatCode="General">
                  <c:v>4113</c:v>
                </c:pt>
                <c:pt idx="12" c:formatCode="General">
                  <c:v>4097</c:v>
                </c:pt>
                <c:pt idx="13" c:formatCode="General">
                  <c:v>4085</c:v>
                </c:pt>
                <c:pt idx="14" c:formatCode="General">
                  <c:v>4074</c:v>
                </c:pt>
                <c:pt idx="15" c:formatCode="General">
                  <c:v>4057</c:v>
                </c:pt>
                <c:pt idx="16" c:formatCode="General">
                  <c:v>4027</c:v>
                </c:pt>
                <c:pt idx="17" c:formatCode="General">
                  <c:v>3996</c:v>
                </c:pt>
                <c:pt idx="18" c:formatCode="General">
                  <c:v>3975</c:v>
                </c:pt>
                <c:pt idx="19" c:formatCode="General">
                  <c:v>3959</c:v>
                </c:pt>
                <c:pt idx="20" c:formatCode="General">
                  <c:v>3947</c:v>
                </c:pt>
                <c:pt idx="21" c:formatCode="General">
                  <c:v>3937</c:v>
                </c:pt>
                <c:pt idx="22" c:formatCode="General">
                  <c:v>3928</c:v>
                </c:pt>
                <c:pt idx="23" c:formatCode="General">
                  <c:v>3917</c:v>
                </c:pt>
                <c:pt idx="24" c:formatCode="General">
                  <c:v>3906</c:v>
                </c:pt>
                <c:pt idx="25" c:formatCode="General">
                  <c:v>3895</c:v>
                </c:pt>
                <c:pt idx="26" c:formatCode="General">
                  <c:v>3883</c:v>
                </c:pt>
                <c:pt idx="27" c:formatCode="General">
                  <c:v>3873</c:v>
                </c:pt>
                <c:pt idx="28" c:formatCode="General">
                  <c:v>3863</c:v>
                </c:pt>
                <c:pt idx="29" c:formatCode="General">
                  <c:v>3853</c:v>
                </c:pt>
                <c:pt idx="30" c:formatCode="General">
                  <c:v>3844</c:v>
                </c:pt>
                <c:pt idx="31" c:formatCode="General">
                  <c:v>3836</c:v>
                </c:pt>
                <c:pt idx="32" c:formatCode="General">
                  <c:v>3829</c:v>
                </c:pt>
                <c:pt idx="33" c:formatCode="General">
                  <c:v>3821</c:v>
                </c:pt>
                <c:pt idx="34" c:formatCode="General">
                  <c:v>3814</c:v>
                </c:pt>
                <c:pt idx="35" c:formatCode="General">
                  <c:v>3808</c:v>
                </c:pt>
                <c:pt idx="36" c:formatCode="General">
                  <c:v>3803</c:v>
                </c:pt>
                <c:pt idx="37" c:formatCode="General">
                  <c:v>3797</c:v>
                </c:pt>
                <c:pt idx="38" c:formatCode="General">
                  <c:v>3792</c:v>
                </c:pt>
                <c:pt idx="39" c:formatCode="General">
                  <c:v>3787</c:v>
                </c:pt>
                <c:pt idx="40" c:formatCode="General">
                  <c:v>3784</c:v>
                </c:pt>
                <c:pt idx="41" c:formatCode="General">
                  <c:v>3781</c:v>
                </c:pt>
                <c:pt idx="42" c:formatCode="General">
                  <c:v>3778</c:v>
                </c:pt>
                <c:pt idx="43" c:formatCode="General">
                  <c:v>3775</c:v>
                </c:pt>
                <c:pt idx="44" c:formatCode="General">
                  <c:v>3772</c:v>
                </c:pt>
                <c:pt idx="45" c:formatCode="General">
                  <c:v>3769</c:v>
                </c:pt>
                <c:pt idx="46" c:formatCode="General">
                  <c:v>3766</c:v>
                </c:pt>
                <c:pt idx="47" c:formatCode="General">
                  <c:v>3762</c:v>
                </c:pt>
                <c:pt idx="48" c:formatCode="General">
                  <c:v>3757</c:v>
                </c:pt>
                <c:pt idx="49" c:formatCode="General">
                  <c:v>3753</c:v>
                </c:pt>
                <c:pt idx="50" c:formatCode="General">
                  <c:v>3748</c:v>
                </c:pt>
                <c:pt idx="51" c:formatCode="General">
                  <c:v>3741</c:v>
                </c:pt>
                <c:pt idx="52" c:formatCode="General">
                  <c:v>3734</c:v>
                </c:pt>
                <c:pt idx="53" c:formatCode="General">
                  <c:v>3726</c:v>
                </c:pt>
                <c:pt idx="54" c:formatCode="General">
                  <c:v>3718</c:v>
                </c:pt>
                <c:pt idx="55" c:formatCode="General">
                  <c:v>3710</c:v>
                </c:pt>
                <c:pt idx="56" c:formatCode="General">
                  <c:v>3705</c:v>
                </c:pt>
                <c:pt idx="57" c:formatCode="General">
                  <c:v>3700</c:v>
                </c:pt>
                <c:pt idx="58" c:formatCode="General">
                  <c:v>3696</c:v>
                </c:pt>
                <c:pt idx="59" c:formatCode="General">
                  <c:v>3693</c:v>
                </c:pt>
                <c:pt idx="60" c:formatCode="General">
                  <c:v>3690</c:v>
                </c:pt>
                <c:pt idx="61" c:formatCode="General">
                  <c:v>3687</c:v>
                </c:pt>
                <c:pt idx="62" c:formatCode="General">
                  <c:v>3683</c:v>
                </c:pt>
                <c:pt idx="63" c:formatCode="General">
                  <c:v>3678</c:v>
                </c:pt>
                <c:pt idx="64" c:formatCode="General">
                  <c:v>3673</c:v>
                </c:pt>
                <c:pt idx="65" c:formatCode="General">
                  <c:v>3666</c:v>
                </c:pt>
                <c:pt idx="66" c:formatCode="General">
                  <c:v>3659</c:v>
                </c:pt>
                <c:pt idx="67" c:formatCode="General">
                  <c:v>3652</c:v>
                </c:pt>
                <c:pt idx="68" c:formatCode="General">
                  <c:v>3652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"OCV-10度"</c:f>
              <c:strCache>
                <c:ptCount val="1"/>
                <c:pt idx="0">
                  <c:v>OCV-10度</c:v>
                </c:pt>
              </c:strCache>
            </c:strRef>
          </c:tx>
          <c:dLbls>
            <c:delete val="1"/>
          </c:dLbls>
          <c:xVal>
            <c:numRef>
              <c:f>ZCV!$Y$2:$Y$71</c:f>
              <c:numCache>
                <c:formatCode>General</c:formatCode>
                <c:ptCount val="70"/>
                <c:pt idx="0" c:formatCode="General">
                  <c:v>0</c:v>
                </c:pt>
                <c:pt idx="1" c:formatCode="General">
                  <c:v>40</c:v>
                </c:pt>
                <c:pt idx="2" c:formatCode="General">
                  <c:v>80</c:v>
                </c:pt>
                <c:pt idx="3" c:formatCode="General">
                  <c:v>120</c:v>
                </c:pt>
                <c:pt idx="4" c:formatCode="General">
                  <c:v>160</c:v>
                </c:pt>
                <c:pt idx="5" c:formatCode="General">
                  <c:v>200</c:v>
                </c:pt>
                <c:pt idx="6" c:formatCode="General">
                  <c:v>240</c:v>
                </c:pt>
                <c:pt idx="7" c:formatCode="General">
                  <c:v>280</c:v>
                </c:pt>
                <c:pt idx="8" c:formatCode="General">
                  <c:v>320</c:v>
                </c:pt>
                <c:pt idx="9" c:formatCode="General">
                  <c:v>360</c:v>
                </c:pt>
                <c:pt idx="10" c:formatCode="General">
                  <c:v>400</c:v>
                </c:pt>
                <c:pt idx="11" c:formatCode="General">
                  <c:v>440</c:v>
                </c:pt>
                <c:pt idx="12" c:formatCode="General">
                  <c:v>480</c:v>
                </c:pt>
                <c:pt idx="13" c:formatCode="General">
                  <c:v>520</c:v>
                </c:pt>
                <c:pt idx="14" c:formatCode="General">
                  <c:v>560</c:v>
                </c:pt>
                <c:pt idx="15" c:formatCode="General">
                  <c:v>600</c:v>
                </c:pt>
                <c:pt idx="16" c:formatCode="General">
                  <c:v>640</c:v>
                </c:pt>
                <c:pt idx="17" c:formatCode="General">
                  <c:v>680</c:v>
                </c:pt>
                <c:pt idx="18" c:formatCode="General">
                  <c:v>720</c:v>
                </c:pt>
                <c:pt idx="19" c:formatCode="General">
                  <c:v>760</c:v>
                </c:pt>
                <c:pt idx="20" c:formatCode="General">
                  <c:v>800</c:v>
                </c:pt>
                <c:pt idx="21" c:formatCode="General">
                  <c:v>840</c:v>
                </c:pt>
                <c:pt idx="22" c:formatCode="General">
                  <c:v>880</c:v>
                </c:pt>
                <c:pt idx="23" c:formatCode="General">
                  <c:v>919</c:v>
                </c:pt>
                <c:pt idx="24" c:formatCode="General">
                  <c:v>959</c:v>
                </c:pt>
                <c:pt idx="25" c:formatCode="General">
                  <c:v>999</c:v>
                </c:pt>
                <c:pt idx="26" c:formatCode="General">
                  <c:v>1039</c:v>
                </c:pt>
                <c:pt idx="27" c:formatCode="General">
                  <c:v>1079</c:v>
                </c:pt>
                <c:pt idx="28" c:formatCode="General">
                  <c:v>1119</c:v>
                </c:pt>
                <c:pt idx="29" c:formatCode="General">
                  <c:v>1159</c:v>
                </c:pt>
                <c:pt idx="30" c:formatCode="General">
                  <c:v>1199</c:v>
                </c:pt>
                <c:pt idx="31" c:formatCode="General">
                  <c:v>1239</c:v>
                </c:pt>
                <c:pt idx="32" c:formatCode="General">
                  <c:v>1279</c:v>
                </c:pt>
                <c:pt idx="33" c:formatCode="General">
                  <c:v>1319</c:v>
                </c:pt>
                <c:pt idx="34" c:formatCode="General">
                  <c:v>1359</c:v>
                </c:pt>
                <c:pt idx="35" c:formatCode="General">
                  <c:v>1399</c:v>
                </c:pt>
                <c:pt idx="36" c:formatCode="General">
                  <c:v>1439</c:v>
                </c:pt>
                <c:pt idx="37" c:formatCode="General">
                  <c:v>1479</c:v>
                </c:pt>
                <c:pt idx="38" c:formatCode="General">
                  <c:v>1519</c:v>
                </c:pt>
                <c:pt idx="39" c:formatCode="General">
                  <c:v>1559</c:v>
                </c:pt>
                <c:pt idx="40" c:formatCode="General">
                  <c:v>1599</c:v>
                </c:pt>
                <c:pt idx="41" c:formatCode="General">
                  <c:v>1639</c:v>
                </c:pt>
                <c:pt idx="42" c:formatCode="General">
                  <c:v>1679</c:v>
                </c:pt>
                <c:pt idx="43" c:formatCode="General">
                  <c:v>1719</c:v>
                </c:pt>
                <c:pt idx="44" c:formatCode="General">
                  <c:v>1759</c:v>
                </c:pt>
                <c:pt idx="45" c:formatCode="General">
                  <c:v>1799</c:v>
                </c:pt>
                <c:pt idx="46" c:formatCode="General">
                  <c:v>1839</c:v>
                </c:pt>
                <c:pt idx="47" c:formatCode="General">
                  <c:v>1879</c:v>
                </c:pt>
                <c:pt idx="48" c:formatCode="General">
                  <c:v>1910</c:v>
                </c:pt>
                <c:pt idx="49" c:formatCode="General">
                  <c:v>1933</c:v>
                </c:pt>
                <c:pt idx="50" c:formatCode="General">
                  <c:v>1953</c:v>
                </c:pt>
                <c:pt idx="51" c:formatCode="General">
                  <c:v>1970</c:v>
                </c:pt>
                <c:pt idx="52" c:formatCode="General">
                  <c:v>1986</c:v>
                </c:pt>
                <c:pt idx="53" c:formatCode="General">
                  <c:v>2001</c:v>
                </c:pt>
                <c:pt idx="54" c:formatCode="General">
                  <c:v>2014</c:v>
                </c:pt>
                <c:pt idx="55" c:formatCode="General">
                  <c:v>2026</c:v>
                </c:pt>
                <c:pt idx="56" c:formatCode="General">
                  <c:v>2038</c:v>
                </c:pt>
                <c:pt idx="57" c:formatCode="General">
                  <c:v>2049</c:v>
                </c:pt>
                <c:pt idx="58" c:formatCode="General">
                  <c:v>2059</c:v>
                </c:pt>
                <c:pt idx="59" c:formatCode="General">
                  <c:v>2069</c:v>
                </c:pt>
                <c:pt idx="60" c:formatCode="General">
                  <c:v>2078</c:v>
                </c:pt>
                <c:pt idx="61" c:formatCode="General">
                  <c:v>2086</c:v>
                </c:pt>
                <c:pt idx="62" c:formatCode="General">
                  <c:v>2095</c:v>
                </c:pt>
                <c:pt idx="63" c:formatCode="General">
                  <c:v>2103</c:v>
                </c:pt>
                <c:pt idx="64" c:formatCode="General">
                  <c:v>2110</c:v>
                </c:pt>
                <c:pt idx="65" c:formatCode="General">
                  <c:v>2117</c:v>
                </c:pt>
                <c:pt idx="66" c:formatCode="General">
                  <c:v>2124</c:v>
                </c:pt>
                <c:pt idx="67" c:formatCode="General">
                  <c:v>2131</c:v>
                </c:pt>
                <c:pt idx="68" c:formatCode="General">
                  <c:v>2137</c:v>
                </c:pt>
              </c:numCache>
            </c:numRef>
          </c:xVal>
          <c:yVal>
            <c:numRef>
              <c:f>ZCV!$W$2:$W$71</c:f>
              <c:numCache>
                <c:formatCode>General</c:formatCode>
                <c:ptCount val="70"/>
                <c:pt idx="0" c:formatCode="General">
                  <c:v>4333</c:v>
                </c:pt>
                <c:pt idx="1" c:formatCode="General">
                  <c:v>4296</c:v>
                </c:pt>
                <c:pt idx="2" c:formatCode="General">
                  <c:v>4270</c:v>
                </c:pt>
                <c:pt idx="3" c:formatCode="General">
                  <c:v>4248</c:v>
                </c:pt>
                <c:pt idx="4" c:formatCode="General">
                  <c:v>4228</c:v>
                </c:pt>
                <c:pt idx="5" c:formatCode="General">
                  <c:v>4209</c:v>
                </c:pt>
                <c:pt idx="6" c:formatCode="General">
                  <c:v>4191</c:v>
                </c:pt>
                <c:pt idx="7" c:formatCode="General">
                  <c:v>4173</c:v>
                </c:pt>
                <c:pt idx="8" c:formatCode="General">
                  <c:v>4155</c:v>
                </c:pt>
                <c:pt idx="9" c:formatCode="General">
                  <c:v>4138</c:v>
                </c:pt>
                <c:pt idx="10" c:formatCode="General">
                  <c:v>4120</c:v>
                </c:pt>
                <c:pt idx="11" c:formatCode="General">
                  <c:v>4103</c:v>
                </c:pt>
                <c:pt idx="12" c:formatCode="General">
                  <c:v>4089</c:v>
                </c:pt>
                <c:pt idx="13" c:formatCode="General">
                  <c:v>4076</c:v>
                </c:pt>
                <c:pt idx="14" c:formatCode="General">
                  <c:v>4058</c:v>
                </c:pt>
                <c:pt idx="15" c:formatCode="General">
                  <c:v>4031</c:v>
                </c:pt>
                <c:pt idx="16" c:formatCode="General">
                  <c:v>4001</c:v>
                </c:pt>
                <c:pt idx="17" c:formatCode="General">
                  <c:v>3977</c:v>
                </c:pt>
                <c:pt idx="18" c:formatCode="General">
                  <c:v>3958</c:v>
                </c:pt>
                <c:pt idx="19" c:formatCode="General">
                  <c:v>3944</c:v>
                </c:pt>
                <c:pt idx="20" c:formatCode="General">
                  <c:v>3933</c:v>
                </c:pt>
                <c:pt idx="21" c:formatCode="General">
                  <c:v>3924</c:v>
                </c:pt>
                <c:pt idx="22" c:formatCode="General">
                  <c:v>3914</c:v>
                </c:pt>
                <c:pt idx="23" c:formatCode="General">
                  <c:v>3905</c:v>
                </c:pt>
                <c:pt idx="24" c:formatCode="General">
                  <c:v>3895</c:v>
                </c:pt>
                <c:pt idx="25" c:formatCode="General">
                  <c:v>3885</c:v>
                </c:pt>
                <c:pt idx="26" c:formatCode="General">
                  <c:v>3875</c:v>
                </c:pt>
                <c:pt idx="27" c:formatCode="General">
                  <c:v>3865</c:v>
                </c:pt>
                <c:pt idx="28" c:formatCode="General">
                  <c:v>3856</c:v>
                </c:pt>
                <c:pt idx="29" c:formatCode="General">
                  <c:v>3847</c:v>
                </c:pt>
                <c:pt idx="30" c:formatCode="General">
                  <c:v>3838</c:v>
                </c:pt>
                <c:pt idx="31" c:formatCode="General">
                  <c:v>3830</c:v>
                </c:pt>
                <c:pt idx="32" c:formatCode="General">
                  <c:v>3822</c:v>
                </c:pt>
                <c:pt idx="33" c:formatCode="General">
                  <c:v>3815</c:v>
                </c:pt>
                <c:pt idx="34" c:formatCode="General">
                  <c:v>3808</c:v>
                </c:pt>
                <c:pt idx="35" c:formatCode="General">
                  <c:v>3801</c:v>
                </c:pt>
                <c:pt idx="36" c:formatCode="General">
                  <c:v>3796</c:v>
                </c:pt>
                <c:pt idx="37" c:formatCode="General">
                  <c:v>3790</c:v>
                </c:pt>
                <c:pt idx="38" c:formatCode="General">
                  <c:v>3786</c:v>
                </c:pt>
                <c:pt idx="39" c:formatCode="General">
                  <c:v>3782</c:v>
                </c:pt>
                <c:pt idx="40" c:formatCode="General">
                  <c:v>3778</c:v>
                </c:pt>
                <c:pt idx="41" c:formatCode="General">
                  <c:v>3774</c:v>
                </c:pt>
                <c:pt idx="42" c:formatCode="General">
                  <c:v>3771</c:v>
                </c:pt>
                <c:pt idx="43" c:formatCode="General">
                  <c:v>3767</c:v>
                </c:pt>
                <c:pt idx="44" c:formatCode="General">
                  <c:v>3763</c:v>
                </c:pt>
                <c:pt idx="45" c:formatCode="General">
                  <c:v>3759</c:v>
                </c:pt>
                <c:pt idx="46" c:formatCode="General">
                  <c:v>3754</c:v>
                </c:pt>
                <c:pt idx="47" c:formatCode="General">
                  <c:v>3749</c:v>
                </c:pt>
                <c:pt idx="48" c:formatCode="General">
                  <c:v>3746</c:v>
                </c:pt>
                <c:pt idx="49" c:formatCode="General">
                  <c:v>3745</c:v>
                </c:pt>
                <c:pt idx="50" c:formatCode="General">
                  <c:v>3743</c:v>
                </c:pt>
                <c:pt idx="51" c:formatCode="General">
                  <c:v>3743</c:v>
                </c:pt>
                <c:pt idx="52" c:formatCode="General">
                  <c:v>3742</c:v>
                </c:pt>
                <c:pt idx="53" c:formatCode="General">
                  <c:v>3740</c:v>
                </c:pt>
                <c:pt idx="54" c:formatCode="General">
                  <c:v>3739</c:v>
                </c:pt>
                <c:pt idx="55" c:formatCode="General">
                  <c:v>3738</c:v>
                </c:pt>
                <c:pt idx="56" c:formatCode="General">
                  <c:v>3738</c:v>
                </c:pt>
                <c:pt idx="57" c:formatCode="General">
                  <c:v>3736</c:v>
                </c:pt>
                <c:pt idx="58" c:formatCode="General">
                  <c:v>3736</c:v>
                </c:pt>
                <c:pt idx="59" c:formatCode="General">
                  <c:v>3734</c:v>
                </c:pt>
                <c:pt idx="60" c:formatCode="General">
                  <c:v>3733</c:v>
                </c:pt>
                <c:pt idx="61" c:formatCode="General">
                  <c:v>3732</c:v>
                </c:pt>
                <c:pt idx="62" c:formatCode="General">
                  <c:v>3731</c:v>
                </c:pt>
                <c:pt idx="63" c:formatCode="General">
                  <c:v>3730</c:v>
                </c:pt>
                <c:pt idx="64" c:formatCode="General">
                  <c:v>3729</c:v>
                </c:pt>
                <c:pt idx="65" c:formatCode="General">
                  <c:v>3728</c:v>
                </c:pt>
                <c:pt idx="66" c:formatCode="General">
                  <c:v>3727</c:v>
                </c:pt>
                <c:pt idx="67" c:formatCode="General">
                  <c:v>3726</c:v>
                </c:pt>
                <c:pt idx="68" c:formatCode="General">
                  <c:v>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0768"/>
        <c:axId val="139687040"/>
      </c:scatterChart>
      <c:valAx>
        <c:axId val="139680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687040"/>
        <c:crosses val="autoZero"/>
        <c:crossBetween val="midCat"/>
      </c:valAx>
      <c:valAx>
        <c:axId val="139687040"/>
        <c:scaling>
          <c:orientation val="minMax"/>
          <c:min val="300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680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32</xdr:row>
      <xdr:rowOff>176894</xdr:rowOff>
    </xdr:to>
    <xdr:graphicFrame>
      <xdr:nvGraphicFramePr>
        <xdr:cNvPr id="2" name="圖表 1"/>
        <xdr:cNvGraphicFramePr/>
      </xdr:nvGraphicFramePr>
      <xdr:xfrm>
        <a:off x="21918295" y="487045"/>
        <a:ext cx="7991475" cy="730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35</xdr:row>
      <xdr:rowOff>27215</xdr:rowOff>
    </xdr:from>
    <xdr:to>
      <xdr:col>40</xdr:col>
      <xdr:colOff>465223</xdr:colOff>
      <xdr:row>69</xdr:row>
      <xdr:rowOff>186185</xdr:rowOff>
    </xdr:to>
    <xdr:graphicFrame>
      <xdr:nvGraphicFramePr>
        <xdr:cNvPr id="3" name="圖表 2"/>
        <xdr:cNvGraphicFramePr/>
      </xdr:nvGraphicFramePr>
      <xdr:xfrm>
        <a:off x="21939885" y="8361045"/>
        <a:ext cx="7995285" cy="825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T89"/>
  <sheetViews>
    <sheetView tabSelected="1" zoomScale="55" zoomScaleNormal="55" topLeftCell="A45" workbookViewId="0">
      <selection activeCell="AP71" sqref="AP71:CM71"/>
    </sheetView>
  </sheetViews>
  <sheetFormatPr defaultColWidth="9" defaultRowHeight="18.75"/>
  <cols>
    <col min="1" max="1" width="9" style="1"/>
    <col min="2" max="2" width="12.375" style="1" customWidth="1"/>
    <col min="3" max="3" width="9" style="1"/>
    <col min="4" max="4" width="7.625" style="1" customWidth="1"/>
    <col min="5" max="5" width="8.75" style="1" customWidth="1"/>
    <col min="6" max="6" width="15.75" style="1" customWidth="1"/>
    <col min="7" max="8" width="9" style="1"/>
    <col min="9" max="9" width="12.25" style="1" customWidth="1"/>
    <col min="10" max="10" width="9" style="1"/>
    <col min="11" max="12" width="9" style="1" customWidth="1"/>
    <col min="13" max="15" width="9" style="1"/>
    <col min="16" max="16" width="12.375" style="1" customWidth="1"/>
    <col min="17" max="19" width="9" style="1"/>
    <col min="20" max="20" width="17.25" style="1" customWidth="1"/>
    <col min="21" max="22" width="9" style="1"/>
    <col min="23" max="23" width="12.375" style="1" customWidth="1"/>
    <col min="24" max="41" width="9" style="1"/>
    <col min="42" max="66" width="9" style="2"/>
    <col min="67" max="67" width="39.375" style="2" customWidth="1"/>
    <col min="68" max="92" width="9" style="2"/>
    <col min="93" max="16384" width="9" style="1"/>
  </cols>
  <sheetData>
    <row r="1" spans="1:124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5" t="s">
        <v>6</v>
      </c>
      <c r="H1" s="3" t="s">
        <v>7</v>
      </c>
      <c r="I1" s="4" t="s">
        <v>1</v>
      </c>
      <c r="J1" s="5" t="s">
        <v>2</v>
      </c>
      <c r="K1" s="5" t="s">
        <v>3</v>
      </c>
      <c r="L1" s="4" t="s">
        <v>4</v>
      </c>
      <c r="M1" s="6" t="s">
        <v>5</v>
      </c>
      <c r="N1" s="5" t="s">
        <v>6</v>
      </c>
      <c r="O1" s="3" t="s">
        <v>8</v>
      </c>
      <c r="P1" s="4" t="s">
        <v>1</v>
      </c>
      <c r="Q1" s="5" t="s">
        <v>2</v>
      </c>
      <c r="R1" s="5" t="s">
        <v>3</v>
      </c>
      <c r="S1" s="4" t="s">
        <v>4</v>
      </c>
      <c r="T1" s="6" t="s">
        <v>5</v>
      </c>
      <c r="U1" s="5" t="s">
        <v>6</v>
      </c>
      <c r="V1" s="3" t="s">
        <v>9</v>
      </c>
      <c r="W1" s="4" t="s">
        <v>1</v>
      </c>
      <c r="X1" s="5" t="s">
        <v>2</v>
      </c>
      <c r="Y1" s="5" t="s">
        <v>3</v>
      </c>
      <c r="Z1" s="4" t="s">
        <v>4</v>
      </c>
      <c r="AA1" s="6" t="s">
        <v>5</v>
      </c>
      <c r="AB1" s="5" t="s">
        <v>6</v>
      </c>
      <c r="AP1" s="2" t="s">
        <v>10</v>
      </c>
      <c r="AQ1" s="2" t="s">
        <v>11</v>
      </c>
      <c r="AV1" s="2" t="s">
        <v>10</v>
      </c>
      <c r="AW1" s="2" t="s">
        <v>12</v>
      </c>
      <c r="BB1" s="2" t="s">
        <v>10</v>
      </c>
      <c r="BC1" s="2" t="s">
        <v>13</v>
      </c>
      <c r="BH1" s="2" t="s">
        <v>10</v>
      </c>
      <c r="BI1" s="2" t="s">
        <v>14</v>
      </c>
      <c r="BN1" s="2" t="s">
        <v>10</v>
      </c>
      <c r="BO1" s="2" t="s">
        <v>15</v>
      </c>
      <c r="BP1" s="2" t="s">
        <v>10</v>
      </c>
      <c r="BQ1" s="23" t="s">
        <v>16</v>
      </c>
      <c r="BV1" s="2" t="s">
        <v>10</v>
      </c>
      <c r="BW1" s="2" t="s">
        <v>17</v>
      </c>
      <c r="CB1" s="2" t="s">
        <v>10</v>
      </c>
      <c r="CC1" s="2" t="s">
        <v>18</v>
      </c>
      <c r="CH1" s="2" t="s">
        <v>10</v>
      </c>
      <c r="CI1" s="2" t="s">
        <v>19</v>
      </c>
      <c r="DS1" s="2"/>
      <c r="DT1" s="2"/>
    </row>
    <row r="2" spans="2:124">
      <c r="B2" s="7">
        <v>4314</v>
      </c>
      <c r="C2" s="8"/>
      <c r="D2" s="8">
        <v>0</v>
      </c>
      <c r="E2" s="4"/>
      <c r="F2" s="9">
        <f t="shared" ref="F2:F33" si="0">D2/$D$74*100</f>
        <v>0</v>
      </c>
      <c r="G2" s="10">
        <f>G3</f>
        <v>145</v>
      </c>
      <c r="I2" s="7">
        <v>4326</v>
      </c>
      <c r="J2" s="8"/>
      <c r="K2" s="8">
        <v>0</v>
      </c>
      <c r="L2" s="4">
        <v>0</v>
      </c>
      <c r="M2" s="9">
        <f>K2/$K$74*100</f>
        <v>0</v>
      </c>
      <c r="N2" s="10">
        <f>N3</f>
        <v>200</v>
      </c>
      <c r="P2" s="15">
        <v>4329</v>
      </c>
      <c r="Q2" s="17"/>
      <c r="R2" s="17">
        <v>0</v>
      </c>
      <c r="S2" s="18"/>
      <c r="T2" s="9">
        <f t="shared" ref="T2:T33" si="1">R2/$R$74*100</f>
        <v>0</v>
      </c>
      <c r="U2" s="10">
        <f>U3</f>
        <v>785</v>
      </c>
      <c r="W2" s="15">
        <v>4333</v>
      </c>
      <c r="X2" s="17"/>
      <c r="Y2" s="17">
        <v>0</v>
      </c>
      <c r="Z2" s="20"/>
      <c r="AA2" s="21">
        <f t="shared" ref="AA2:AA33" si="2">(Y2)/$Y$74*100</f>
        <v>0</v>
      </c>
      <c r="AB2" s="10">
        <f>AB3</f>
        <v>1445</v>
      </c>
      <c r="AQ2" s="2" t="s">
        <v>10</v>
      </c>
      <c r="AR2" s="22">
        <f t="shared" ref="AR2:AR65" si="3">AA2</f>
        <v>0</v>
      </c>
      <c r="AS2" s="2" t="s">
        <v>20</v>
      </c>
      <c r="AT2" s="2">
        <f t="shared" ref="AT2:AT65" si="4">W2</f>
        <v>4333</v>
      </c>
      <c r="AU2" s="2" t="s">
        <v>21</v>
      </c>
      <c r="AW2" s="2" t="s">
        <v>10</v>
      </c>
      <c r="AX2" s="22">
        <f t="shared" ref="AX2:AX65" si="5">T2</f>
        <v>0</v>
      </c>
      <c r="AY2" s="2" t="s">
        <v>20</v>
      </c>
      <c r="AZ2" s="2">
        <f t="shared" ref="AZ2:AZ65" si="6">P2</f>
        <v>4329</v>
      </c>
      <c r="BA2" s="2" t="s">
        <v>21</v>
      </c>
      <c r="BC2" s="2" t="s">
        <v>10</v>
      </c>
      <c r="BD2" s="22">
        <f t="shared" ref="BD2:BD65" si="7">M2</f>
        <v>0</v>
      </c>
      <c r="BE2" s="2" t="s">
        <v>20</v>
      </c>
      <c r="BF2" s="2">
        <f t="shared" ref="BF2:BF65" si="8">I2</f>
        <v>4326</v>
      </c>
      <c r="BG2" s="2" t="s">
        <v>21</v>
      </c>
      <c r="BI2" s="2" t="s">
        <v>10</v>
      </c>
      <c r="BJ2" s="22">
        <f t="shared" ref="BJ2:BJ65" si="9">F2</f>
        <v>0</v>
      </c>
      <c r="BK2" s="2" t="s">
        <v>20</v>
      </c>
      <c r="BL2" s="2">
        <f t="shared" ref="BL2:BL65" si="10">B2</f>
        <v>4314</v>
      </c>
      <c r="BM2" s="2" t="s">
        <v>22</v>
      </c>
      <c r="BO2" s="2" t="s">
        <v>23</v>
      </c>
      <c r="BQ2" s="2" t="s">
        <v>10</v>
      </c>
      <c r="BR2" s="22">
        <f t="shared" ref="BR2:BR65" si="11">AB2</f>
        <v>1445</v>
      </c>
      <c r="BS2" s="2" t="s">
        <v>20</v>
      </c>
      <c r="BT2" s="2">
        <f t="shared" ref="BT2:BT65" si="12">W2</f>
        <v>4333</v>
      </c>
      <c r="BU2" s="2" t="s">
        <v>21</v>
      </c>
      <c r="BW2" s="2" t="s">
        <v>10</v>
      </c>
      <c r="BX2" s="22">
        <f t="shared" ref="BX2:BX65" si="13">U2</f>
        <v>785</v>
      </c>
      <c r="BY2" s="2" t="s">
        <v>20</v>
      </c>
      <c r="BZ2" s="2">
        <f t="shared" ref="BZ2:BZ65" si="14">P2</f>
        <v>4329</v>
      </c>
      <c r="CA2" s="2" t="s">
        <v>21</v>
      </c>
      <c r="CC2" s="2" t="s">
        <v>10</v>
      </c>
      <c r="CD2" s="22">
        <f t="shared" ref="CD2:CD65" si="15">N2</f>
        <v>200</v>
      </c>
      <c r="CE2" s="2" t="s">
        <v>20</v>
      </c>
      <c r="CF2" s="2">
        <f t="shared" ref="CF2:CF65" si="16">I2</f>
        <v>4326</v>
      </c>
      <c r="CG2" s="2" t="s">
        <v>21</v>
      </c>
      <c r="CI2" s="2" t="s">
        <v>10</v>
      </c>
      <c r="CJ2" s="22">
        <f t="shared" ref="CJ2:CJ65" si="17">G2</f>
        <v>145</v>
      </c>
      <c r="CK2" s="2" t="s">
        <v>20</v>
      </c>
      <c r="CL2" s="2">
        <f t="shared" ref="CL2:CL65" si="18">B2</f>
        <v>4314</v>
      </c>
      <c r="CM2" s="2" t="s">
        <v>21</v>
      </c>
      <c r="DS2" s="2"/>
      <c r="DT2" s="24"/>
    </row>
    <row r="3" spans="2:124">
      <c r="B3" s="7">
        <v>4292</v>
      </c>
      <c r="C3" s="7">
        <v>4234</v>
      </c>
      <c r="D3" s="11">
        <v>40</v>
      </c>
      <c r="E3" s="4">
        <f>(B3-C3)/400</f>
        <v>0.145</v>
      </c>
      <c r="F3" s="9">
        <f t="shared" si="0"/>
        <v>1.59936025589764</v>
      </c>
      <c r="G3" s="10">
        <f>E3*1000</f>
        <v>145</v>
      </c>
      <c r="I3" s="7">
        <v>4299</v>
      </c>
      <c r="J3" s="14">
        <v>4219</v>
      </c>
      <c r="K3" s="14">
        <v>40</v>
      </c>
      <c r="L3" s="4">
        <f>(I3-J3)/400</f>
        <v>0.2</v>
      </c>
      <c r="M3" s="9">
        <f t="shared" ref="M3:M34" si="19">K3/K$74*100</f>
        <v>1.58604282315623</v>
      </c>
      <c r="N3" s="10">
        <f>L3*1000</f>
        <v>200</v>
      </c>
      <c r="P3" s="15">
        <v>4297</v>
      </c>
      <c r="Q3" s="15">
        <v>3983</v>
      </c>
      <c r="R3" s="14">
        <v>40</v>
      </c>
      <c r="S3" s="18">
        <f>(P3-Q3)/400</f>
        <v>0.785</v>
      </c>
      <c r="T3" s="9">
        <f t="shared" si="1"/>
        <v>1.64271047227926</v>
      </c>
      <c r="U3" s="10">
        <f>S3*1000</f>
        <v>785</v>
      </c>
      <c r="W3" s="15">
        <v>4296</v>
      </c>
      <c r="X3" s="15">
        <v>3718</v>
      </c>
      <c r="Y3" s="14">
        <v>40</v>
      </c>
      <c r="Z3" s="20">
        <f>(W3-X3)/400</f>
        <v>1.445</v>
      </c>
      <c r="AA3" s="21">
        <f t="shared" si="2"/>
        <v>1.87178287318671</v>
      </c>
      <c r="AB3" s="10">
        <f>Z3*1000</f>
        <v>1445</v>
      </c>
      <c r="AQ3" s="2" t="s">
        <v>10</v>
      </c>
      <c r="AR3" s="22">
        <f t="shared" si="3"/>
        <v>1.87178287318671</v>
      </c>
      <c r="AS3" s="2" t="s">
        <v>20</v>
      </c>
      <c r="AT3" s="2">
        <f t="shared" si="4"/>
        <v>4296</v>
      </c>
      <c r="AU3" s="2" t="s">
        <v>21</v>
      </c>
      <c r="AW3" s="2" t="s">
        <v>10</v>
      </c>
      <c r="AX3" s="22">
        <f t="shared" si="5"/>
        <v>1.64271047227926</v>
      </c>
      <c r="AY3" s="2" t="s">
        <v>20</v>
      </c>
      <c r="AZ3" s="2">
        <f t="shared" si="6"/>
        <v>4297</v>
      </c>
      <c r="BA3" s="2" t="s">
        <v>21</v>
      </c>
      <c r="BC3" s="2" t="s">
        <v>10</v>
      </c>
      <c r="BD3" s="22">
        <f t="shared" si="7"/>
        <v>1.58604282315623</v>
      </c>
      <c r="BE3" s="2" t="s">
        <v>20</v>
      </c>
      <c r="BF3" s="2">
        <f t="shared" si="8"/>
        <v>4299</v>
      </c>
      <c r="BG3" s="2" t="s">
        <v>21</v>
      </c>
      <c r="BI3" s="2" t="s">
        <v>10</v>
      </c>
      <c r="BJ3" s="22">
        <f t="shared" si="9"/>
        <v>1.59936025589764</v>
      </c>
      <c r="BK3" s="2" t="s">
        <v>20</v>
      </c>
      <c r="BL3" s="2">
        <f t="shared" si="10"/>
        <v>4292</v>
      </c>
      <c r="BM3" s="2" t="s">
        <v>22</v>
      </c>
      <c r="BO3" s="2" t="s">
        <v>23</v>
      </c>
      <c r="BQ3" s="2" t="s">
        <v>10</v>
      </c>
      <c r="BR3" s="22">
        <f t="shared" si="11"/>
        <v>1445</v>
      </c>
      <c r="BS3" s="2" t="s">
        <v>20</v>
      </c>
      <c r="BT3" s="2">
        <f t="shared" si="12"/>
        <v>4296</v>
      </c>
      <c r="BU3" s="2" t="s">
        <v>21</v>
      </c>
      <c r="BV3" s="24"/>
      <c r="BW3" s="2" t="s">
        <v>10</v>
      </c>
      <c r="BX3" s="22">
        <f t="shared" si="13"/>
        <v>785</v>
      </c>
      <c r="BY3" s="2" t="s">
        <v>20</v>
      </c>
      <c r="BZ3" s="2">
        <f t="shared" si="14"/>
        <v>4297</v>
      </c>
      <c r="CA3" s="2" t="s">
        <v>21</v>
      </c>
      <c r="CC3" s="2" t="s">
        <v>10</v>
      </c>
      <c r="CD3" s="22">
        <f t="shared" si="15"/>
        <v>200</v>
      </c>
      <c r="CE3" s="2" t="s">
        <v>20</v>
      </c>
      <c r="CF3" s="2">
        <f t="shared" si="16"/>
        <v>4299</v>
      </c>
      <c r="CG3" s="2" t="s">
        <v>21</v>
      </c>
      <c r="CI3" s="2" t="s">
        <v>10</v>
      </c>
      <c r="CJ3" s="22">
        <f t="shared" si="17"/>
        <v>145</v>
      </c>
      <c r="CK3" s="2" t="s">
        <v>20</v>
      </c>
      <c r="CL3" s="2">
        <f t="shared" si="18"/>
        <v>4292</v>
      </c>
      <c r="CM3" s="2" t="s">
        <v>21</v>
      </c>
      <c r="DS3" s="2"/>
      <c r="DT3" s="24"/>
    </row>
    <row r="4" spans="2:124">
      <c r="B4" s="7">
        <v>4271</v>
      </c>
      <c r="C4" s="7">
        <v>4214</v>
      </c>
      <c r="D4" s="12">
        <v>80</v>
      </c>
      <c r="E4" s="4">
        <f t="shared" ref="E4:E69" si="20">(B4-C4)/400</f>
        <v>0.1425</v>
      </c>
      <c r="F4" s="9">
        <f t="shared" si="0"/>
        <v>3.19872051179528</v>
      </c>
      <c r="G4" s="10">
        <f t="shared" ref="G4:G69" si="21">E4*1000</f>
        <v>142.5</v>
      </c>
      <c r="I4" s="7">
        <v>4278</v>
      </c>
      <c r="J4" s="7">
        <v>4196</v>
      </c>
      <c r="K4" s="7">
        <v>80</v>
      </c>
      <c r="L4" s="4">
        <f t="shared" ref="L4:L70" si="22">(I4-J4)/400</f>
        <v>0.205</v>
      </c>
      <c r="M4" s="9">
        <f t="shared" si="19"/>
        <v>3.17208564631245</v>
      </c>
      <c r="N4" s="10">
        <f t="shared" ref="N4:N70" si="23">L4*1000</f>
        <v>205</v>
      </c>
      <c r="P4" s="15">
        <v>4274</v>
      </c>
      <c r="Q4" s="15">
        <v>3959</v>
      </c>
      <c r="R4" s="7">
        <v>80</v>
      </c>
      <c r="S4" s="18">
        <f t="shared" ref="S4:S70" si="24">(P4-Q4)/400</f>
        <v>0.7875</v>
      </c>
      <c r="T4" s="9">
        <f t="shared" si="1"/>
        <v>3.28542094455852</v>
      </c>
      <c r="U4" s="10">
        <f t="shared" ref="U4:U70" si="25">S4*1000</f>
        <v>787.5</v>
      </c>
      <c r="W4" s="15">
        <v>4270</v>
      </c>
      <c r="X4" s="15">
        <v>3699</v>
      </c>
      <c r="Y4" s="7">
        <v>80</v>
      </c>
      <c r="Z4" s="20">
        <f t="shared" ref="Z4:Z70" si="26">(W4-X4)/400</f>
        <v>1.4275</v>
      </c>
      <c r="AA4" s="21">
        <f t="shared" si="2"/>
        <v>3.74356574637342</v>
      </c>
      <c r="AB4" s="10">
        <f t="shared" ref="AB4:AB70" si="27">Z4*1000</f>
        <v>1427.5</v>
      </c>
      <c r="AQ4" s="2" t="s">
        <v>10</v>
      </c>
      <c r="AR4" s="22">
        <f t="shared" si="3"/>
        <v>3.74356574637342</v>
      </c>
      <c r="AS4" s="2" t="s">
        <v>20</v>
      </c>
      <c r="AT4" s="2">
        <f t="shared" si="4"/>
        <v>4270</v>
      </c>
      <c r="AU4" s="2" t="s">
        <v>21</v>
      </c>
      <c r="AW4" s="2" t="s">
        <v>10</v>
      </c>
      <c r="AX4" s="22">
        <f t="shared" si="5"/>
        <v>3.28542094455852</v>
      </c>
      <c r="AY4" s="2" t="s">
        <v>20</v>
      </c>
      <c r="AZ4" s="2">
        <f t="shared" si="6"/>
        <v>4274</v>
      </c>
      <c r="BA4" s="2" t="s">
        <v>21</v>
      </c>
      <c r="BC4" s="2" t="s">
        <v>10</v>
      </c>
      <c r="BD4" s="22">
        <f t="shared" si="7"/>
        <v>3.17208564631245</v>
      </c>
      <c r="BE4" s="2" t="s">
        <v>20</v>
      </c>
      <c r="BF4" s="2">
        <f t="shared" si="8"/>
        <v>4278</v>
      </c>
      <c r="BG4" s="2" t="s">
        <v>21</v>
      </c>
      <c r="BI4" s="2" t="s">
        <v>10</v>
      </c>
      <c r="BJ4" s="22">
        <f t="shared" si="9"/>
        <v>3.19872051179528</v>
      </c>
      <c r="BK4" s="2" t="s">
        <v>20</v>
      </c>
      <c r="BL4" s="2">
        <f t="shared" si="10"/>
        <v>4271</v>
      </c>
      <c r="BM4" s="2" t="s">
        <v>22</v>
      </c>
      <c r="BO4" s="2" t="s">
        <v>23</v>
      </c>
      <c r="BQ4" s="2" t="s">
        <v>10</v>
      </c>
      <c r="BR4" s="22">
        <f t="shared" si="11"/>
        <v>1427.5</v>
      </c>
      <c r="BS4" s="2" t="s">
        <v>20</v>
      </c>
      <c r="BT4" s="2">
        <f t="shared" si="12"/>
        <v>4270</v>
      </c>
      <c r="BU4" s="2" t="s">
        <v>21</v>
      </c>
      <c r="BV4" s="24"/>
      <c r="BW4" s="2" t="s">
        <v>10</v>
      </c>
      <c r="BX4" s="22">
        <f t="shared" si="13"/>
        <v>787.5</v>
      </c>
      <c r="BY4" s="2" t="s">
        <v>20</v>
      </c>
      <c r="BZ4" s="2">
        <f t="shared" si="14"/>
        <v>4274</v>
      </c>
      <c r="CA4" s="2" t="s">
        <v>21</v>
      </c>
      <c r="CC4" s="2" t="s">
        <v>10</v>
      </c>
      <c r="CD4" s="22">
        <f t="shared" si="15"/>
        <v>205</v>
      </c>
      <c r="CE4" s="2" t="s">
        <v>20</v>
      </c>
      <c r="CF4" s="2">
        <f t="shared" si="16"/>
        <v>4278</v>
      </c>
      <c r="CG4" s="2" t="s">
        <v>21</v>
      </c>
      <c r="CI4" s="2" t="s">
        <v>10</v>
      </c>
      <c r="CJ4" s="22">
        <f t="shared" si="17"/>
        <v>142.5</v>
      </c>
      <c r="CK4" s="2" t="s">
        <v>20</v>
      </c>
      <c r="CL4" s="2">
        <f t="shared" si="18"/>
        <v>4271</v>
      </c>
      <c r="CM4" s="2" t="s">
        <v>21</v>
      </c>
      <c r="DS4" s="2"/>
      <c r="DT4" s="24"/>
    </row>
    <row r="5" spans="2:124">
      <c r="B5" s="7">
        <v>4252</v>
      </c>
      <c r="C5" s="7">
        <v>4194</v>
      </c>
      <c r="D5" s="12">
        <v>120</v>
      </c>
      <c r="E5" s="4">
        <f t="shared" si="20"/>
        <v>0.145</v>
      </c>
      <c r="F5" s="9">
        <f t="shared" si="0"/>
        <v>4.79808076769292</v>
      </c>
      <c r="G5" s="10">
        <f t="shared" si="21"/>
        <v>145</v>
      </c>
      <c r="I5" s="7">
        <v>4258</v>
      </c>
      <c r="J5" s="7">
        <v>4177</v>
      </c>
      <c r="K5" s="7">
        <v>120</v>
      </c>
      <c r="L5" s="4">
        <f t="shared" si="22"/>
        <v>0.2025</v>
      </c>
      <c r="M5" s="9">
        <f t="shared" si="19"/>
        <v>4.75812846946868</v>
      </c>
      <c r="N5" s="10">
        <f t="shared" si="23"/>
        <v>202.5</v>
      </c>
      <c r="P5" s="15">
        <v>4253</v>
      </c>
      <c r="Q5" s="15">
        <v>3939</v>
      </c>
      <c r="R5" s="7">
        <v>120</v>
      </c>
      <c r="S5" s="18">
        <f t="shared" si="24"/>
        <v>0.785</v>
      </c>
      <c r="T5" s="9">
        <f t="shared" si="1"/>
        <v>4.92813141683778</v>
      </c>
      <c r="U5" s="10">
        <f t="shared" si="25"/>
        <v>785</v>
      </c>
      <c r="W5" s="15">
        <v>4248</v>
      </c>
      <c r="X5" s="15">
        <v>3685</v>
      </c>
      <c r="Y5" s="7">
        <v>120</v>
      </c>
      <c r="Z5" s="20">
        <f t="shared" si="26"/>
        <v>1.4075</v>
      </c>
      <c r="AA5" s="21">
        <f t="shared" si="2"/>
        <v>5.61534861956013</v>
      </c>
      <c r="AB5" s="10">
        <f t="shared" si="27"/>
        <v>1407.5</v>
      </c>
      <c r="AQ5" s="2" t="s">
        <v>10</v>
      </c>
      <c r="AR5" s="22">
        <f t="shared" si="3"/>
        <v>5.61534861956013</v>
      </c>
      <c r="AS5" s="2" t="s">
        <v>20</v>
      </c>
      <c r="AT5" s="2">
        <f t="shared" si="4"/>
        <v>4248</v>
      </c>
      <c r="AU5" s="2" t="s">
        <v>21</v>
      </c>
      <c r="AW5" s="2" t="s">
        <v>10</v>
      </c>
      <c r="AX5" s="22">
        <f t="shared" si="5"/>
        <v>4.92813141683778</v>
      </c>
      <c r="AY5" s="2" t="s">
        <v>20</v>
      </c>
      <c r="AZ5" s="2">
        <f t="shared" si="6"/>
        <v>4253</v>
      </c>
      <c r="BA5" s="2" t="s">
        <v>21</v>
      </c>
      <c r="BC5" s="2" t="s">
        <v>10</v>
      </c>
      <c r="BD5" s="22">
        <f t="shared" si="7"/>
        <v>4.75812846946868</v>
      </c>
      <c r="BE5" s="2" t="s">
        <v>20</v>
      </c>
      <c r="BF5" s="2">
        <f t="shared" si="8"/>
        <v>4258</v>
      </c>
      <c r="BG5" s="2" t="s">
        <v>21</v>
      </c>
      <c r="BI5" s="2" t="s">
        <v>10</v>
      </c>
      <c r="BJ5" s="22">
        <f t="shared" si="9"/>
        <v>4.79808076769292</v>
      </c>
      <c r="BK5" s="2" t="s">
        <v>20</v>
      </c>
      <c r="BL5" s="2">
        <f t="shared" si="10"/>
        <v>4252</v>
      </c>
      <c r="BM5" s="2" t="s">
        <v>22</v>
      </c>
      <c r="BO5" s="2" t="s">
        <v>23</v>
      </c>
      <c r="BQ5" s="2" t="s">
        <v>10</v>
      </c>
      <c r="BR5" s="22">
        <f t="shared" si="11"/>
        <v>1407.5</v>
      </c>
      <c r="BS5" s="2" t="s">
        <v>20</v>
      </c>
      <c r="BT5" s="2">
        <f t="shared" si="12"/>
        <v>4248</v>
      </c>
      <c r="BU5" s="2" t="s">
        <v>21</v>
      </c>
      <c r="BV5" s="24"/>
      <c r="BW5" s="2" t="s">
        <v>10</v>
      </c>
      <c r="BX5" s="22">
        <f t="shared" si="13"/>
        <v>785</v>
      </c>
      <c r="BY5" s="2" t="s">
        <v>20</v>
      </c>
      <c r="BZ5" s="2">
        <f t="shared" si="14"/>
        <v>4253</v>
      </c>
      <c r="CA5" s="2" t="s">
        <v>21</v>
      </c>
      <c r="CC5" s="2" t="s">
        <v>10</v>
      </c>
      <c r="CD5" s="22">
        <f t="shared" si="15"/>
        <v>202.5</v>
      </c>
      <c r="CE5" s="2" t="s">
        <v>20</v>
      </c>
      <c r="CF5" s="2">
        <f t="shared" si="16"/>
        <v>4258</v>
      </c>
      <c r="CG5" s="2" t="s">
        <v>21</v>
      </c>
      <c r="CI5" s="2" t="s">
        <v>10</v>
      </c>
      <c r="CJ5" s="22">
        <f t="shared" si="17"/>
        <v>145</v>
      </c>
      <c r="CK5" s="2" t="s">
        <v>20</v>
      </c>
      <c r="CL5" s="2">
        <f t="shared" si="18"/>
        <v>4252</v>
      </c>
      <c r="CM5" s="2" t="s">
        <v>21</v>
      </c>
      <c r="DS5" s="2"/>
      <c r="DT5" s="24"/>
    </row>
    <row r="6" spans="2:124">
      <c r="B6" s="7">
        <v>4233</v>
      </c>
      <c r="C6" s="7">
        <v>4175</v>
      </c>
      <c r="D6" s="12">
        <v>160</v>
      </c>
      <c r="E6" s="4">
        <f t="shared" si="20"/>
        <v>0.145</v>
      </c>
      <c r="F6" s="9">
        <f t="shared" si="0"/>
        <v>6.39744102359056</v>
      </c>
      <c r="G6" s="10">
        <f t="shared" si="21"/>
        <v>145</v>
      </c>
      <c r="I6" s="7">
        <v>4238</v>
      </c>
      <c r="J6" s="7">
        <v>4158</v>
      </c>
      <c r="K6" s="7">
        <v>160</v>
      </c>
      <c r="L6" s="4">
        <f t="shared" si="22"/>
        <v>0.2</v>
      </c>
      <c r="M6" s="9">
        <f t="shared" si="19"/>
        <v>6.3441712926249</v>
      </c>
      <c r="N6" s="10">
        <f t="shared" si="23"/>
        <v>200</v>
      </c>
      <c r="P6" s="15">
        <v>4234</v>
      </c>
      <c r="Q6" s="15">
        <v>3922</v>
      </c>
      <c r="R6" s="7">
        <v>160</v>
      </c>
      <c r="S6" s="18">
        <f t="shared" si="24"/>
        <v>0.78</v>
      </c>
      <c r="T6" s="9">
        <f t="shared" si="1"/>
        <v>6.57084188911704</v>
      </c>
      <c r="U6" s="10">
        <f t="shared" si="25"/>
        <v>780</v>
      </c>
      <c r="W6" s="15">
        <v>4228</v>
      </c>
      <c r="X6" s="15">
        <v>3674</v>
      </c>
      <c r="Y6" s="7">
        <v>160</v>
      </c>
      <c r="Z6" s="20">
        <f t="shared" si="26"/>
        <v>1.385</v>
      </c>
      <c r="AA6" s="21">
        <f t="shared" si="2"/>
        <v>7.48713149274684</v>
      </c>
      <c r="AB6" s="10">
        <f t="shared" si="27"/>
        <v>1385</v>
      </c>
      <c r="AQ6" s="2" t="s">
        <v>10</v>
      </c>
      <c r="AR6" s="22">
        <f t="shared" si="3"/>
        <v>7.48713149274684</v>
      </c>
      <c r="AS6" s="2" t="s">
        <v>20</v>
      </c>
      <c r="AT6" s="2">
        <f t="shared" si="4"/>
        <v>4228</v>
      </c>
      <c r="AU6" s="2" t="s">
        <v>21</v>
      </c>
      <c r="AW6" s="2" t="s">
        <v>10</v>
      </c>
      <c r="AX6" s="22">
        <f t="shared" si="5"/>
        <v>6.57084188911704</v>
      </c>
      <c r="AY6" s="2" t="s">
        <v>20</v>
      </c>
      <c r="AZ6" s="2">
        <f t="shared" si="6"/>
        <v>4234</v>
      </c>
      <c r="BA6" s="2" t="s">
        <v>21</v>
      </c>
      <c r="BC6" s="2" t="s">
        <v>10</v>
      </c>
      <c r="BD6" s="22">
        <f t="shared" si="7"/>
        <v>6.3441712926249</v>
      </c>
      <c r="BE6" s="2" t="s">
        <v>20</v>
      </c>
      <c r="BF6" s="2">
        <f t="shared" si="8"/>
        <v>4238</v>
      </c>
      <c r="BG6" s="2" t="s">
        <v>21</v>
      </c>
      <c r="BI6" s="2" t="s">
        <v>10</v>
      </c>
      <c r="BJ6" s="22">
        <f t="shared" si="9"/>
        <v>6.39744102359056</v>
      </c>
      <c r="BK6" s="2" t="s">
        <v>20</v>
      </c>
      <c r="BL6" s="2">
        <f t="shared" si="10"/>
        <v>4233</v>
      </c>
      <c r="BM6" s="2" t="s">
        <v>22</v>
      </c>
      <c r="BO6" s="2" t="s">
        <v>23</v>
      </c>
      <c r="BQ6" s="2" t="s">
        <v>10</v>
      </c>
      <c r="BR6" s="22">
        <f t="shared" si="11"/>
        <v>1385</v>
      </c>
      <c r="BS6" s="2" t="s">
        <v>20</v>
      </c>
      <c r="BT6" s="2">
        <f t="shared" si="12"/>
        <v>4228</v>
      </c>
      <c r="BU6" s="2" t="s">
        <v>21</v>
      </c>
      <c r="BV6" s="24"/>
      <c r="BW6" s="2" t="s">
        <v>10</v>
      </c>
      <c r="BX6" s="22">
        <f t="shared" si="13"/>
        <v>780</v>
      </c>
      <c r="BY6" s="2" t="s">
        <v>20</v>
      </c>
      <c r="BZ6" s="2">
        <f t="shared" si="14"/>
        <v>4234</v>
      </c>
      <c r="CA6" s="2" t="s">
        <v>21</v>
      </c>
      <c r="CC6" s="2" t="s">
        <v>10</v>
      </c>
      <c r="CD6" s="22">
        <f t="shared" si="15"/>
        <v>200</v>
      </c>
      <c r="CE6" s="2" t="s">
        <v>20</v>
      </c>
      <c r="CF6" s="2">
        <f t="shared" si="16"/>
        <v>4238</v>
      </c>
      <c r="CG6" s="2" t="s">
        <v>21</v>
      </c>
      <c r="CI6" s="2" t="s">
        <v>10</v>
      </c>
      <c r="CJ6" s="22">
        <f t="shared" si="17"/>
        <v>145</v>
      </c>
      <c r="CK6" s="2" t="s">
        <v>20</v>
      </c>
      <c r="CL6" s="2">
        <f t="shared" si="18"/>
        <v>4233</v>
      </c>
      <c r="CM6" s="2" t="s">
        <v>21</v>
      </c>
      <c r="DS6" s="2"/>
      <c r="DT6" s="24"/>
    </row>
    <row r="7" spans="2:124">
      <c r="B7" s="7">
        <v>4214</v>
      </c>
      <c r="C7" s="7">
        <v>4157</v>
      </c>
      <c r="D7" s="12">
        <v>200</v>
      </c>
      <c r="E7" s="4">
        <f t="shared" si="20"/>
        <v>0.1425</v>
      </c>
      <c r="F7" s="9">
        <f t="shared" si="0"/>
        <v>7.99680127948821</v>
      </c>
      <c r="G7" s="10">
        <f t="shared" si="21"/>
        <v>142.5</v>
      </c>
      <c r="I7" s="7">
        <v>4220</v>
      </c>
      <c r="J7" s="7">
        <v>4139</v>
      </c>
      <c r="K7" s="7">
        <v>200</v>
      </c>
      <c r="L7" s="4">
        <f t="shared" si="22"/>
        <v>0.2025</v>
      </c>
      <c r="M7" s="9">
        <f t="shared" si="19"/>
        <v>7.93021411578113</v>
      </c>
      <c r="N7" s="10">
        <f t="shared" si="23"/>
        <v>202.5</v>
      </c>
      <c r="P7" s="15">
        <v>4216</v>
      </c>
      <c r="Q7" s="15">
        <v>3905</v>
      </c>
      <c r="R7" s="7">
        <v>200</v>
      </c>
      <c r="S7" s="18">
        <f t="shared" si="24"/>
        <v>0.7775</v>
      </c>
      <c r="T7" s="9">
        <f t="shared" si="1"/>
        <v>8.2135523613963</v>
      </c>
      <c r="U7" s="10">
        <f t="shared" si="25"/>
        <v>777.5</v>
      </c>
      <c r="W7" s="15">
        <v>4209</v>
      </c>
      <c r="X7" s="15">
        <v>3663</v>
      </c>
      <c r="Y7" s="7">
        <v>200</v>
      </c>
      <c r="Z7" s="20">
        <f t="shared" si="26"/>
        <v>1.365</v>
      </c>
      <c r="AA7" s="21">
        <f t="shared" si="2"/>
        <v>9.35891436593355</v>
      </c>
      <c r="AB7" s="10">
        <f t="shared" si="27"/>
        <v>1365</v>
      </c>
      <c r="AQ7" s="2" t="s">
        <v>10</v>
      </c>
      <c r="AR7" s="22">
        <f t="shared" si="3"/>
        <v>9.35891436593355</v>
      </c>
      <c r="AS7" s="2" t="s">
        <v>20</v>
      </c>
      <c r="AT7" s="2">
        <f t="shared" si="4"/>
        <v>4209</v>
      </c>
      <c r="AU7" s="2" t="s">
        <v>21</v>
      </c>
      <c r="AW7" s="2" t="s">
        <v>10</v>
      </c>
      <c r="AX7" s="22">
        <f t="shared" si="5"/>
        <v>8.2135523613963</v>
      </c>
      <c r="AY7" s="2" t="s">
        <v>20</v>
      </c>
      <c r="AZ7" s="2">
        <f t="shared" si="6"/>
        <v>4216</v>
      </c>
      <c r="BA7" s="2" t="s">
        <v>21</v>
      </c>
      <c r="BC7" s="2" t="s">
        <v>10</v>
      </c>
      <c r="BD7" s="22">
        <f t="shared" si="7"/>
        <v>7.93021411578113</v>
      </c>
      <c r="BE7" s="2" t="s">
        <v>20</v>
      </c>
      <c r="BF7" s="2">
        <f t="shared" si="8"/>
        <v>4220</v>
      </c>
      <c r="BG7" s="2" t="s">
        <v>21</v>
      </c>
      <c r="BI7" s="2" t="s">
        <v>10</v>
      </c>
      <c r="BJ7" s="22">
        <f t="shared" si="9"/>
        <v>7.99680127948821</v>
      </c>
      <c r="BK7" s="2" t="s">
        <v>20</v>
      </c>
      <c r="BL7" s="2">
        <f t="shared" si="10"/>
        <v>4214</v>
      </c>
      <c r="BM7" s="2" t="s">
        <v>22</v>
      </c>
      <c r="BO7" s="2" t="s">
        <v>23</v>
      </c>
      <c r="BQ7" s="2" t="s">
        <v>10</v>
      </c>
      <c r="BR7" s="22">
        <f t="shared" si="11"/>
        <v>1365</v>
      </c>
      <c r="BS7" s="2" t="s">
        <v>20</v>
      </c>
      <c r="BT7" s="2">
        <f t="shared" si="12"/>
        <v>4209</v>
      </c>
      <c r="BU7" s="2" t="s">
        <v>21</v>
      </c>
      <c r="BV7" s="24"/>
      <c r="BW7" s="2" t="s">
        <v>10</v>
      </c>
      <c r="BX7" s="22">
        <f t="shared" si="13"/>
        <v>777.5</v>
      </c>
      <c r="BY7" s="2" t="s">
        <v>20</v>
      </c>
      <c r="BZ7" s="2">
        <f t="shared" si="14"/>
        <v>4216</v>
      </c>
      <c r="CA7" s="2" t="s">
        <v>21</v>
      </c>
      <c r="CC7" s="2" t="s">
        <v>10</v>
      </c>
      <c r="CD7" s="22">
        <f t="shared" si="15"/>
        <v>202.5</v>
      </c>
      <c r="CE7" s="2" t="s">
        <v>20</v>
      </c>
      <c r="CF7" s="2">
        <f t="shared" si="16"/>
        <v>4220</v>
      </c>
      <c r="CG7" s="2" t="s">
        <v>21</v>
      </c>
      <c r="CI7" s="2" t="s">
        <v>10</v>
      </c>
      <c r="CJ7" s="22">
        <f t="shared" si="17"/>
        <v>142.5</v>
      </c>
      <c r="CK7" s="2" t="s">
        <v>20</v>
      </c>
      <c r="CL7" s="2">
        <f t="shared" si="18"/>
        <v>4214</v>
      </c>
      <c r="CM7" s="2" t="s">
        <v>21</v>
      </c>
      <c r="DS7" s="2"/>
      <c r="DT7" s="24"/>
    </row>
    <row r="8" spans="2:124">
      <c r="B8" s="7">
        <v>4196</v>
      </c>
      <c r="C8" s="7">
        <v>4139</v>
      </c>
      <c r="D8" s="12">
        <v>240</v>
      </c>
      <c r="E8" s="4">
        <f t="shared" si="20"/>
        <v>0.1425</v>
      </c>
      <c r="F8" s="9">
        <f t="shared" si="0"/>
        <v>9.59616153538585</v>
      </c>
      <c r="G8" s="10">
        <f t="shared" si="21"/>
        <v>142.5</v>
      </c>
      <c r="I8" s="7">
        <v>4202</v>
      </c>
      <c r="J8" s="7">
        <v>4121</v>
      </c>
      <c r="K8" s="7">
        <v>240</v>
      </c>
      <c r="L8" s="4">
        <f t="shared" si="22"/>
        <v>0.2025</v>
      </c>
      <c r="M8" s="9">
        <f t="shared" si="19"/>
        <v>9.51625693893735</v>
      </c>
      <c r="N8" s="10">
        <f t="shared" si="23"/>
        <v>202.5</v>
      </c>
      <c r="P8" s="15">
        <v>4199</v>
      </c>
      <c r="Q8" s="15">
        <v>3888</v>
      </c>
      <c r="R8" s="7">
        <v>240</v>
      </c>
      <c r="S8" s="18">
        <f t="shared" si="24"/>
        <v>0.7775</v>
      </c>
      <c r="T8" s="9">
        <f t="shared" si="1"/>
        <v>9.85626283367557</v>
      </c>
      <c r="U8" s="10">
        <f t="shared" si="25"/>
        <v>777.5</v>
      </c>
      <c r="W8" s="15">
        <v>4191</v>
      </c>
      <c r="X8" s="15">
        <v>3653</v>
      </c>
      <c r="Y8" s="7">
        <v>240</v>
      </c>
      <c r="Z8" s="20">
        <f t="shared" si="26"/>
        <v>1.345</v>
      </c>
      <c r="AA8" s="21">
        <f t="shared" si="2"/>
        <v>11.2306972391203</v>
      </c>
      <c r="AB8" s="10">
        <f t="shared" si="27"/>
        <v>1345</v>
      </c>
      <c r="AQ8" s="2" t="s">
        <v>10</v>
      </c>
      <c r="AR8" s="22">
        <f t="shared" si="3"/>
        <v>11.2306972391203</v>
      </c>
      <c r="AS8" s="2" t="s">
        <v>20</v>
      </c>
      <c r="AT8" s="2">
        <f t="shared" si="4"/>
        <v>4191</v>
      </c>
      <c r="AU8" s="2" t="s">
        <v>21</v>
      </c>
      <c r="AW8" s="2" t="s">
        <v>10</v>
      </c>
      <c r="AX8" s="22">
        <f t="shared" si="5"/>
        <v>9.85626283367557</v>
      </c>
      <c r="AY8" s="2" t="s">
        <v>20</v>
      </c>
      <c r="AZ8" s="2">
        <f t="shared" si="6"/>
        <v>4199</v>
      </c>
      <c r="BA8" s="2" t="s">
        <v>21</v>
      </c>
      <c r="BC8" s="2" t="s">
        <v>10</v>
      </c>
      <c r="BD8" s="22">
        <f t="shared" si="7"/>
        <v>9.51625693893735</v>
      </c>
      <c r="BE8" s="2" t="s">
        <v>20</v>
      </c>
      <c r="BF8" s="2">
        <f t="shared" si="8"/>
        <v>4202</v>
      </c>
      <c r="BG8" s="2" t="s">
        <v>21</v>
      </c>
      <c r="BI8" s="2" t="s">
        <v>10</v>
      </c>
      <c r="BJ8" s="22">
        <f t="shared" si="9"/>
        <v>9.59616153538585</v>
      </c>
      <c r="BK8" s="2" t="s">
        <v>20</v>
      </c>
      <c r="BL8" s="2">
        <f t="shared" si="10"/>
        <v>4196</v>
      </c>
      <c r="BM8" s="2" t="s">
        <v>22</v>
      </c>
      <c r="BO8" s="2" t="s">
        <v>23</v>
      </c>
      <c r="BQ8" s="2" t="s">
        <v>10</v>
      </c>
      <c r="BR8" s="22">
        <f t="shared" si="11"/>
        <v>1345</v>
      </c>
      <c r="BS8" s="2" t="s">
        <v>20</v>
      </c>
      <c r="BT8" s="2">
        <f t="shared" si="12"/>
        <v>4191</v>
      </c>
      <c r="BU8" s="2" t="s">
        <v>21</v>
      </c>
      <c r="BV8" s="24"/>
      <c r="BW8" s="2" t="s">
        <v>10</v>
      </c>
      <c r="BX8" s="22">
        <f t="shared" si="13"/>
        <v>777.5</v>
      </c>
      <c r="BY8" s="2" t="s">
        <v>20</v>
      </c>
      <c r="BZ8" s="2">
        <f t="shared" si="14"/>
        <v>4199</v>
      </c>
      <c r="CA8" s="2" t="s">
        <v>21</v>
      </c>
      <c r="CC8" s="2" t="s">
        <v>10</v>
      </c>
      <c r="CD8" s="22">
        <f t="shared" si="15"/>
        <v>202.5</v>
      </c>
      <c r="CE8" s="2" t="s">
        <v>20</v>
      </c>
      <c r="CF8" s="2">
        <f t="shared" si="16"/>
        <v>4202</v>
      </c>
      <c r="CG8" s="2" t="s">
        <v>21</v>
      </c>
      <c r="CI8" s="2" t="s">
        <v>10</v>
      </c>
      <c r="CJ8" s="22">
        <f t="shared" si="17"/>
        <v>142.5</v>
      </c>
      <c r="CK8" s="2" t="s">
        <v>20</v>
      </c>
      <c r="CL8" s="2">
        <f t="shared" si="18"/>
        <v>4196</v>
      </c>
      <c r="CM8" s="2" t="s">
        <v>21</v>
      </c>
      <c r="CN8" s="25"/>
      <c r="DS8" s="2"/>
      <c r="DT8" s="24"/>
    </row>
    <row r="9" spans="2:124">
      <c r="B9" s="7">
        <v>4179</v>
      </c>
      <c r="C9" s="7">
        <v>4121</v>
      </c>
      <c r="D9" s="12">
        <v>280</v>
      </c>
      <c r="E9" s="4">
        <f t="shared" si="20"/>
        <v>0.145</v>
      </c>
      <c r="F9" s="9">
        <f t="shared" si="0"/>
        <v>11.1955217912835</v>
      </c>
      <c r="G9" s="10">
        <f t="shared" si="21"/>
        <v>145</v>
      </c>
      <c r="I9" s="7">
        <v>4184</v>
      </c>
      <c r="J9" s="7">
        <v>4103</v>
      </c>
      <c r="K9" s="7">
        <v>280</v>
      </c>
      <c r="L9" s="4">
        <f t="shared" si="22"/>
        <v>0.2025</v>
      </c>
      <c r="M9" s="9">
        <f t="shared" si="19"/>
        <v>11.1022997620936</v>
      </c>
      <c r="N9" s="10">
        <f t="shared" si="23"/>
        <v>202.5</v>
      </c>
      <c r="P9" s="15">
        <v>4182</v>
      </c>
      <c r="Q9" s="15">
        <v>3873</v>
      </c>
      <c r="R9" s="7">
        <v>280</v>
      </c>
      <c r="S9" s="18">
        <f t="shared" si="24"/>
        <v>0.7725</v>
      </c>
      <c r="T9" s="9">
        <f t="shared" si="1"/>
        <v>11.4989733059548</v>
      </c>
      <c r="U9" s="10">
        <f t="shared" si="25"/>
        <v>772.5</v>
      </c>
      <c r="W9" s="15">
        <v>4173</v>
      </c>
      <c r="X9" s="15">
        <v>3643</v>
      </c>
      <c r="Y9" s="7">
        <v>280</v>
      </c>
      <c r="Z9" s="20">
        <f t="shared" si="26"/>
        <v>1.325</v>
      </c>
      <c r="AA9" s="21">
        <f t="shared" si="2"/>
        <v>13.102480112307</v>
      </c>
      <c r="AB9" s="10">
        <f t="shared" si="27"/>
        <v>1325</v>
      </c>
      <c r="AQ9" s="2" t="s">
        <v>10</v>
      </c>
      <c r="AR9" s="22">
        <f t="shared" si="3"/>
        <v>13.102480112307</v>
      </c>
      <c r="AS9" s="2" t="s">
        <v>20</v>
      </c>
      <c r="AT9" s="2">
        <f t="shared" si="4"/>
        <v>4173</v>
      </c>
      <c r="AU9" s="2" t="s">
        <v>21</v>
      </c>
      <c r="AW9" s="2" t="s">
        <v>10</v>
      </c>
      <c r="AX9" s="22">
        <f t="shared" si="5"/>
        <v>11.4989733059548</v>
      </c>
      <c r="AY9" s="2" t="s">
        <v>20</v>
      </c>
      <c r="AZ9" s="2">
        <f t="shared" si="6"/>
        <v>4182</v>
      </c>
      <c r="BA9" s="2" t="s">
        <v>21</v>
      </c>
      <c r="BC9" s="2" t="s">
        <v>10</v>
      </c>
      <c r="BD9" s="22">
        <f t="shared" si="7"/>
        <v>11.1022997620936</v>
      </c>
      <c r="BE9" s="2" t="s">
        <v>20</v>
      </c>
      <c r="BF9" s="2">
        <f t="shared" si="8"/>
        <v>4184</v>
      </c>
      <c r="BG9" s="2" t="s">
        <v>21</v>
      </c>
      <c r="BI9" s="2" t="s">
        <v>10</v>
      </c>
      <c r="BJ9" s="22">
        <f t="shared" si="9"/>
        <v>11.1955217912835</v>
      </c>
      <c r="BK9" s="2" t="s">
        <v>20</v>
      </c>
      <c r="BL9" s="2">
        <f t="shared" si="10"/>
        <v>4179</v>
      </c>
      <c r="BM9" s="2" t="s">
        <v>22</v>
      </c>
      <c r="BO9" s="2" t="s">
        <v>23</v>
      </c>
      <c r="BQ9" s="2" t="s">
        <v>10</v>
      </c>
      <c r="BR9" s="22">
        <f t="shared" si="11"/>
        <v>1325</v>
      </c>
      <c r="BS9" s="2" t="s">
        <v>20</v>
      </c>
      <c r="BT9" s="2">
        <f t="shared" si="12"/>
        <v>4173</v>
      </c>
      <c r="BU9" s="2" t="s">
        <v>21</v>
      </c>
      <c r="BV9" s="24"/>
      <c r="BW9" s="2" t="s">
        <v>10</v>
      </c>
      <c r="BX9" s="22">
        <f t="shared" si="13"/>
        <v>772.5</v>
      </c>
      <c r="BY9" s="2" t="s">
        <v>20</v>
      </c>
      <c r="BZ9" s="2">
        <f t="shared" si="14"/>
        <v>4182</v>
      </c>
      <c r="CA9" s="2" t="s">
        <v>21</v>
      </c>
      <c r="CC9" s="2" t="s">
        <v>10</v>
      </c>
      <c r="CD9" s="22">
        <f t="shared" si="15"/>
        <v>202.5</v>
      </c>
      <c r="CE9" s="2" t="s">
        <v>20</v>
      </c>
      <c r="CF9" s="2">
        <f t="shared" si="16"/>
        <v>4184</v>
      </c>
      <c r="CG9" s="2" t="s">
        <v>21</v>
      </c>
      <c r="CI9" s="2" t="s">
        <v>10</v>
      </c>
      <c r="CJ9" s="22">
        <f t="shared" si="17"/>
        <v>145</v>
      </c>
      <c r="CK9" s="2" t="s">
        <v>20</v>
      </c>
      <c r="CL9" s="2">
        <f t="shared" si="18"/>
        <v>4179</v>
      </c>
      <c r="CM9" s="2" t="s">
        <v>21</v>
      </c>
      <c r="DS9" s="2"/>
      <c r="DT9" s="24"/>
    </row>
    <row r="10" spans="2:124">
      <c r="B10" s="7">
        <v>4161</v>
      </c>
      <c r="C10" s="7">
        <v>4103</v>
      </c>
      <c r="D10" s="12">
        <v>320</v>
      </c>
      <c r="E10" s="4">
        <f t="shared" si="20"/>
        <v>0.145</v>
      </c>
      <c r="F10" s="9">
        <f t="shared" si="0"/>
        <v>12.7948820471811</v>
      </c>
      <c r="G10" s="10">
        <f t="shared" si="21"/>
        <v>145</v>
      </c>
      <c r="I10" s="7">
        <v>4167</v>
      </c>
      <c r="J10" s="7">
        <v>4085</v>
      </c>
      <c r="K10" s="7">
        <v>320</v>
      </c>
      <c r="L10" s="4">
        <f t="shared" si="22"/>
        <v>0.205</v>
      </c>
      <c r="M10" s="9">
        <f t="shared" si="19"/>
        <v>12.6883425852498</v>
      </c>
      <c r="N10" s="10">
        <f t="shared" si="23"/>
        <v>205</v>
      </c>
      <c r="P10" s="15">
        <v>4165</v>
      </c>
      <c r="Q10" s="15">
        <v>3857</v>
      </c>
      <c r="R10" s="7">
        <v>320</v>
      </c>
      <c r="S10" s="18">
        <f t="shared" si="24"/>
        <v>0.77</v>
      </c>
      <c r="T10" s="9">
        <f t="shared" si="1"/>
        <v>13.1416837782341</v>
      </c>
      <c r="U10" s="10">
        <f t="shared" si="25"/>
        <v>770</v>
      </c>
      <c r="W10" s="15">
        <v>4155</v>
      </c>
      <c r="X10" s="15">
        <v>3632</v>
      </c>
      <c r="Y10" s="7">
        <v>320</v>
      </c>
      <c r="Z10" s="20">
        <f t="shared" si="26"/>
        <v>1.3075</v>
      </c>
      <c r="AA10" s="21">
        <f t="shared" si="2"/>
        <v>14.9742629854937</v>
      </c>
      <c r="AB10" s="10">
        <f t="shared" si="27"/>
        <v>1307.5</v>
      </c>
      <c r="AQ10" s="2" t="s">
        <v>10</v>
      </c>
      <c r="AR10" s="22">
        <f t="shared" si="3"/>
        <v>14.9742629854937</v>
      </c>
      <c r="AS10" s="2" t="s">
        <v>20</v>
      </c>
      <c r="AT10" s="2">
        <f t="shared" si="4"/>
        <v>4155</v>
      </c>
      <c r="AU10" s="2" t="s">
        <v>21</v>
      </c>
      <c r="AW10" s="2" t="s">
        <v>10</v>
      </c>
      <c r="AX10" s="22">
        <f t="shared" si="5"/>
        <v>13.1416837782341</v>
      </c>
      <c r="AY10" s="2" t="s">
        <v>20</v>
      </c>
      <c r="AZ10" s="2">
        <f t="shared" si="6"/>
        <v>4165</v>
      </c>
      <c r="BA10" s="2" t="s">
        <v>21</v>
      </c>
      <c r="BC10" s="2" t="s">
        <v>10</v>
      </c>
      <c r="BD10" s="22">
        <f t="shared" si="7"/>
        <v>12.6883425852498</v>
      </c>
      <c r="BE10" s="2" t="s">
        <v>20</v>
      </c>
      <c r="BF10" s="2">
        <f t="shared" si="8"/>
        <v>4167</v>
      </c>
      <c r="BG10" s="2" t="s">
        <v>21</v>
      </c>
      <c r="BI10" s="2" t="s">
        <v>10</v>
      </c>
      <c r="BJ10" s="22">
        <f t="shared" si="9"/>
        <v>12.7948820471811</v>
      </c>
      <c r="BK10" s="2" t="s">
        <v>20</v>
      </c>
      <c r="BL10" s="2">
        <f t="shared" si="10"/>
        <v>4161</v>
      </c>
      <c r="BM10" s="2" t="s">
        <v>22</v>
      </c>
      <c r="BO10" s="2" t="s">
        <v>23</v>
      </c>
      <c r="BQ10" s="2" t="s">
        <v>10</v>
      </c>
      <c r="BR10" s="22">
        <f t="shared" si="11"/>
        <v>1307.5</v>
      </c>
      <c r="BS10" s="2" t="s">
        <v>20</v>
      </c>
      <c r="BT10" s="2">
        <f t="shared" si="12"/>
        <v>4155</v>
      </c>
      <c r="BU10" s="2" t="s">
        <v>21</v>
      </c>
      <c r="BV10" s="24"/>
      <c r="BW10" s="2" t="s">
        <v>10</v>
      </c>
      <c r="BX10" s="22">
        <f t="shared" si="13"/>
        <v>770</v>
      </c>
      <c r="BY10" s="2" t="s">
        <v>20</v>
      </c>
      <c r="BZ10" s="2">
        <f t="shared" si="14"/>
        <v>4165</v>
      </c>
      <c r="CA10" s="2" t="s">
        <v>21</v>
      </c>
      <c r="CC10" s="2" t="s">
        <v>10</v>
      </c>
      <c r="CD10" s="22">
        <f t="shared" si="15"/>
        <v>205</v>
      </c>
      <c r="CE10" s="2" t="s">
        <v>20</v>
      </c>
      <c r="CF10" s="2">
        <f t="shared" si="16"/>
        <v>4167</v>
      </c>
      <c r="CG10" s="2" t="s">
        <v>21</v>
      </c>
      <c r="CI10" s="2" t="s">
        <v>10</v>
      </c>
      <c r="CJ10" s="22">
        <f t="shared" si="17"/>
        <v>145</v>
      </c>
      <c r="CK10" s="2" t="s">
        <v>20</v>
      </c>
      <c r="CL10" s="2">
        <f t="shared" si="18"/>
        <v>4161</v>
      </c>
      <c r="CM10" s="2" t="s">
        <v>21</v>
      </c>
      <c r="DS10" s="2"/>
      <c r="DT10" s="24"/>
    </row>
    <row r="11" spans="2:124">
      <c r="B11" s="7">
        <v>4143</v>
      </c>
      <c r="C11" s="7">
        <v>4085</v>
      </c>
      <c r="D11" s="12">
        <v>360</v>
      </c>
      <c r="E11" s="4">
        <f t="shared" si="20"/>
        <v>0.145</v>
      </c>
      <c r="F11" s="9">
        <f t="shared" si="0"/>
        <v>14.3942423030788</v>
      </c>
      <c r="G11" s="10">
        <f t="shared" si="21"/>
        <v>145</v>
      </c>
      <c r="I11" s="7">
        <v>4150</v>
      </c>
      <c r="J11" s="7">
        <v>4067</v>
      </c>
      <c r="K11" s="7">
        <v>360</v>
      </c>
      <c r="L11" s="4">
        <f t="shared" si="22"/>
        <v>0.2075</v>
      </c>
      <c r="M11" s="9">
        <f t="shared" si="19"/>
        <v>14.274385408406</v>
      </c>
      <c r="N11" s="10">
        <f t="shared" si="23"/>
        <v>207.5</v>
      </c>
      <c r="P11" s="15">
        <v>4147</v>
      </c>
      <c r="Q11" s="15">
        <v>3841</v>
      </c>
      <c r="R11" s="7">
        <v>360</v>
      </c>
      <c r="S11" s="18">
        <f t="shared" si="24"/>
        <v>0.765</v>
      </c>
      <c r="T11" s="9">
        <f t="shared" si="1"/>
        <v>14.7843942505133</v>
      </c>
      <c r="U11" s="10">
        <f t="shared" si="25"/>
        <v>765</v>
      </c>
      <c r="W11" s="15">
        <v>4138</v>
      </c>
      <c r="X11" s="15">
        <v>3621</v>
      </c>
      <c r="Y11" s="7">
        <v>360</v>
      </c>
      <c r="Z11" s="20">
        <f t="shared" si="26"/>
        <v>1.2925</v>
      </c>
      <c r="AA11" s="21">
        <f t="shared" si="2"/>
        <v>16.8460458586804</v>
      </c>
      <c r="AB11" s="10">
        <f t="shared" si="27"/>
        <v>1292.5</v>
      </c>
      <c r="AQ11" s="2" t="s">
        <v>10</v>
      </c>
      <c r="AR11" s="22">
        <f t="shared" si="3"/>
        <v>16.8460458586804</v>
      </c>
      <c r="AS11" s="2" t="s">
        <v>20</v>
      </c>
      <c r="AT11" s="2">
        <f t="shared" si="4"/>
        <v>4138</v>
      </c>
      <c r="AU11" s="2" t="s">
        <v>21</v>
      </c>
      <c r="AW11" s="2" t="s">
        <v>10</v>
      </c>
      <c r="AX11" s="22">
        <f t="shared" si="5"/>
        <v>14.7843942505133</v>
      </c>
      <c r="AY11" s="2" t="s">
        <v>20</v>
      </c>
      <c r="AZ11" s="2">
        <f t="shared" si="6"/>
        <v>4147</v>
      </c>
      <c r="BA11" s="2" t="s">
        <v>21</v>
      </c>
      <c r="BC11" s="2" t="s">
        <v>10</v>
      </c>
      <c r="BD11" s="22">
        <f t="shared" si="7"/>
        <v>14.274385408406</v>
      </c>
      <c r="BE11" s="2" t="s">
        <v>20</v>
      </c>
      <c r="BF11" s="2">
        <f t="shared" si="8"/>
        <v>4150</v>
      </c>
      <c r="BG11" s="2" t="s">
        <v>21</v>
      </c>
      <c r="BI11" s="2" t="s">
        <v>10</v>
      </c>
      <c r="BJ11" s="22">
        <f t="shared" si="9"/>
        <v>14.3942423030788</v>
      </c>
      <c r="BK11" s="2" t="s">
        <v>20</v>
      </c>
      <c r="BL11" s="2">
        <f t="shared" si="10"/>
        <v>4143</v>
      </c>
      <c r="BM11" s="2" t="s">
        <v>22</v>
      </c>
      <c r="BO11" s="2" t="s">
        <v>23</v>
      </c>
      <c r="BQ11" s="2" t="s">
        <v>10</v>
      </c>
      <c r="BR11" s="22">
        <f t="shared" si="11"/>
        <v>1292.5</v>
      </c>
      <c r="BS11" s="2" t="s">
        <v>20</v>
      </c>
      <c r="BT11" s="2">
        <f t="shared" si="12"/>
        <v>4138</v>
      </c>
      <c r="BU11" s="2" t="s">
        <v>21</v>
      </c>
      <c r="BV11" s="24"/>
      <c r="BW11" s="2" t="s">
        <v>10</v>
      </c>
      <c r="BX11" s="22">
        <f t="shared" si="13"/>
        <v>765</v>
      </c>
      <c r="BY11" s="2" t="s">
        <v>20</v>
      </c>
      <c r="BZ11" s="2">
        <f t="shared" si="14"/>
        <v>4147</v>
      </c>
      <c r="CA11" s="2" t="s">
        <v>21</v>
      </c>
      <c r="CC11" s="2" t="s">
        <v>10</v>
      </c>
      <c r="CD11" s="22">
        <f t="shared" si="15"/>
        <v>207.5</v>
      </c>
      <c r="CE11" s="2" t="s">
        <v>20</v>
      </c>
      <c r="CF11" s="2">
        <f t="shared" si="16"/>
        <v>4150</v>
      </c>
      <c r="CG11" s="2" t="s">
        <v>21</v>
      </c>
      <c r="CI11" s="2" t="s">
        <v>10</v>
      </c>
      <c r="CJ11" s="22">
        <f t="shared" si="17"/>
        <v>145</v>
      </c>
      <c r="CK11" s="2" t="s">
        <v>20</v>
      </c>
      <c r="CL11" s="2">
        <f t="shared" si="18"/>
        <v>4143</v>
      </c>
      <c r="CM11" s="2" t="s">
        <v>21</v>
      </c>
      <c r="DS11" s="2"/>
      <c r="DT11" s="24"/>
    </row>
    <row r="12" spans="2:124">
      <c r="B12" s="7">
        <v>4127</v>
      </c>
      <c r="C12" s="7">
        <v>4068</v>
      </c>
      <c r="D12" s="12">
        <v>400</v>
      </c>
      <c r="E12" s="4">
        <f t="shared" si="20"/>
        <v>0.1475</v>
      </c>
      <c r="F12" s="9">
        <f t="shared" si="0"/>
        <v>15.9936025589764</v>
      </c>
      <c r="G12" s="10">
        <f t="shared" si="21"/>
        <v>147.5</v>
      </c>
      <c r="I12" s="7">
        <v>4133</v>
      </c>
      <c r="J12" s="7">
        <v>4049</v>
      </c>
      <c r="K12" s="7">
        <v>400</v>
      </c>
      <c r="L12" s="4">
        <f t="shared" si="22"/>
        <v>0.21</v>
      </c>
      <c r="M12" s="9">
        <f t="shared" si="19"/>
        <v>15.8604282315623</v>
      </c>
      <c r="N12" s="10">
        <f t="shared" si="23"/>
        <v>210</v>
      </c>
      <c r="P12" s="15">
        <v>4130</v>
      </c>
      <c r="Q12" s="15">
        <v>3826</v>
      </c>
      <c r="R12" s="7">
        <v>400</v>
      </c>
      <c r="S12" s="18">
        <f t="shared" si="24"/>
        <v>0.76</v>
      </c>
      <c r="T12" s="9">
        <f t="shared" si="1"/>
        <v>16.4271047227926</v>
      </c>
      <c r="U12" s="10">
        <f t="shared" si="25"/>
        <v>760</v>
      </c>
      <c r="W12" s="15">
        <v>4120</v>
      </c>
      <c r="X12" s="19">
        <v>3610</v>
      </c>
      <c r="Y12" s="7">
        <v>400</v>
      </c>
      <c r="Z12" s="20">
        <f t="shared" si="26"/>
        <v>1.275</v>
      </c>
      <c r="AA12" s="21">
        <f t="shared" si="2"/>
        <v>18.7178287318671</v>
      </c>
      <c r="AB12" s="10">
        <f t="shared" si="27"/>
        <v>1275</v>
      </c>
      <c r="AQ12" s="2" t="s">
        <v>10</v>
      </c>
      <c r="AR12" s="22">
        <f t="shared" si="3"/>
        <v>18.7178287318671</v>
      </c>
      <c r="AS12" s="2" t="s">
        <v>20</v>
      </c>
      <c r="AT12" s="2">
        <f t="shared" si="4"/>
        <v>4120</v>
      </c>
      <c r="AU12" s="2" t="s">
        <v>21</v>
      </c>
      <c r="AW12" s="2" t="s">
        <v>10</v>
      </c>
      <c r="AX12" s="22">
        <f t="shared" si="5"/>
        <v>16.4271047227926</v>
      </c>
      <c r="AY12" s="2" t="s">
        <v>20</v>
      </c>
      <c r="AZ12" s="2">
        <f t="shared" si="6"/>
        <v>4130</v>
      </c>
      <c r="BA12" s="2" t="s">
        <v>21</v>
      </c>
      <c r="BC12" s="2" t="s">
        <v>10</v>
      </c>
      <c r="BD12" s="22">
        <f t="shared" si="7"/>
        <v>15.8604282315623</v>
      </c>
      <c r="BE12" s="2" t="s">
        <v>20</v>
      </c>
      <c r="BF12" s="2">
        <f t="shared" si="8"/>
        <v>4133</v>
      </c>
      <c r="BG12" s="2" t="s">
        <v>21</v>
      </c>
      <c r="BI12" s="2" t="s">
        <v>10</v>
      </c>
      <c r="BJ12" s="22">
        <f t="shared" si="9"/>
        <v>15.9936025589764</v>
      </c>
      <c r="BK12" s="2" t="s">
        <v>20</v>
      </c>
      <c r="BL12" s="2">
        <f t="shared" si="10"/>
        <v>4127</v>
      </c>
      <c r="BM12" s="2" t="s">
        <v>22</v>
      </c>
      <c r="BO12" s="2" t="s">
        <v>23</v>
      </c>
      <c r="BQ12" s="2" t="s">
        <v>10</v>
      </c>
      <c r="BR12" s="22">
        <f t="shared" si="11"/>
        <v>1275</v>
      </c>
      <c r="BS12" s="2" t="s">
        <v>20</v>
      </c>
      <c r="BT12" s="2">
        <f t="shared" si="12"/>
        <v>4120</v>
      </c>
      <c r="BU12" s="2" t="s">
        <v>21</v>
      </c>
      <c r="BV12" s="24"/>
      <c r="BW12" s="2" t="s">
        <v>10</v>
      </c>
      <c r="BX12" s="22">
        <f t="shared" si="13"/>
        <v>760</v>
      </c>
      <c r="BY12" s="2" t="s">
        <v>20</v>
      </c>
      <c r="BZ12" s="2">
        <f t="shared" si="14"/>
        <v>4130</v>
      </c>
      <c r="CA12" s="2" t="s">
        <v>21</v>
      </c>
      <c r="CC12" s="2" t="s">
        <v>10</v>
      </c>
      <c r="CD12" s="22">
        <f t="shared" si="15"/>
        <v>210</v>
      </c>
      <c r="CE12" s="2" t="s">
        <v>20</v>
      </c>
      <c r="CF12" s="2">
        <f t="shared" si="16"/>
        <v>4133</v>
      </c>
      <c r="CG12" s="2" t="s">
        <v>21</v>
      </c>
      <c r="CI12" s="2" t="s">
        <v>10</v>
      </c>
      <c r="CJ12" s="22">
        <f t="shared" si="17"/>
        <v>147.5</v>
      </c>
      <c r="CK12" s="2" t="s">
        <v>20</v>
      </c>
      <c r="CL12" s="2">
        <f t="shared" si="18"/>
        <v>4127</v>
      </c>
      <c r="CM12" s="2" t="s">
        <v>21</v>
      </c>
      <c r="DS12" s="2"/>
      <c r="DT12" s="24"/>
    </row>
    <row r="13" spans="2:124">
      <c r="B13" s="7">
        <v>4110</v>
      </c>
      <c r="C13" s="7">
        <v>4051</v>
      </c>
      <c r="D13" s="12">
        <v>440</v>
      </c>
      <c r="E13" s="4">
        <f t="shared" si="20"/>
        <v>0.1475</v>
      </c>
      <c r="F13" s="9">
        <f t="shared" si="0"/>
        <v>17.592962814874</v>
      </c>
      <c r="G13" s="10">
        <f t="shared" si="21"/>
        <v>147.5</v>
      </c>
      <c r="I13" s="7">
        <v>4116</v>
      </c>
      <c r="J13" s="7">
        <v>4031</v>
      </c>
      <c r="K13" s="7">
        <v>440</v>
      </c>
      <c r="L13" s="4">
        <f t="shared" si="22"/>
        <v>0.2125</v>
      </c>
      <c r="M13" s="9">
        <f t="shared" si="19"/>
        <v>17.4464710547185</v>
      </c>
      <c r="N13" s="10">
        <f t="shared" si="23"/>
        <v>212.5</v>
      </c>
      <c r="P13" s="15">
        <v>4113</v>
      </c>
      <c r="Q13" s="15">
        <v>3811</v>
      </c>
      <c r="R13" s="7">
        <v>440</v>
      </c>
      <c r="S13" s="18">
        <f t="shared" si="24"/>
        <v>0.755</v>
      </c>
      <c r="T13" s="9">
        <f t="shared" si="1"/>
        <v>18.0698151950719</v>
      </c>
      <c r="U13" s="10">
        <f t="shared" si="25"/>
        <v>755</v>
      </c>
      <c r="W13" s="15">
        <v>4103</v>
      </c>
      <c r="X13" s="19">
        <v>3600</v>
      </c>
      <c r="Y13" s="7">
        <v>440</v>
      </c>
      <c r="Z13" s="20">
        <f t="shared" si="26"/>
        <v>1.2575</v>
      </c>
      <c r="AA13" s="21">
        <f t="shared" si="2"/>
        <v>20.5896116050538</v>
      </c>
      <c r="AB13" s="10">
        <f t="shared" si="27"/>
        <v>1257.5</v>
      </c>
      <c r="AQ13" s="2" t="s">
        <v>10</v>
      </c>
      <c r="AR13" s="22">
        <f t="shared" si="3"/>
        <v>20.5896116050538</v>
      </c>
      <c r="AS13" s="2" t="s">
        <v>20</v>
      </c>
      <c r="AT13" s="2">
        <f t="shared" si="4"/>
        <v>4103</v>
      </c>
      <c r="AU13" s="2" t="s">
        <v>21</v>
      </c>
      <c r="AW13" s="2" t="s">
        <v>10</v>
      </c>
      <c r="AX13" s="22">
        <f t="shared" si="5"/>
        <v>18.0698151950719</v>
      </c>
      <c r="AY13" s="2" t="s">
        <v>20</v>
      </c>
      <c r="AZ13" s="2">
        <f t="shared" si="6"/>
        <v>4113</v>
      </c>
      <c r="BA13" s="2" t="s">
        <v>21</v>
      </c>
      <c r="BC13" s="2" t="s">
        <v>10</v>
      </c>
      <c r="BD13" s="22">
        <f t="shared" si="7"/>
        <v>17.4464710547185</v>
      </c>
      <c r="BE13" s="2" t="s">
        <v>20</v>
      </c>
      <c r="BF13" s="2">
        <f t="shared" si="8"/>
        <v>4116</v>
      </c>
      <c r="BG13" s="2" t="s">
        <v>21</v>
      </c>
      <c r="BI13" s="2" t="s">
        <v>10</v>
      </c>
      <c r="BJ13" s="22">
        <f t="shared" si="9"/>
        <v>17.592962814874</v>
      </c>
      <c r="BK13" s="2" t="s">
        <v>20</v>
      </c>
      <c r="BL13" s="2">
        <f t="shared" si="10"/>
        <v>4110</v>
      </c>
      <c r="BM13" s="2" t="s">
        <v>22</v>
      </c>
      <c r="BO13" s="2" t="s">
        <v>23</v>
      </c>
      <c r="BQ13" s="2" t="s">
        <v>10</v>
      </c>
      <c r="BR13" s="22">
        <f t="shared" si="11"/>
        <v>1257.5</v>
      </c>
      <c r="BS13" s="2" t="s">
        <v>20</v>
      </c>
      <c r="BT13" s="2">
        <f t="shared" si="12"/>
        <v>4103</v>
      </c>
      <c r="BU13" s="2" t="s">
        <v>21</v>
      </c>
      <c r="BV13" s="24"/>
      <c r="BW13" s="2" t="s">
        <v>10</v>
      </c>
      <c r="BX13" s="22">
        <f t="shared" si="13"/>
        <v>755</v>
      </c>
      <c r="BY13" s="2" t="s">
        <v>20</v>
      </c>
      <c r="BZ13" s="2">
        <f t="shared" si="14"/>
        <v>4113</v>
      </c>
      <c r="CA13" s="2" t="s">
        <v>21</v>
      </c>
      <c r="CC13" s="2" t="s">
        <v>10</v>
      </c>
      <c r="CD13" s="22">
        <f t="shared" si="15"/>
        <v>212.5</v>
      </c>
      <c r="CE13" s="2" t="s">
        <v>20</v>
      </c>
      <c r="CF13" s="2">
        <f t="shared" si="16"/>
        <v>4116</v>
      </c>
      <c r="CG13" s="2" t="s">
        <v>21</v>
      </c>
      <c r="CI13" s="2" t="s">
        <v>10</v>
      </c>
      <c r="CJ13" s="22">
        <f t="shared" si="17"/>
        <v>147.5</v>
      </c>
      <c r="CK13" s="2" t="s">
        <v>20</v>
      </c>
      <c r="CL13" s="2">
        <f t="shared" si="18"/>
        <v>4110</v>
      </c>
      <c r="CM13" s="2" t="s">
        <v>21</v>
      </c>
      <c r="DS13" s="2"/>
      <c r="DT13" s="24"/>
    </row>
    <row r="14" spans="2:124">
      <c r="B14" s="7">
        <v>4093</v>
      </c>
      <c r="C14" s="7">
        <v>4034</v>
      </c>
      <c r="D14" s="12">
        <v>480</v>
      </c>
      <c r="E14" s="4">
        <f t="shared" si="20"/>
        <v>0.1475</v>
      </c>
      <c r="F14" s="9">
        <f t="shared" si="0"/>
        <v>19.1923230707717</v>
      </c>
      <c r="G14" s="10">
        <f t="shared" si="21"/>
        <v>147.5</v>
      </c>
      <c r="I14" s="7">
        <v>4099</v>
      </c>
      <c r="J14" s="7">
        <v>4013</v>
      </c>
      <c r="K14" s="7">
        <v>480</v>
      </c>
      <c r="L14" s="4">
        <f t="shared" si="22"/>
        <v>0.215</v>
      </c>
      <c r="M14" s="9">
        <f t="shared" si="19"/>
        <v>19.0325138778747</v>
      </c>
      <c r="N14" s="10">
        <f t="shared" si="23"/>
        <v>215</v>
      </c>
      <c r="P14" s="15">
        <v>4097</v>
      </c>
      <c r="Q14" s="15">
        <v>3796</v>
      </c>
      <c r="R14" s="7">
        <v>480</v>
      </c>
      <c r="S14" s="18">
        <f t="shared" si="24"/>
        <v>0.7525</v>
      </c>
      <c r="T14" s="9">
        <f t="shared" si="1"/>
        <v>19.7125256673511</v>
      </c>
      <c r="U14" s="10">
        <f t="shared" si="25"/>
        <v>752.5</v>
      </c>
      <c r="W14" s="15">
        <v>4089</v>
      </c>
      <c r="X14" s="15">
        <v>3588</v>
      </c>
      <c r="Y14" s="7">
        <v>480</v>
      </c>
      <c r="Z14" s="20">
        <f t="shared" si="26"/>
        <v>1.2525</v>
      </c>
      <c r="AA14" s="21">
        <f t="shared" si="2"/>
        <v>22.4613944782405</v>
      </c>
      <c r="AB14" s="10">
        <f t="shared" si="27"/>
        <v>1252.5</v>
      </c>
      <c r="AQ14" s="2" t="s">
        <v>10</v>
      </c>
      <c r="AR14" s="22">
        <f t="shared" si="3"/>
        <v>22.4613944782405</v>
      </c>
      <c r="AS14" s="2" t="s">
        <v>20</v>
      </c>
      <c r="AT14" s="2">
        <f t="shared" si="4"/>
        <v>4089</v>
      </c>
      <c r="AU14" s="2" t="s">
        <v>21</v>
      </c>
      <c r="AW14" s="2" t="s">
        <v>10</v>
      </c>
      <c r="AX14" s="22">
        <f t="shared" si="5"/>
        <v>19.7125256673511</v>
      </c>
      <c r="AY14" s="2" t="s">
        <v>20</v>
      </c>
      <c r="AZ14" s="2">
        <f t="shared" si="6"/>
        <v>4097</v>
      </c>
      <c r="BA14" s="2" t="s">
        <v>21</v>
      </c>
      <c r="BC14" s="2" t="s">
        <v>10</v>
      </c>
      <c r="BD14" s="22">
        <f t="shared" si="7"/>
        <v>19.0325138778747</v>
      </c>
      <c r="BE14" s="2" t="s">
        <v>20</v>
      </c>
      <c r="BF14" s="2">
        <f t="shared" si="8"/>
        <v>4099</v>
      </c>
      <c r="BG14" s="2" t="s">
        <v>21</v>
      </c>
      <c r="BI14" s="2" t="s">
        <v>10</v>
      </c>
      <c r="BJ14" s="22">
        <f t="shared" si="9"/>
        <v>19.1923230707717</v>
      </c>
      <c r="BK14" s="2" t="s">
        <v>20</v>
      </c>
      <c r="BL14" s="2">
        <f t="shared" si="10"/>
        <v>4093</v>
      </c>
      <c r="BM14" s="2" t="s">
        <v>22</v>
      </c>
      <c r="BO14" s="2" t="s">
        <v>23</v>
      </c>
      <c r="BQ14" s="2" t="s">
        <v>10</v>
      </c>
      <c r="BR14" s="22">
        <f t="shared" si="11"/>
        <v>1252.5</v>
      </c>
      <c r="BS14" s="2" t="s">
        <v>20</v>
      </c>
      <c r="BT14" s="2">
        <f t="shared" si="12"/>
        <v>4089</v>
      </c>
      <c r="BU14" s="2" t="s">
        <v>21</v>
      </c>
      <c r="BV14" s="24"/>
      <c r="BW14" s="2" t="s">
        <v>10</v>
      </c>
      <c r="BX14" s="22">
        <f t="shared" si="13"/>
        <v>752.5</v>
      </c>
      <c r="BY14" s="2" t="s">
        <v>20</v>
      </c>
      <c r="BZ14" s="2">
        <f t="shared" si="14"/>
        <v>4097</v>
      </c>
      <c r="CA14" s="2" t="s">
        <v>21</v>
      </c>
      <c r="CC14" s="2" t="s">
        <v>10</v>
      </c>
      <c r="CD14" s="22">
        <f t="shared" si="15"/>
        <v>215</v>
      </c>
      <c r="CE14" s="2" t="s">
        <v>20</v>
      </c>
      <c r="CF14" s="2">
        <f t="shared" si="16"/>
        <v>4099</v>
      </c>
      <c r="CG14" s="2" t="s">
        <v>21</v>
      </c>
      <c r="CI14" s="2" t="s">
        <v>10</v>
      </c>
      <c r="CJ14" s="22">
        <f t="shared" si="17"/>
        <v>147.5</v>
      </c>
      <c r="CK14" s="2" t="s">
        <v>20</v>
      </c>
      <c r="CL14" s="2">
        <f t="shared" si="18"/>
        <v>4093</v>
      </c>
      <c r="CM14" s="2" t="s">
        <v>21</v>
      </c>
      <c r="DS14" s="2"/>
      <c r="DT14" s="24"/>
    </row>
    <row r="15" spans="2:92">
      <c r="B15" s="7">
        <v>4077</v>
      </c>
      <c r="C15" s="7">
        <v>4017</v>
      </c>
      <c r="D15" s="12">
        <v>520</v>
      </c>
      <c r="E15" s="4">
        <f t="shared" si="20"/>
        <v>0.15</v>
      </c>
      <c r="F15" s="9">
        <f t="shared" si="0"/>
        <v>20.7916833266693</v>
      </c>
      <c r="G15" s="10">
        <f t="shared" si="21"/>
        <v>150</v>
      </c>
      <c r="I15" s="7">
        <v>4083</v>
      </c>
      <c r="J15" s="7">
        <v>3996</v>
      </c>
      <c r="K15" s="7">
        <v>520</v>
      </c>
      <c r="L15" s="4">
        <f t="shared" si="22"/>
        <v>0.2175</v>
      </c>
      <c r="M15" s="9">
        <f t="shared" si="19"/>
        <v>20.6185567010309</v>
      </c>
      <c r="N15" s="10">
        <f t="shared" si="23"/>
        <v>217.5</v>
      </c>
      <c r="P15" s="15">
        <v>4085</v>
      </c>
      <c r="Q15" s="15">
        <v>3782</v>
      </c>
      <c r="R15" s="7">
        <v>520</v>
      </c>
      <c r="S15" s="18">
        <f t="shared" si="24"/>
        <v>0.7575</v>
      </c>
      <c r="T15" s="9">
        <f t="shared" si="1"/>
        <v>21.3552361396304</v>
      </c>
      <c r="U15" s="10">
        <f t="shared" si="25"/>
        <v>757.5</v>
      </c>
      <c r="W15" s="15">
        <v>4076</v>
      </c>
      <c r="X15" s="15">
        <v>3576</v>
      </c>
      <c r="Y15" s="7">
        <v>520</v>
      </c>
      <c r="Z15" s="20">
        <f t="shared" si="26"/>
        <v>1.25</v>
      </c>
      <c r="AA15" s="21">
        <f t="shared" si="2"/>
        <v>24.3331773514272</v>
      </c>
      <c r="AB15" s="10">
        <f t="shared" si="27"/>
        <v>1250</v>
      </c>
      <c r="AQ15" s="2" t="s">
        <v>10</v>
      </c>
      <c r="AR15" s="22">
        <f t="shared" si="3"/>
        <v>24.3331773514272</v>
      </c>
      <c r="AS15" s="2" t="s">
        <v>20</v>
      </c>
      <c r="AT15" s="2">
        <f t="shared" si="4"/>
        <v>4076</v>
      </c>
      <c r="AU15" s="2" t="s">
        <v>21</v>
      </c>
      <c r="AW15" s="2" t="s">
        <v>10</v>
      </c>
      <c r="AX15" s="22">
        <f t="shared" si="5"/>
        <v>21.3552361396304</v>
      </c>
      <c r="AY15" s="2" t="s">
        <v>20</v>
      </c>
      <c r="AZ15" s="2">
        <f t="shared" si="6"/>
        <v>4085</v>
      </c>
      <c r="BA15" s="2" t="s">
        <v>21</v>
      </c>
      <c r="BC15" s="2" t="s">
        <v>10</v>
      </c>
      <c r="BD15" s="22">
        <f t="shared" si="7"/>
        <v>20.6185567010309</v>
      </c>
      <c r="BE15" s="2" t="s">
        <v>20</v>
      </c>
      <c r="BF15" s="2">
        <f t="shared" si="8"/>
        <v>4083</v>
      </c>
      <c r="BG15" s="2" t="s">
        <v>21</v>
      </c>
      <c r="BI15" s="2" t="s">
        <v>10</v>
      </c>
      <c r="BJ15" s="22">
        <f t="shared" si="9"/>
        <v>20.7916833266693</v>
      </c>
      <c r="BK15" s="2" t="s">
        <v>20</v>
      </c>
      <c r="BL15" s="2">
        <f t="shared" si="10"/>
        <v>4077</v>
      </c>
      <c r="BM15" s="2" t="s">
        <v>22</v>
      </c>
      <c r="BO15" s="2" t="s">
        <v>23</v>
      </c>
      <c r="BQ15" s="2" t="s">
        <v>10</v>
      </c>
      <c r="BR15" s="22">
        <f t="shared" si="11"/>
        <v>1250</v>
      </c>
      <c r="BS15" s="2" t="s">
        <v>20</v>
      </c>
      <c r="BT15" s="2">
        <f t="shared" si="12"/>
        <v>4076</v>
      </c>
      <c r="BU15" s="2" t="s">
        <v>21</v>
      </c>
      <c r="BV15" s="24"/>
      <c r="BW15" s="2" t="s">
        <v>10</v>
      </c>
      <c r="BX15" s="22">
        <f t="shared" si="13"/>
        <v>757.5</v>
      </c>
      <c r="BY15" s="2" t="s">
        <v>20</v>
      </c>
      <c r="BZ15" s="2">
        <f t="shared" si="14"/>
        <v>4085</v>
      </c>
      <c r="CA15" s="2" t="s">
        <v>21</v>
      </c>
      <c r="CC15" s="2" t="s">
        <v>10</v>
      </c>
      <c r="CD15" s="22">
        <f t="shared" si="15"/>
        <v>217.5</v>
      </c>
      <c r="CE15" s="2" t="s">
        <v>20</v>
      </c>
      <c r="CF15" s="2">
        <f t="shared" si="16"/>
        <v>4083</v>
      </c>
      <c r="CG15" s="2" t="s">
        <v>21</v>
      </c>
      <c r="CI15" s="2" t="s">
        <v>10</v>
      </c>
      <c r="CJ15" s="22">
        <f t="shared" si="17"/>
        <v>150</v>
      </c>
      <c r="CK15" s="2" t="s">
        <v>20</v>
      </c>
      <c r="CL15" s="2">
        <f t="shared" si="18"/>
        <v>4077</v>
      </c>
      <c r="CM15" s="2" t="s">
        <v>21</v>
      </c>
      <c r="CN15" s="25"/>
    </row>
    <row r="16" spans="2:91">
      <c r="B16" s="7">
        <v>4061</v>
      </c>
      <c r="C16" s="7">
        <v>4001</v>
      </c>
      <c r="D16" s="12">
        <v>560</v>
      </c>
      <c r="E16" s="4">
        <f t="shared" si="20"/>
        <v>0.15</v>
      </c>
      <c r="F16" s="9">
        <f t="shared" si="0"/>
        <v>22.391043582567</v>
      </c>
      <c r="G16" s="10">
        <f t="shared" si="21"/>
        <v>150</v>
      </c>
      <c r="I16" s="7">
        <v>4073</v>
      </c>
      <c r="J16" s="7">
        <v>3982</v>
      </c>
      <c r="K16" s="7">
        <v>560</v>
      </c>
      <c r="L16" s="4">
        <f t="shared" si="22"/>
        <v>0.2275</v>
      </c>
      <c r="M16" s="9">
        <f t="shared" si="19"/>
        <v>22.2045995241872</v>
      </c>
      <c r="N16" s="10">
        <f t="shared" si="23"/>
        <v>227.5</v>
      </c>
      <c r="P16" s="15">
        <v>4074</v>
      </c>
      <c r="Q16" s="15">
        <v>3767</v>
      </c>
      <c r="R16" s="7">
        <v>560</v>
      </c>
      <c r="S16" s="18">
        <f t="shared" si="24"/>
        <v>0.7675</v>
      </c>
      <c r="T16" s="9">
        <f t="shared" si="1"/>
        <v>22.9979466119097</v>
      </c>
      <c r="U16" s="10">
        <f t="shared" si="25"/>
        <v>767.5</v>
      </c>
      <c r="W16" s="15">
        <v>4058</v>
      </c>
      <c r="X16" s="15">
        <v>3562</v>
      </c>
      <c r="Y16" s="7">
        <v>560</v>
      </c>
      <c r="Z16" s="20">
        <f t="shared" si="26"/>
        <v>1.24</v>
      </c>
      <c r="AA16" s="21">
        <f t="shared" si="2"/>
        <v>26.2049602246139</v>
      </c>
      <c r="AB16" s="10">
        <f t="shared" si="27"/>
        <v>1240</v>
      </c>
      <c r="AQ16" s="2" t="s">
        <v>10</v>
      </c>
      <c r="AR16" s="22">
        <f t="shared" si="3"/>
        <v>26.2049602246139</v>
      </c>
      <c r="AS16" s="2" t="s">
        <v>20</v>
      </c>
      <c r="AT16" s="2">
        <f t="shared" si="4"/>
        <v>4058</v>
      </c>
      <c r="AU16" s="2" t="s">
        <v>21</v>
      </c>
      <c r="AW16" s="2" t="s">
        <v>10</v>
      </c>
      <c r="AX16" s="22">
        <f t="shared" si="5"/>
        <v>22.9979466119097</v>
      </c>
      <c r="AY16" s="2" t="s">
        <v>20</v>
      </c>
      <c r="AZ16" s="2">
        <f t="shared" si="6"/>
        <v>4074</v>
      </c>
      <c r="BA16" s="2" t="s">
        <v>21</v>
      </c>
      <c r="BC16" s="2" t="s">
        <v>10</v>
      </c>
      <c r="BD16" s="22">
        <f t="shared" si="7"/>
        <v>22.2045995241872</v>
      </c>
      <c r="BE16" s="2" t="s">
        <v>20</v>
      </c>
      <c r="BF16" s="2">
        <f t="shared" si="8"/>
        <v>4073</v>
      </c>
      <c r="BG16" s="2" t="s">
        <v>21</v>
      </c>
      <c r="BI16" s="2" t="s">
        <v>10</v>
      </c>
      <c r="BJ16" s="22">
        <f t="shared" si="9"/>
        <v>22.391043582567</v>
      </c>
      <c r="BK16" s="2" t="s">
        <v>20</v>
      </c>
      <c r="BL16" s="2">
        <f t="shared" si="10"/>
        <v>4061</v>
      </c>
      <c r="BM16" s="2" t="s">
        <v>22</v>
      </c>
      <c r="BO16" s="2" t="s">
        <v>23</v>
      </c>
      <c r="BQ16" s="2" t="s">
        <v>10</v>
      </c>
      <c r="BR16" s="22">
        <f t="shared" si="11"/>
        <v>1240</v>
      </c>
      <c r="BS16" s="2" t="s">
        <v>20</v>
      </c>
      <c r="BT16" s="2">
        <f t="shared" si="12"/>
        <v>4058</v>
      </c>
      <c r="BU16" s="2" t="s">
        <v>21</v>
      </c>
      <c r="BW16" s="2" t="s">
        <v>10</v>
      </c>
      <c r="BX16" s="22">
        <f t="shared" si="13"/>
        <v>767.5</v>
      </c>
      <c r="BY16" s="2" t="s">
        <v>20</v>
      </c>
      <c r="BZ16" s="2">
        <f t="shared" si="14"/>
        <v>4074</v>
      </c>
      <c r="CA16" s="2" t="s">
        <v>21</v>
      </c>
      <c r="CC16" s="2" t="s">
        <v>10</v>
      </c>
      <c r="CD16" s="22">
        <f t="shared" si="15"/>
        <v>227.5</v>
      </c>
      <c r="CE16" s="2" t="s">
        <v>20</v>
      </c>
      <c r="CF16" s="2">
        <f t="shared" si="16"/>
        <v>4073</v>
      </c>
      <c r="CG16" s="2" t="s">
        <v>21</v>
      </c>
      <c r="CI16" s="2" t="s">
        <v>10</v>
      </c>
      <c r="CJ16" s="22">
        <f t="shared" si="17"/>
        <v>150</v>
      </c>
      <c r="CK16" s="2" t="s">
        <v>20</v>
      </c>
      <c r="CL16" s="2">
        <f t="shared" si="18"/>
        <v>4061</v>
      </c>
      <c r="CM16" s="2" t="s">
        <v>21</v>
      </c>
    </row>
    <row r="17" spans="2:91">
      <c r="B17" s="7">
        <v>4047</v>
      </c>
      <c r="C17" s="7">
        <v>3986</v>
      </c>
      <c r="D17" s="12">
        <v>600</v>
      </c>
      <c r="E17" s="4">
        <f t="shared" si="20"/>
        <v>0.1525</v>
      </c>
      <c r="F17" s="9">
        <f t="shared" si="0"/>
        <v>23.9904038384646</v>
      </c>
      <c r="G17" s="10">
        <f t="shared" si="21"/>
        <v>152.5</v>
      </c>
      <c r="I17" s="7">
        <v>4064</v>
      </c>
      <c r="J17" s="7">
        <v>3969</v>
      </c>
      <c r="K17" s="7">
        <v>600</v>
      </c>
      <c r="L17" s="4">
        <f t="shared" si="22"/>
        <v>0.2375</v>
      </c>
      <c r="M17" s="9">
        <f t="shared" si="19"/>
        <v>23.7906423473434</v>
      </c>
      <c r="N17" s="10">
        <f t="shared" si="23"/>
        <v>237.5</v>
      </c>
      <c r="P17" s="15">
        <v>4057</v>
      </c>
      <c r="Q17" s="15">
        <v>3751</v>
      </c>
      <c r="R17" s="7">
        <v>600</v>
      </c>
      <c r="S17" s="18">
        <f t="shared" si="24"/>
        <v>0.765</v>
      </c>
      <c r="T17" s="9">
        <f t="shared" si="1"/>
        <v>24.6406570841889</v>
      </c>
      <c r="U17" s="10">
        <f t="shared" si="25"/>
        <v>765</v>
      </c>
      <c r="W17" s="15">
        <v>4031</v>
      </c>
      <c r="X17" s="15">
        <v>3545</v>
      </c>
      <c r="Y17" s="7">
        <v>600</v>
      </c>
      <c r="Z17" s="20">
        <f t="shared" si="26"/>
        <v>1.215</v>
      </c>
      <c r="AA17" s="21">
        <f t="shared" si="2"/>
        <v>28.0767430978007</v>
      </c>
      <c r="AB17" s="10">
        <f t="shared" si="27"/>
        <v>1215</v>
      </c>
      <c r="AQ17" s="2" t="s">
        <v>10</v>
      </c>
      <c r="AR17" s="22">
        <f t="shared" si="3"/>
        <v>28.0767430978007</v>
      </c>
      <c r="AS17" s="2" t="s">
        <v>20</v>
      </c>
      <c r="AT17" s="2">
        <f t="shared" si="4"/>
        <v>4031</v>
      </c>
      <c r="AU17" s="2" t="s">
        <v>21</v>
      </c>
      <c r="AW17" s="2" t="s">
        <v>10</v>
      </c>
      <c r="AX17" s="22">
        <f t="shared" si="5"/>
        <v>24.6406570841889</v>
      </c>
      <c r="AY17" s="2" t="s">
        <v>20</v>
      </c>
      <c r="AZ17" s="2">
        <f t="shared" si="6"/>
        <v>4057</v>
      </c>
      <c r="BA17" s="2" t="s">
        <v>21</v>
      </c>
      <c r="BC17" s="2" t="s">
        <v>10</v>
      </c>
      <c r="BD17" s="22">
        <f t="shared" si="7"/>
        <v>23.7906423473434</v>
      </c>
      <c r="BE17" s="2" t="s">
        <v>20</v>
      </c>
      <c r="BF17" s="2">
        <f t="shared" si="8"/>
        <v>4064</v>
      </c>
      <c r="BG17" s="2" t="s">
        <v>21</v>
      </c>
      <c r="BI17" s="2" t="s">
        <v>10</v>
      </c>
      <c r="BJ17" s="22">
        <f t="shared" si="9"/>
        <v>23.9904038384646</v>
      </c>
      <c r="BK17" s="2" t="s">
        <v>20</v>
      </c>
      <c r="BL17" s="2">
        <f t="shared" si="10"/>
        <v>4047</v>
      </c>
      <c r="BM17" s="2" t="s">
        <v>22</v>
      </c>
      <c r="BO17" s="2" t="s">
        <v>23</v>
      </c>
      <c r="BQ17" s="2" t="s">
        <v>10</v>
      </c>
      <c r="BR17" s="22">
        <f t="shared" si="11"/>
        <v>1215</v>
      </c>
      <c r="BS17" s="2" t="s">
        <v>20</v>
      </c>
      <c r="BT17" s="2">
        <f t="shared" si="12"/>
        <v>4031</v>
      </c>
      <c r="BU17" s="2" t="s">
        <v>21</v>
      </c>
      <c r="BW17" s="2" t="s">
        <v>10</v>
      </c>
      <c r="BX17" s="22">
        <f t="shared" si="13"/>
        <v>765</v>
      </c>
      <c r="BY17" s="2" t="s">
        <v>20</v>
      </c>
      <c r="BZ17" s="2">
        <f t="shared" si="14"/>
        <v>4057</v>
      </c>
      <c r="CA17" s="2" t="s">
        <v>21</v>
      </c>
      <c r="CC17" s="2" t="s">
        <v>10</v>
      </c>
      <c r="CD17" s="22">
        <f t="shared" si="15"/>
        <v>237.5</v>
      </c>
      <c r="CE17" s="2" t="s">
        <v>20</v>
      </c>
      <c r="CF17" s="2">
        <f t="shared" si="16"/>
        <v>4064</v>
      </c>
      <c r="CG17" s="2" t="s">
        <v>21</v>
      </c>
      <c r="CI17" s="2" t="s">
        <v>10</v>
      </c>
      <c r="CJ17" s="22">
        <f t="shared" si="17"/>
        <v>152.5</v>
      </c>
      <c r="CK17" s="2" t="s">
        <v>20</v>
      </c>
      <c r="CL17" s="2">
        <f t="shared" si="18"/>
        <v>4047</v>
      </c>
      <c r="CM17" s="2" t="s">
        <v>21</v>
      </c>
    </row>
    <row r="18" spans="2:91">
      <c r="B18" s="7">
        <v>4032</v>
      </c>
      <c r="C18" s="7">
        <v>3971</v>
      </c>
      <c r="D18" s="12">
        <v>640</v>
      </c>
      <c r="E18" s="4">
        <f t="shared" si="20"/>
        <v>0.1525</v>
      </c>
      <c r="F18" s="9">
        <f t="shared" si="0"/>
        <v>25.5897640943623</v>
      </c>
      <c r="G18" s="10">
        <f t="shared" si="21"/>
        <v>152.5</v>
      </c>
      <c r="I18" s="7">
        <v>4040</v>
      </c>
      <c r="J18" s="7">
        <v>3950</v>
      </c>
      <c r="K18" s="7">
        <v>640</v>
      </c>
      <c r="L18" s="4">
        <f t="shared" si="22"/>
        <v>0.225</v>
      </c>
      <c r="M18" s="9">
        <f t="shared" si="19"/>
        <v>25.3766851704996</v>
      </c>
      <c r="N18" s="10">
        <f t="shared" si="23"/>
        <v>225</v>
      </c>
      <c r="P18" s="15">
        <v>4027</v>
      </c>
      <c r="Q18" s="15">
        <v>3731</v>
      </c>
      <c r="R18" s="7">
        <v>640</v>
      </c>
      <c r="S18" s="18">
        <f t="shared" si="24"/>
        <v>0.74</v>
      </c>
      <c r="T18" s="9">
        <f t="shared" si="1"/>
        <v>26.2833675564682</v>
      </c>
      <c r="U18" s="10">
        <f t="shared" si="25"/>
        <v>740</v>
      </c>
      <c r="W18" s="15">
        <v>4001</v>
      </c>
      <c r="X18" s="15">
        <v>3527</v>
      </c>
      <c r="Y18" s="7">
        <v>640</v>
      </c>
      <c r="Z18" s="20">
        <f t="shared" si="26"/>
        <v>1.185</v>
      </c>
      <c r="AA18" s="21">
        <f t="shared" si="2"/>
        <v>29.9485259709874</v>
      </c>
      <c r="AB18" s="10">
        <f t="shared" si="27"/>
        <v>1185</v>
      </c>
      <c r="AQ18" s="2" t="s">
        <v>10</v>
      </c>
      <c r="AR18" s="22">
        <f t="shared" si="3"/>
        <v>29.9485259709874</v>
      </c>
      <c r="AS18" s="2" t="s">
        <v>20</v>
      </c>
      <c r="AT18" s="2">
        <f t="shared" si="4"/>
        <v>4001</v>
      </c>
      <c r="AU18" s="2" t="s">
        <v>21</v>
      </c>
      <c r="AW18" s="2" t="s">
        <v>10</v>
      </c>
      <c r="AX18" s="22">
        <f t="shared" si="5"/>
        <v>26.2833675564682</v>
      </c>
      <c r="AY18" s="2" t="s">
        <v>20</v>
      </c>
      <c r="AZ18" s="2">
        <f t="shared" si="6"/>
        <v>4027</v>
      </c>
      <c r="BA18" s="2" t="s">
        <v>21</v>
      </c>
      <c r="BC18" s="2" t="s">
        <v>10</v>
      </c>
      <c r="BD18" s="22">
        <f t="shared" si="7"/>
        <v>25.3766851704996</v>
      </c>
      <c r="BE18" s="2" t="s">
        <v>20</v>
      </c>
      <c r="BF18" s="2">
        <f t="shared" si="8"/>
        <v>4040</v>
      </c>
      <c r="BG18" s="2" t="s">
        <v>21</v>
      </c>
      <c r="BI18" s="2" t="s">
        <v>10</v>
      </c>
      <c r="BJ18" s="22">
        <f t="shared" si="9"/>
        <v>25.5897640943623</v>
      </c>
      <c r="BK18" s="2" t="s">
        <v>20</v>
      </c>
      <c r="BL18" s="2">
        <f t="shared" si="10"/>
        <v>4032</v>
      </c>
      <c r="BM18" s="2" t="s">
        <v>22</v>
      </c>
      <c r="BO18" s="2" t="s">
        <v>23</v>
      </c>
      <c r="BQ18" s="2" t="s">
        <v>10</v>
      </c>
      <c r="BR18" s="22">
        <f t="shared" si="11"/>
        <v>1185</v>
      </c>
      <c r="BS18" s="2" t="s">
        <v>20</v>
      </c>
      <c r="BT18" s="2">
        <f t="shared" si="12"/>
        <v>4001</v>
      </c>
      <c r="BU18" s="2" t="s">
        <v>21</v>
      </c>
      <c r="BW18" s="2" t="s">
        <v>10</v>
      </c>
      <c r="BX18" s="22">
        <f t="shared" si="13"/>
        <v>740</v>
      </c>
      <c r="BY18" s="2" t="s">
        <v>20</v>
      </c>
      <c r="BZ18" s="2">
        <f t="shared" si="14"/>
        <v>4027</v>
      </c>
      <c r="CA18" s="2" t="s">
        <v>21</v>
      </c>
      <c r="CC18" s="2" t="s">
        <v>10</v>
      </c>
      <c r="CD18" s="22">
        <f t="shared" si="15"/>
        <v>225</v>
      </c>
      <c r="CE18" s="2" t="s">
        <v>20</v>
      </c>
      <c r="CF18" s="2">
        <f t="shared" si="16"/>
        <v>4040</v>
      </c>
      <c r="CG18" s="2" t="s">
        <v>21</v>
      </c>
      <c r="CI18" s="2" t="s">
        <v>10</v>
      </c>
      <c r="CJ18" s="22">
        <f t="shared" si="17"/>
        <v>152.5</v>
      </c>
      <c r="CK18" s="2" t="s">
        <v>20</v>
      </c>
      <c r="CL18" s="2">
        <f t="shared" si="18"/>
        <v>4032</v>
      </c>
      <c r="CM18" s="2" t="s">
        <v>21</v>
      </c>
    </row>
    <row r="19" spans="2:91">
      <c r="B19" s="7">
        <v>4015</v>
      </c>
      <c r="C19" s="7">
        <v>3954</v>
      </c>
      <c r="D19" s="12">
        <v>680</v>
      </c>
      <c r="E19" s="4">
        <f t="shared" si="20"/>
        <v>0.1525</v>
      </c>
      <c r="F19" s="9">
        <f t="shared" si="0"/>
        <v>27.1891243502599</v>
      </c>
      <c r="G19" s="10">
        <f t="shared" si="21"/>
        <v>152.5</v>
      </c>
      <c r="I19" s="7">
        <v>4012</v>
      </c>
      <c r="J19" s="7">
        <v>3924</v>
      </c>
      <c r="K19" s="7">
        <v>680</v>
      </c>
      <c r="L19" s="4">
        <f t="shared" si="22"/>
        <v>0.22</v>
      </c>
      <c r="M19" s="9">
        <f t="shared" si="19"/>
        <v>26.9627279936558</v>
      </c>
      <c r="N19" s="10">
        <f t="shared" si="23"/>
        <v>220</v>
      </c>
      <c r="P19" s="15">
        <v>3996</v>
      </c>
      <c r="Q19" s="15">
        <v>3709</v>
      </c>
      <c r="R19" s="7">
        <v>680</v>
      </c>
      <c r="S19" s="18">
        <f t="shared" si="24"/>
        <v>0.7175</v>
      </c>
      <c r="T19" s="9">
        <f t="shared" si="1"/>
        <v>27.9260780287474</v>
      </c>
      <c r="U19" s="10">
        <f t="shared" si="25"/>
        <v>717.5</v>
      </c>
      <c r="W19" s="15">
        <v>3977</v>
      </c>
      <c r="X19" s="15">
        <v>3508</v>
      </c>
      <c r="Y19" s="7">
        <v>680</v>
      </c>
      <c r="Z19" s="20">
        <f t="shared" si="26"/>
        <v>1.1725</v>
      </c>
      <c r="AA19" s="21">
        <f t="shared" si="2"/>
        <v>31.8203088441741</v>
      </c>
      <c r="AB19" s="10">
        <f t="shared" si="27"/>
        <v>1172.5</v>
      </c>
      <c r="AQ19" s="2" t="s">
        <v>10</v>
      </c>
      <c r="AR19" s="22">
        <f t="shared" si="3"/>
        <v>31.8203088441741</v>
      </c>
      <c r="AS19" s="2" t="s">
        <v>20</v>
      </c>
      <c r="AT19" s="2">
        <f t="shared" si="4"/>
        <v>3977</v>
      </c>
      <c r="AU19" s="2" t="s">
        <v>21</v>
      </c>
      <c r="AW19" s="2" t="s">
        <v>10</v>
      </c>
      <c r="AX19" s="22">
        <f t="shared" si="5"/>
        <v>27.9260780287474</v>
      </c>
      <c r="AY19" s="2" t="s">
        <v>20</v>
      </c>
      <c r="AZ19" s="2">
        <f t="shared" si="6"/>
        <v>3996</v>
      </c>
      <c r="BA19" s="2" t="s">
        <v>21</v>
      </c>
      <c r="BC19" s="2" t="s">
        <v>10</v>
      </c>
      <c r="BD19" s="22">
        <f t="shared" si="7"/>
        <v>26.9627279936558</v>
      </c>
      <c r="BE19" s="2" t="s">
        <v>20</v>
      </c>
      <c r="BF19" s="2">
        <f t="shared" si="8"/>
        <v>4012</v>
      </c>
      <c r="BG19" s="2" t="s">
        <v>21</v>
      </c>
      <c r="BI19" s="2" t="s">
        <v>10</v>
      </c>
      <c r="BJ19" s="22">
        <f t="shared" si="9"/>
        <v>27.1891243502599</v>
      </c>
      <c r="BK19" s="2" t="s">
        <v>20</v>
      </c>
      <c r="BL19" s="2">
        <f t="shared" si="10"/>
        <v>4015</v>
      </c>
      <c r="BM19" s="2" t="s">
        <v>22</v>
      </c>
      <c r="BO19" s="2" t="s">
        <v>23</v>
      </c>
      <c r="BQ19" s="2" t="s">
        <v>10</v>
      </c>
      <c r="BR19" s="22">
        <f t="shared" si="11"/>
        <v>1172.5</v>
      </c>
      <c r="BS19" s="2" t="s">
        <v>20</v>
      </c>
      <c r="BT19" s="2">
        <f t="shared" si="12"/>
        <v>3977</v>
      </c>
      <c r="BU19" s="2" t="s">
        <v>21</v>
      </c>
      <c r="BW19" s="2" t="s">
        <v>10</v>
      </c>
      <c r="BX19" s="22">
        <f t="shared" si="13"/>
        <v>717.5</v>
      </c>
      <c r="BY19" s="2" t="s">
        <v>20</v>
      </c>
      <c r="BZ19" s="2">
        <f t="shared" si="14"/>
        <v>3996</v>
      </c>
      <c r="CA19" s="2" t="s">
        <v>21</v>
      </c>
      <c r="CC19" s="2" t="s">
        <v>10</v>
      </c>
      <c r="CD19" s="22">
        <f t="shared" si="15"/>
        <v>220</v>
      </c>
      <c r="CE19" s="2" t="s">
        <v>20</v>
      </c>
      <c r="CF19" s="2">
        <f t="shared" si="16"/>
        <v>4012</v>
      </c>
      <c r="CG19" s="2" t="s">
        <v>21</v>
      </c>
      <c r="CI19" s="2" t="s">
        <v>10</v>
      </c>
      <c r="CJ19" s="22">
        <f t="shared" si="17"/>
        <v>152.5</v>
      </c>
      <c r="CK19" s="2" t="s">
        <v>20</v>
      </c>
      <c r="CL19" s="2">
        <f t="shared" si="18"/>
        <v>4015</v>
      </c>
      <c r="CM19" s="2" t="s">
        <v>21</v>
      </c>
    </row>
    <row r="20" spans="2:91">
      <c r="B20" s="7">
        <v>4003</v>
      </c>
      <c r="C20" s="7">
        <v>3940</v>
      </c>
      <c r="D20" s="12">
        <v>720</v>
      </c>
      <c r="E20" s="4">
        <f t="shared" si="20"/>
        <v>0.1575</v>
      </c>
      <c r="F20" s="9">
        <f t="shared" si="0"/>
        <v>28.7884846061575</v>
      </c>
      <c r="G20" s="10">
        <f t="shared" si="21"/>
        <v>157.5</v>
      </c>
      <c r="I20" s="7">
        <v>3993</v>
      </c>
      <c r="J20" s="7">
        <v>3903</v>
      </c>
      <c r="K20" s="7">
        <v>720</v>
      </c>
      <c r="L20" s="4">
        <f t="shared" si="22"/>
        <v>0.225</v>
      </c>
      <c r="M20" s="9">
        <f t="shared" si="19"/>
        <v>28.5487708168121</v>
      </c>
      <c r="N20" s="10">
        <f t="shared" si="23"/>
        <v>225</v>
      </c>
      <c r="P20" s="15">
        <v>3975</v>
      </c>
      <c r="Q20" s="15">
        <v>3690</v>
      </c>
      <c r="R20" s="7">
        <v>720</v>
      </c>
      <c r="S20" s="18">
        <f t="shared" si="24"/>
        <v>0.7125</v>
      </c>
      <c r="T20" s="9">
        <f t="shared" si="1"/>
        <v>29.5687885010267</v>
      </c>
      <c r="U20" s="10">
        <f t="shared" si="25"/>
        <v>712.5</v>
      </c>
      <c r="W20" s="15">
        <v>3958</v>
      </c>
      <c r="X20" s="15">
        <v>3492</v>
      </c>
      <c r="Y20" s="7">
        <v>720</v>
      </c>
      <c r="Z20" s="20">
        <f t="shared" si="26"/>
        <v>1.165</v>
      </c>
      <c r="AA20" s="21">
        <f t="shared" si="2"/>
        <v>33.6920917173608</v>
      </c>
      <c r="AB20" s="10">
        <f t="shared" si="27"/>
        <v>1165</v>
      </c>
      <c r="AQ20" s="2" t="s">
        <v>10</v>
      </c>
      <c r="AR20" s="22">
        <f t="shared" si="3"/>
        <v>33.6920917173608</v>
      </c>
      <c r="AS20" s="2" t="s">
        <v>20</v>
      </c>
      <c r="AT20" s="2">
        <f t="shared" si="4"/>
        <v>3958</v>
      </c>
      <c r="AU20" s="2" t="s">
        <v>21</v>
      </c>
      <c r="AW20" s="2" t="s">
        <v>10</v>
      </c>
      <c r="AX20" s="22">
        <f t="shared" si="5"/>
        <v>29.5687885010267</v>
      </c>
      <c r="AY20" s="2" t="s">
        <v>20</v>
      </c>
      <c r="AZ20" s="2">
        <f t="shared" si="6"/>
        <v>3975</v>
      </c>
      <c r="BA20" s="2" t="s">
        <v>21</v>
      </c>
      <c r="BC20" s="2" t="s">
        <v>10</v>
      </c>
      <c r="BD20" s="22">
        <f t="shared" si="7"/>
        <v>28.5487708168121</v>
      </c>
      <c r="BE20" s="2" t="s">
        <v>20</v>
      </c>
      <c r="BF20" s="2">
        <f t="shared" si="8"/>
        <v>3993</v>
      </c>
      <c r="BG20" s="2" t="s">
        <v>21</v>
      </c>
      <c r="BI20" s="2" t="s">
        <v>10</v>
      </c>
      <c r="BJ20" s="22">
        <f t="shared" si="9"/>
        <v>28.7884846061575</v>
      </c>
      <c r="BK20" s="2" t="s">
        <v>20</v>
      </c>
      <c r="BL20" s="2">
        <f t="shared" si="10"/>
        <v>4003</v>
      </c>
      <c r="BM20" s="2" t="s">
        <v>22</v>
      </c>
      <c r="BO20" s="2" t="s">
        <v>23</v>
      </c>
      <c r="BQ20" s="2" t="s">
        <v>10</v>
      </c>
      <c r="BR20" s="22">
        <f t="shared" si="11"/>
        <v>1165</v>
      </c>
      <c r="BS20" s="2" t="s">
        <v>20</v>
      </c>
      <c r="BT20" s="2">
        <f t="shared" si="12"/>
        <v>3958</v>
      </c>
      <c r="BU20" s="2" t="s">
        <v>21</v>
      </c>
      <c r="BW20" s="2" t="s">
        <v>10</v>
      </c>
      <c r="BX20" s="22">
        <f t="shared" si="13"/>
        <v>712.5</v>
      </c>
      <c r="BY20" s="2" t="s">
        <v>20</v>
      </c>
      <c r="BZ20" s="2">
        <f t="shared" si="14"/>
        <v>3975</v>
      </c>
      <c r="CA20" s="2" t="s">
        <v>21</v>
      </c>
      <c r="CC20" s="2" t="s">
        <v>10</v>
      </c>
      <c r="CD20" s="22">
        <f t="shared" si="15"/>
        <v>225</v>
      </c>
      <c r="CE20" s="2" t="s">
        <v>20</v>
      </c>
      <c r="CF20" s="2">
        <f t="shared" si="16"/>
        <v>3993</v>
      </c>
      <c r="CG20" s="2" t="s">
        <v>21</v>
      </c>
      <c r="CI20" s="2" t="s">
        <v>10</v>
      </c>
      <c r="CJ20" s="22">
        <f t="shared" si="17"/>
        <v>157.5</v>
      </c>
      <c r="CK20" s="2" t="s">
        <v>20</v>
      </c>
      <c r="CL20" s="2">
        <f t="shared" si="18"/>
        <v>4003</v>
      </c>
      <c r="CM20" s="2" t="s">
        <v>21</v>
      </c>
    </row>
    <row r="21" spans="2:124">
      <c r="B21" s="7">
        <v>3990</v>
      </c>
      <c r="C21" s="7">
        <v>3927</v>
      </c>
      <c r="D21" s="12">
        <v>760</v>
      </c>
      <c r="E21" s="4">
        <f t="shared" ref="E21:E25" si="28">(B21-C21)/400</f>
        <v>0.1575</v>
      </c>
      <c r="F21" s="9">
        <f t="shared" si="0"/>
        <v>30.3878448620552</v>
      </c>
      <c r="G21" s="10">
        <f t="shared" ref="G21:G25" si="29">E21*1000</f>
        <v>157.5</v>
      </c>
      <c r="I21" s="7">
        <v>3979</v>
      </c>
      <c r="J21" s="7">
        <v>3888</v>
      </c>
      <c r="K21" s="7">
        <v>760</v>
      </c>
      <c r="L21" s="4">
        <f t="shared" ref="L21:L25" si="30">(I21-J21)/400</f>
        <v>0.2275</v>
      </c>
      <c r="M21" s="9">
        <f t="shared" si="19"/>
        <v>30.1348136399683</v>
      </c>
      <c r="N21" s="10">
        <f t="shared" ref="N21:N25" si="31">L21*1000</f>
        <v>227.5</v>
      </c>
      <c r="P21" s="15">
        <v>3959</v>
      </c>
      <c r="Q21" s="15">
        <v>3676</v>
      </c>
      <c r="R21" s="7">
        <v>760</v>
      </c>
      <c r="S21" s="18">
        <f t="shared" ref="S21:S25" si="32">(P21-Q21)/400</f>
        <v>0.7075</v>
      </c>
      <c r="T21" s="9">
        <f t="shared" si="1"/>
        <v>31.211498973306</v>
      </c>
      <c r="U21" s="10">
        <f t="shared" ref="U21:U25" si="33">S21*1000</f>
        <v>707.5</v>
      </c>
      <c r="W21" s="15">
        <v>3944</v>
      </c>
      <c r="X21" s="15">
        <v>3479</v>
      </c>
      <c r="Y21" s="7">
        <v>760</v>
      </c>
      <c r="Z21" s="20">
        <f t="shared" ref="Z21:Z25" si="34">(W21-X21)/400</f>
        <v>1.1625</v>
      </c>
      <c r="AA21" s="21">
        <f t="shared" si="2"/>
        <v>35.5638745905475</v>
      </c>
      <c r="AB21" s="10">
        <f t="shared" ref="AB21:AB25" si="35">Z21*1000</f>
        <v>1162.5</v>
      </c>
      <c r="AQ21" s="2" t="s">
        <v>10</v>
      </c>
      <c r="AR21" s="22">
        <f t="shared" si="3"/>
        <v>35.5638745905475</v>
      </c>
      <c r="AS21" s="2" t="s">
        <v>20</v>
      </c>
      <c r="AT21" s="2">
        <f t="shared" si="4"/>
        <v>3944</v>
      </c>
      <c r="AU21" s="2" t="s">
        <v>21</v>
      </c>
      <c r="AW21" s="2" t="s">
        <v>10</v>
      </c>
      <c r="AX21" s="22">
        <f t="shared" si="5"/>
        <v>31.211498973306</v>
      </c>
      <c r="AY21" s="2" t="s">
        <v>20</v>
      </c>
      <c r="AZ21" s="2">
        <f t="shared" si="6"/>
        <v>3959</v>
      </c>
      <c r="BA21" s="2" t="s">
        <v>21</v>
      </c>
      <c r="BC21" s="2" t="s">
        <v>10</v>
      </c>
      <c r="BD21" s="22">
        <f t="shared" si="7"/>
        <v>30.1348136399683</v>
      </c>
      <c r="BE21" s="2" t="s">
        <v>20</v>
      </c>
      <c r="BF21" s="2">
        <f t="shared" si="8"/>
        <v>3979</v>
      </c>
      <c r="BG21" s="2" t="s">
        <v>21</v>
      </c>
      <c r="BI21" s="2" t="s">
        <v>10</v>
      </c>
      <c r="BJ21" s="22">
        <f t="shared" si="9"/>
        <v>30.3878448620552</v>
      </c>
      <c r="BK21" s="2" t="s">
        <v>20</v>
      </c>
      <c r="BL21" s="2">
        <f t="shared" si="10"/>
        <v>3990</v>
      </c>
      <c r="BM21" s="2" t="s">
        <v>22</v>
      </c>
      <c r="BO21" s="2" t="s">
        <v>23</v>
      </c>
      <c r="BQ21" s="2" t="s">
        <v>10</v>
      </c>
      <c r="BR21" s="22">
        <f t="shared" si="11"/>
        <v>1162.5</v>
      </c>
      <c r="BS21" s="2" t="s">
        <v>20</v>
      </c>
      <c r="BT21" s="2">
        <f t="shared" si="12"/>
        <v>3944</v>
      </c>
      <c r="BU21" s="2" t="s">
        <v>21</v>
      </c>
      <c r="BW21" s="2" t="s">
        <v>10</v>
      </c>
      <c r="BX21" s="22">
        <f t="shared" si="13"/>
        <v>707.5</v>
      </c>
      <c r="BY21" s="2" t="s">
        <v>20</v>
      </c>
      <c r="BZ21" s="2">
        <f t="shared" si="14"/>
        <v>3959</v>
      </c>
      <c r="CA21" s="2" t="s">
        <v>21</v>
      </c>
      <c r="CC21" s="2" t="s">
        <v>10</v>
      </c>
      <c r="CD21" s="22">
        <f t="shared" si="15"/>
        <v>227.5</v>
      </c>
      <c r="CE21" s="2" t="s">
        <v>20</v>
      </c>
      <c r="CF21" s="2">
        <f t="shared" si="16"/>
        <v>3979</v>
      </c>
      <c r="CG21" s="2" t="s">
        <v>21</v>
      </c>
      <c r="CI21" s="2" t="s">
        <v>10</v>
      </c>
      <c r="CJ21" s="22">
        <f t="shared" si="17"/>
        <v>157.5</v>
      </c>
      <c r="CK21" s="2" t="s">
        <v>20</v>
      </c>
      <c r="CL21" s="2">
        <f t="shared" si="18"/>
        <v>3990</v>
      </c>
      <c r="CM21" s="2" t="s">
        <v>21</v>
      </c>
      <c r="CN21" s="25"/>
      <c r="DS21" s="2"/>
      <c r="DT21" s="24"/>
    </row>
    <row r="22" spans="2:124">
      <c r="B22" s="7">
        <v>3977</v>
      </c>
      <c r="C22" s="7">
        <v>3913</v>
      </c>
      <c r="D22" s="12">
        <v>800</v>
      </c>
      <c r="E22" s="4">
        <f t="shared" si="28"/>
        <v>0.16</v>
      </c>
      <c r="F22" s="9">
        <f t="shared" si="0"/>
        <v>31.9872051179528</v>
      </c>
      <c r="G22" s="10">
        <f t="shared" si="29"/>
        <v>160</v>
      </c>
      <c r="I22" s="7">
        <v>3973</v>
      </c>
      <c r="J22" s="7">
        <v>3878</v>
      </c>
      <c r="K22" s="7">
        <v>800</v>
      </c>
      <c r="L22" s="4">
        <f t="shared" si="30"/>
        <v>0.2375</v>
      </c>
      <c r="M22" s="9">
        <f t="shared" si="19"/>
        <v>31.7208564631245</v>
      </c>
      <c r="N22" s="10">
        <f t="shared" si="31"/>
        <v>237.5</v>
      </c>
      <c r="P22" s="15">
        <v>3947</v>
      </c>
      <c r="Q22" s="15">
        <v>3665</v>
      </c>
      <c r="R22" s="7">
        <v>800</v>
      </c>
      <c r="S22" s="18">
        <f t="shared" si="32"/>
        <v>0.705</v>
      </c>
      <c r="T22" s="9">
        <f t="shared" si="1"/>
        <v>32.8542094455852</v>
      </c>
      <c r="U22" s="10">
        <f t="shared" si="33"/>
        <v>705</v>
      </c>
      <c r="W22" s="15">
        <v>3933</v>
      </c>
      <c r="X22" s="15">
        <v>3467</v>
      </c>
      <c r="Y22" s="7">
        <v>800</v>
      </c>
      <c r="Z22" s="20">
        <f t="shared" si="34"/>
        <v>1.165</v>
      </c>
      <c r="AA22" s="21">
        <f t="shared" si="2"/>
        <v>37.4356574637342</v>
      </c>
      <c r="AB22" s="10">
        <f t="shared" si="35"/>
        <v>1165</v>
      </c>
      <c r="AQ22" s="2" t="s">
        <v>10</v>
      </c>
      <c r="AR22" s="22">
        <f t="shared" si="3"/>
        <v>37.4356574637342</v>
      </c>
      <c r="AS22" s="2" t="s">
        <v>20</v>
      </c>
      <c r="AT22" s="2">
        <f t="shared" si="4"/>
        <v>3933</v>
      </c>
      <c r="AU22" s="2" t="s">
        <v>21</v>
      </c>
      <c r="AW22" s="2" t="s">
        <v>10</v>
      </c>
      <c r="AX22" s="22">
        <f t="shared" si="5"/>
        <v>32.8542094455852</v>
      </c>
      <c r="AY22" s="2" t="s">
        <v>20</v>
      </c>
      <c r="AZ22" s="2">
        <f t="shared" si="6"/>
        <v>3947</v>
      </c>
      <c r="BA22" s="2" t="s">
        <v>21</v>
      </c>
      <c r="BC22" s="2" t="s">
        <v>10</v>
      </c>
      <c r="BD22" s="22">
        <f t="shared" si="7"/>
        <v>31.7208564631245</v>
      </c>
      <c r="BE22" s="2" t="s">
        <v>20</v>
      </c>
      <c r="BF22" s="2">
        <f t="shared" si="8"/>
        <v>3973</v>
      </c>
      <c r="BG22" s="2" t="s">
        <v>21</v>
      </c>
      <c r="BI22" s="2" t="s">
        <v>10</v>
      </c>
      <c r="BJ22" s="22">
        <f t="shared" si="9"/>
        <v>31.9872051179528</v>
      </c>
      <c r="BK22" s="2" t="s">
        <v>20</v>
      </c>
      <c r="BL22" s="2">
        <f t="shared" si="10"/>
        <v>3977</v>
      </c>
      <c r="BM22" s="2" t="s">
        <v>22</v>
      </c>
      <c r="BO22" s="2" t="s">
        <v>23</v>
      </c>
      <c r="BQ22" s="2" t="s">
        <v>10</v>
      </c>
      <c r="BR22" s="22">
        <f t="shared" si="11"/>
        <v>1165</v>
      </c>
      <c r="BS22" s="2" t="s">
        <v>20</v>
      </c>
      <c r="BT22" s="2">
        <f t="shared" si="12"/>
        <v>3933</v>
      </c>
      <c r="BU22" s="2" t="s">
        <v>21</v>
      </c>
      <c r="BV22" s="24"/>
      <c r="BW22" s="2" t="s">
        <v>10</v>
      </c>
      <c r="BX22" s="22">
        <f t="shared" si="13"/>
        <v>705</v>
      </c>
      <c r="BY22" s="2" t="s">
        <v>20</v>
      </c>
      <c r="BZ22" s="2">
        <f t="shared" si="14"/>
        <v>3947</v>
      </c>
      <c r="CA22" s="2" t="s">
        <v>21</v>
      </c>
      <c r="CC22" s="2" t="s">
        <v>10</v>
      </c>
      <c r="CD22" s="22">
        <f t="shared" si="15"/>
        <v>237.5</v>
      </c>
      <c r="CE22" s="2" t="s">
        <v>20</v>
      </c>
      <c r="CF22" s="2">
        <f t="shared" si="16"/>
        <v>3973</v>
      </c>
      <c r="CG22" s="2" t="s">
        <v>21</v>
      </c>
      <c r="CI22" s="2" t="s">
        <v>10</v>
      </c>
      <c r="CJ22" s="22">
        <f t="shared" si="17"/>
        <v>160</v>
      </c>
      <c r="CK22" s="2" t="s">
        <v>20</v>
      </c>
      <c r="CL22" s="2">
        <f t="shared" si="18"/>
        <v>3977</v>
      </c>
      <c r="CM22" s="2" t="s">
        <v>21</v>
      </c>
      <c r="DS22" s="2"/>
      <c r="DT22" s="24"/>
    </row>
    <row r="23" spans="2:124">
      <c r="B23" s="7">
        <v>3965</v>
      </c>
      <c r="C23" s="7">
        <v>3899</v>
      </c>
      <c r="D23" s="12">
        <v>840</v>
      </c>
      <c r="E23" s="4">
        <f t="shared" si="28"/>
        <v>0.165</v>
      </c>
      <c r="F23" s="9">
        <f t="shared" si="0"/>
        <v>33.5865653738505</v>
      </c>
      <c r="G23" s="10">
        <f t="shared" si="29"/>
        <v>165</v>
      </c>
      <c r="I23" s="7">
        <v>3966</v>
      </c>
      <c r="J23" s="7">
        <v>3869</v>
      </c>
      <c r="K23" s="7">
        <v>840</v>
      </c>
      <c r="L23" s="4">
        <f t="shared" si="30"/>
        <v>0.2425</v>
      </c>
      <c r="M23" s="9">
        <f t="shared" si="19"/>
        <v>33.3068992862807</v>
      </c>
      <c r="N23" s="10">
        <f t="shared" si="31"/>
        <v>242.5</v>
      </c>
      <c r="P23" s="15">
        <v>3937</v>
      </c>
      <c r="Q23" s="15">
        <v>3655</v>
      </c>
      <c r="R23" s="7">
        <v>840</v>
      </c>
      <c r="S23" s="18">
        <f t="shared" si="32"/>
        <v>0.705</v>
      </c>
      <c r="T23" s="9">
        <f t="shared" si="1"/>
        <v>34.4969199178645</v>
      </c>
      <c r="U23" s="10">
        <f t="shared" si="33"/>
        <v>705</v>
      </c>
      <c r="W23" s="15">
        <v>3924</v>
      </c>
      <c r="X23" s="15">
        <v>3456</v>
      </c>
      <c r="Y23" s="7">
        <v>840</v>
      </c>
      <c r="Z23" s="20">
        <f t="shared" si="34"/>
        <v>1.17</v>
      </c>
      <c r="AA23" s="21">
        <f t="shared" si="2"/>
        <v>39.3074403369209</v>
      </c>
      <c r="AB23" s="10">
        <f t="shared" si="35"/>
        <v>1170</v>
      </c>
      <c r="AQ23" s="2" t="s">
        <v>10</v>
      </c>
      <c r="AR23" s="22">
        <f t="shared" si="3"/>
        <v>39.3074403369209</v>
      </c>
      <c r="AS23" s="2" t="s">
        <v>20</v>
      </c>
      <c r="AT23" s="2">
        <f t="shared" si="4"/>
        <v>3924</v>
      </c>
      <c r="AU23" s="2" t="s">
        <v>21</v>
      </c>
      <c r="AW23" s="2" t="s">
        <v>10</v>
      </c>
      <c r="AX23" s="22">
        <f t="shared" si="5"/>
        <v>34.4969199178645</v>
      </c>
      <c r="AY23" s="2" t="s">
        <v>20</v>
      </c>
      <c r="AZ23" s="2">
        <f t="shared" si="6"/>
        <v>3937</v>
      </c>
      <c r="BA23" s="2" t="s">
        <v>21</v>
      </c>
      <c r="BC23" s="2" t="s">
        <v>10</v>
      </c>
      <c r="BD23" s="22">
        <f t="shared" si="7"/>
        <v>33.3068992862807</v>
      </c>
      <c r="BE23" s="2" t="s">
        <v>20</v>
      </c>
      <c r="BF23" s="2">
        <f t="shared" si="8"/>
        <v>3966</v>
      </c>
      <c r="BG23" s="2" t="s">
        <v>21</v>
      </c>
      <c r="BI23" s="2" t="s">
        <v>10</v>
      </c>
      <c r="BJ23" s="22">
        <f t="shared" si="9"/>
        <v>33.5865653738505</v>
      </c>
      <c r="BK23" s="2" t="s">
        <v>20</v>
      </c>
      <c r="BL23" s="2">
        <f t="shared" si="10"/>
        <v>3965</v>
      </c>
      <c r="BM23" s="2" t="s">
        <v>22</v>
      </c>
      <c r="BO23" s="2" t="s">
        <v>23</v>
      </c>
      <c r="BQ23" s="2" t="s">
        <v>10</v>
      </c>
      <c r="BR23" s="22">
        <f t="shared" si="11"/>
        <v>1170</v>
      </c>
      <c r="BS23" s="2" t="s">
        <v>20</v>
      </c>
      <c r="BT23" s="2">
        <f t="shared" si="12"/>
        <v>3924</v>
      </c>
      <c r="BU23" s="2" t="s">
        <v>21</v>
      </c>
      <c r="BV23" s="24"/>
      <c r="BW23" s="2" t="s">
        <v>10</v>
      </c>
      <c r="BX23" s="22">
        <f t="shared" si="13"/>
        <v>705</v>
      </c>
      <c r="BY23" s="2" t="s">
        <v>20</v>
      </c>
      <c r="BZ23" s="2">
        <f t="shared" si="14"/>
        <v>3937</v>
      </c>
      <c r="CA23" s="2" t="s">
        <v>21</v>
      </c>
      <c r="CC23" s="2" t="s">
        <v>10</v>
      </c>
      <c r="CD23" s="22">
        <f t="shared" si="15"/>
        <v>242.5</v>
      </c>
      <c r="CE23" s="2" t="s">
        <v>20</v>
      </c>
      <c r="CF23" s="2">
        <f t="shared" si="16"/>
        <v>3966</v>
      </c>
      <c r="CG23" s="2" t="s">
        <v>21</v>
      </c>
      <c r="CI23" s="2" t="s">
        <v>10</v>
      </c>
      <c r="CJ23" s="22">
        <f t="shared" si="17"/>
        <v>165</v>
      </c>
      <c r="CK23" s="2" t="s">
        <v>20</v>
      </c>
      <c r="CL23" s="2">
        <f t="shared" si="18"/>
        <v>3965</v>
      </c>
      <c r="CM23" s="2" t="s">
        <v>21</v>
      </c>
      <c r="DS23" s="2"/>
      <c r="DT23" s="24"/>
    </row>
    <row r="24" spans="2:124">
      <c r="B24" s="7">
        <v>3952</v>
      </c>
      <c r="C24" s="7">
        <v>3885</v>
      </c>
      <c r="D24" s="12">
        <v>880</v>
      </c>
      <c r="E24" s="4">
        <f t="shared" si="28"/>
        <v>0.1675</v>
      </c>
      <c r="F24" s="9">
        <f t="shared" si="0"/>
        <v>35.1859256297481</v>
      </c>
      <c r="G24" s="10">
        <f t="shared" si="29"/>
        <v>167.5</v>
      </c>
      <c r="I24" s="7">
        <v>3955</v>
      </c>
      <c r="J24" s="7">
        <v>3860</v>
      </c>
      <c r="K24" s="7">
        <v>880</v>
      </c>
      <c r="L24" s="4">
        <f t="shared" si="30"/>
        <v>0.2375</v>
      </c>
      <c r="M24" s="9">
        <f t="shared" si="19"/>
        <v>34.892942109437</v>
      </c>
      <c r="N24" s="10">
        <f t="shared" si="31"/>
        <v>237.5</v>
      </c>
      <c r="P24" s="15">
        <v>3928</v>
      </c>
      <c r="Q24" s="15">
        <v>3646</v>
      </c>
      <c r="R24" s="7">
        <v>880</v>
      </c>
      <c r="S24" s="18">
        <f t="shared" si="32"/>
        <v>0.705</v>
      </c>
      <c r="T24" s="9">
        <f t="shared" si="1"/>
        <v>36.1396303901437</v>
      </c>
      <c r="U24" s="10">
        <f t="shared" si="33"/>
        <v>705</v>
      </c>
      <c r="W24" s="15">
        <v>3914</v>
      </c>
      <c r="X24" s="15">
        <v>3446</v>
      </c>
      <c r="Y24" s="7">
        <v>880</v>
      </c>
      <c r="Z24" s="20">
        <f t="shared" si="34"/>
        <v>1.17</v>
      </c>
      <c r="AA24" s="21">
        <f t="shared" si="2"/>
        <v>41.1792232101076</v>
      </c>
      <c r="AB24" s="10">
        <f t="shared" si="35"/>
        <v>1170</v>
      </c>
      <c r="AQ24" s="2" t="s">
        <v>10</v>
      </c>
      <c r="AR24" s="22">
        <f t="shared" si="3"/>
        <v>41.1792232101076</v>
      </c>
      <c r="AS24" s="2" t="s">
        <v>20</v>
      </c>
      <c r="AT24" s="2">
        <f t="shared" si="4"/>
        <v>3914</v>
      </c>
      <c r="AU24" s="2" t="s">
        <v>21</v>
      </c>
      <c r="AW24" s="2" t="s">
        <v>10</v>
      </c>
      <c r="AX24" s="22">
        <f t="shared" si="5"/>
        <v>36.1396303901437</v>
      </c>
      <c r="AY24" s="2" t="s">
        <v>20</v>
      </c>
      <c r="AZ24" s="2">
        <f t="shared" si="6"/>
        <v>3928</v>
      </c>
      <c r="BA24" s="2" t="s">
        <v>21</v>
      </c>
      <c r="BC24" s="2" t="s">
        <v>10</v>
      </c>
      <c r="BD24" s="22">
        <f t="shared" si="7"/>
        <v>34.892942109437</v>
      </c>
      <c r="BE24" s="2" t="s">
        <v>20</v>
      </c>
      <c r="BF24" s="2">
        <f t="shared" si="8"/>
        <v>3955</v>
      </c>
      <c r="BG24" s="2" t="s">
        <v>21</v>
      </c>
      <c r="BI24" s="2" t="s">
        <v>10</v>
      </c>
      <c r="BJ24" s="22">
        <f t="shared" si="9"/>
        <v>35.1859256297481</v>
      </c>
      <c r="BK24" s="2" t="s">
        <v>20</v>
      </c>
      <c r="BL24" s="2">
        <f t="shared" si="10"/>
        <v>3952</v>
      </c>
      <c r="BM24" s="2" t="s">
        <v>22</v>
      </c>
      <c r="BO24" s="2" t="s">
        <v>23</v>
      </c>
      <c r="BQ24" s="2" t="s">
        <v>10</v>
      </c>
      <c r="BR24" s="22">
        <f t="shared" si="11"/>
        <v>1170</v>
      </c>
      <c r="BS24" s="2" t="s">
        <v>20</v>
      </c>
      <c r="BT24" s="2">
        <f t="shared" si="12"/>
        <v>3914</v>
      </c>
      <c r="BU24" s="2" t="s">
        <v>21</v>
      </c>
      <c r="BV24" s="24"/>
      <c r="BW24" s="2" t="s">
        <v>10</v>
      </c>
      <c r="BX24" s="22">
        <f t="shared" si="13"/>
        <v>705</v>
      </c>
      <c r="BY24" s="2" t="s">
        <v>20</v>
      </c>
      <c r="BZ24" s="2">
        <f t="shared" si="14"/>
        <v>3928</v>
      </c>
      <c r="CA24" s="2" t="s">
        <v>21</v>
      </c>
      <c r="CC24" s="2" t="s">
        <v>10</v>
      </c>
      <c r="CD24" s="22">
        <f t="shared" si="15"/>
        <v>237.5</v>
      </c>
      <c r="CE24" s="2" t="s">
        <v>20</v>
      </c>
      <c r="CF24" s="2">
        <f t="shared" si="16"/>
        <v>3955</v>
      </c>
      <c r="CG24" s="2" t="s">
        <v>21</v>
      </c>
      <c r="CI24" s="2" t="s">
        <v>10</v>
      </c>
      <c r="CJ24" s="22">
        <f t="shared" si="17"/>
        <v>167.5</v>
      </c>
      <c r="CK24" s="2" t="s">
        <v>20</v>
      </c>
      <c r="CL24" s="2">
        <f t="shared" si="18"/>
        <v>3952</v>
      </c>
      <c r="CM24" s="2" t="s">
        <v>21</v>
      </c>
      <c r="DS24" s="2"/>
      <c r="DT24" s="24"/>
    </row>
    <row r="25" spans="2:124">
      <c r="B25" s="7">
        <v>3939</v>
      </c>
      <c r="C25" s="7">
        <v>3872</v>
      </c>
      <c r="D25" s="12">
        <v>919</v>
      </c>
      <c r="E25" s="4">
        <f t="shared" si="28"/>
        <v>0.1675</v>
      </c>
      <c r="F25" s="9">
        <f t="shared" si="0"/>
        <v>36.7453018792483</v>
      </c>
      <c r="G25" s="10">
        <f t="shared" si="29"/>
        <v>167.5</v>
      </c>
      <c r="I25" s="7">
        <v>3942</v>
      </c>
      <c r="J25" s="7">
        <v>3848</v>
      </c>
      <c r="K25" s="7">
        <v>919</v>
      </c>
      <c r="L25" s="4">
        <f t="shared" si="30"/>
        <v>0.235</v>
      </c>
      <c r="M25" s="9">
        <f t="shared" si="19"/>
        <v>36.4393338620143</v>
      </c>
      <c r="N25" s="10">
        <f t="shared" si="31"/>
        <v>235</v>
      </c>
      <c r="P25" s="15">
        <v>3917</v>
      </c>
      <c r="Q25" s="15">
        <v>3636</v>
      </c>
      <c r="R25" s="7">
        <v>919</v>
      </c>
      <c r="S25" s="18">
        <f t="shared" si="32"/>
        <v>0.7025</v>
      </c>
      <c r="T25" s="9">
        <f t="shared" si="1"/>
        <v>37.741273100616</v>
      </c>
      <c r="U25" s="10">
        <f t="shared" si="33"/>
        <v>702.5</v>
      </c>
      <c r="W25" s="15">
        <v>3905</v>
      </c>
      <c r="X25" s="15">
        <v>3437</v>
      </c>
      <c r="Y25" s="7">
        <v>919</v>
      </c>
      <c r="Z25" s="20">
        <f t="shared" si="34"/>
        <v>1.17</v>
      </c>
      <c r="AA25" s="21">
        <f t="shared" si="2"/>
        <v>43.0042115114647</v>
      </c>
      <c r="AB25" s="10">
        <f t="shared" si="35"/>
        <v>1170</v>
      </c>
      <c r="AQ25" s="2" t="s">
        <v>10</v>
      </c>
      <c r="AR25" s="22">
        <f t="shared" si="3"/>
        <v>43.0042115114647</v>
      </c>
      <c r="AS25" s="2" t="s">
        <v>20</v>
      </c>
      <c r="AT25" s="2">
        <f t="shared" si="4"/>
        <v>3905</v>
      </c>
      <c r="AU25" s="2" t="s">
        <v>21</v>
      </c>
      <c r="AW25" s="2" t="s">
        <v>10</v>
      </c>
      <c r="AX25" s="22">
        <f t="shared" si="5"/>
        <v>37.741273100616</v>
      </c>
      <c r="AY25" s="2" t="s">
        <v>20</v>
      </c>
      <c r="AZ25" s="2">
        <f t="shared" si="6"/>
        <v>3917</v>
      </c>
      <c r="BA25" s="2" t="s">
        <v>21</v>
      </c>
      <c r="BC25" s="2" t="s">
        <v>10</v>
      </c>
      <c r="BD25" s="22">
        <f t="shared" si="7"/>
        <v>36.4393338620143</v>
      </c>
      <c r="BE25" s="2" t="s">
        <v>20</v>
      </c>
      <c r="BF25" s="2">
        <f t="shared" si="8"/>
        <v>3942</v>
      </c>
      <c r="BG25" s="2" t="s">
        <v>21</v>
      </c>
      <c r="BI25" s="2" t="s">
        <v>10</v>
      </c>
      <c r="BJ25" s="22">
        <f t="shared" si="9"/>
        <v>36.7453018792483</v>
      </c>
      <c r="BK25" s="2" t="s">
        <v>20</v>
      </c>
      <c r="BL25" s="2">
        <f t="shared" si="10"/>
        <v>3939</v>
      </c>
      <c r="BM25" s="2" t="s">
        <v>22</v>
      </c>
      <c r="BO25" s="2" t="s">
        <v>23</v>
      </c>
      <c r="BQ25" s="2" t="s">
        <v>10</v>
      </c>
      <c r="BR25" s="22">
        <f t="shared" si="11"/>
        <v>1170</v>
      </c>
      <c r="BS25" s="2" t="s">
        <v>20</v>
      </c>
      <c r="BT25" s="2">
        <f t="shared" si="12"/>
        <v>3905</v>
      </c>
      <c r="BU25" s="2" t="s">
        <v>21</v>
      </c>
      <c r="BV25" s="24"/>
      <c r="BW25" s="2" t="s">
        <v>10</v>
      </c>
      <c r="BX25" s="22">
        <f t="shared" si="13"/>
        <v>702.5</v>
      </c>
      <c r="BY25" s="2" t="s">
        <v>20</v>
      </c>
      <c r="BZ25" s="2">
        <f t="shared" si="14"/>
        <v>3917</v>
      </c>
      <c r="CA25" s="2" t="s">
        <v>21</v>
      </c>
      <c r="CC25" s="2" t="s">
        <v>10</v>
      </c>
      <c r="CD25" s="22">
        <f t="shared" si="15"/>
        <v>235</v>
      </c>
      <c r="CE25" s="2" t="s">
        <v>20</v>
      </c>
      <c r="CF25" s="2">
        <f t="shared" si="16"/>
        <v>3942</v>
      </c>
      <c r="CG25" s="2" t="s">
        <v>21</v>
      </c>
      <c r="CI25" s="2" t="s">
        <v>10</v>
      </c>
      <c r="CJ25" s="22">
        <f t="shared" si="17"/>
        <v>167.5</v>
      </c>
      <c r="CK25" s="2" t="s">
        <v>20</v>
      </c>
      <c r="CL25" s="2">
        <f t="shared" si="18"/>
        <v>3939</v>
      </c>
      <c r="CM25" s="2" t="s">
        <v>21</v>
      </c>
      <c r="DS25" s="2"/>
      <c r="DT25" s="24"/>
    </row>
    <row r="26" spans="2:91">
      <c r="B26" s="7">
        <v>3927</v>
      </c>
      <c r="C26" s="7">
        <v>3858</v>
      </c>
      <c r="D26" s="12">
        <v>959</v>
      </c>
      <c r="E26" s="4">
        <f t="shared" si="20"/>
        <v>0.1725</v>
      </c>
      <c r="F26" s="9">
        <f t="shared" si="0"/>
        <v>38.3446621351459</v>
      </c>
      <c r="G26" s="10">
        <f t="shared" si="21"/>
        <v>172.5</v>
      </c>
      <c r="I26" s="7">
        <v>3929</v>
      </c>
      <c r="J26" s="7">
        <v>3836</v>
      </c>
      <c r="K26" s="7">
        <v>959</v>
      </c>
      <c r="L26" s="4">
        <f t="shared" si="22"/>
        <v>0.2325</v>
      </c>
      <c r="M26" s="9">
        <f t="shared" si="19"/>
        <v>38.0253766851705</v>
      </c>
      <c r="N26" s="10">
        <f t="shared" si="23"/>
        <v>232.5</v>
      </c>
      <c r="P26" s="15">
        <v>3906</v>
      </c>
      <c r="Q26" s="15">
        <v>3628</v>
      </c>
      <c r="R26" s="7">
        <v>959</v>
      </c>
      <c r="S26" s="18">
        <f t="shared" si="24"/>
        <v>0.695</v>
      </c>
      <c r="T26" s="9">
        <f t="shared" si="1"/>
        <v>39.3839835728953</v>
      </c>
      <c r="U26" s="10">
        <f t="shared" si="25"/>
        <v>695</v>
      </c>
      <c r="W26" s="15">
        <v>3895</v>
      </c>
      <c r="X26" s="15">
        <v>3428</v>
      </c>
      <c r="Y26" s="7">
        <v>959</v>
      </c>
      <c r="Z26" s="20">
        <f t="shared" si="26"/>
        <v>1.1675</v>
      </c>
      <c r="AA26" s="21">
        <f t="shared" si="2"/>
        <v>44.8759943846514</v>
      </c>
      <c r="AB26" s="10">
        <f t="shared" si="27"/>
        <v>1167.5</v>
      </c>
      <c r="AQ26" s="2" t="s">
        <v>10</v>
      </c>
      <c r="AR26" s="22">
        <f t="shared" si="3"/>
        <v>44.8759943846514</v>
      </c>
      <c r="AS26" s="2" t="s">
        <v>20</v>
      </c>
      <c r="AT26" s="2">
        <f t="shared" si="4"/>
        <v>3895</v>
      </c>
      <c r="AU26" s="2" t="s">
        <v>21</v>
      </c>
      <c r="AW26" s="2" t="s">
        <v>10</v>
      </c>
      <c r="AX26" s="22">
        <f t="shared" si="5"/>
        <v>39.3839835728953</v>
      </c>
      <c r="AY26" s="2" t="s">
        <v>20</v>
      </c>
      <c r="AZ26" s="2">
        <f t="shared" si="6"/>
        <v>3906</v>
      </c>
      <c r="BA26" s="2" t="s">
        <v>21</v>
      </c>
      <c r="BC26" s="2" t="s">
        <v>10</v>
      </c>
      <c r="BD26" s="22">
        <f t="shared" si="7"/>
        <v>38.0253766851705</v>
      </c>
      <c r="BE26" s="2" t="s">
        <v>20</v>
      </c>
      <c r="BF26" s="2">
        <f t="shared" si="8"/>
        <v>3929</v>
      </c>
      <c r="BG26" s="2" t="s">
        <v>21</v>
      </c>
      <c r="BI26" s="2" t="s">
        <v>10</v>
      </c>
      <c r="BJ26" s="22">
        <f t="shared" si="9"/>
        <v>38.3446621351459</v>
      </c>
      <c r="BK26" s="2" t="s">
        <v>20</v>
      </c>
      <c r="BL26" s="2">
        <f t="shared" si="10"/>
        <v>3927</v>
      </c>
      <c r="BM26" s="2" t="s">
        <v>22</v>
      </c>
      <c r="BO26" s="2" t="s">
        <v>23</v>
      </c>
      <c r="BQ26" s="2" t="s">
        <v>10</v>
      </c>
      <c r="BR26" s="22">
        <f t="shared" si="11"/>
        <v>1167.5</v>
      </c>
      <c r="BS26" s="2" t="s">
        <v>20</v>
      </c>
      <c r="BT26" s="2">
        <f t="shared" si="12"/>
        <v>3895</v>
      </c>
      <c r="BU26" s="2" t="s">
        <v>21</v>
      </c>
      <c r="BV26" s="24"/>
      <c r="BW26" s="2" t="s">
        <v>10</v>
      </c>
      <c r="BX26" s="22">
        <f t="shared" si="13"/>
        <v>695</v>
      </c>
      <c r="BY26" s="2" t="s">
        <v>20</v>
      </c>
      <c r="BZ26" s="2">
        <f t="shared" si="14"/>
        <v>3906</v>
      </c>
      <c r="CA26" s="2" t="s">
        <v>21</v>
      </c>
      <c r="CC26" s="2" t="s">
        <v>10</v>
      </c>
      <c r="CD26" s="22">
        <f t="shared" si="15"/>
        <v>232.5</v>
      </c>
      <c r="CE26" s="2" t="s">
        <v>20</v>
      </c>
      <c r="CF26" s="2">
        <f t="shared" si="16"/>
        <v>3929</v>
      </c>
      <c r="CG26" s="2" t="s">
        <v>21</v>
      </c>
      <c r="CI26" s="2" t="s">
        <v>10</v>
      </c>
      <c r="CJ26" s="22">
        <f t="shared" si="17"/>
        <v>172.5</v>
      </c>
      <c r="CK26" s="2" t="s">
        <v>20</v>
      </c>
      <c r="CL26" s="2">
        <f t="shared" si="18"/>
        <v>3927</v>
      </c>
      <c r="CM26" s="2" t="s">
        <v>21</v>
      </c>
    </row>
    <row r="27" spans="2:92">
      <c r="B27" s="7">
        <v>3913</v>
      </c>
      <c r="C27" s="7">
        <v>3844</v>
      </c>
      <c r="D27" s="12">
        <v>999</v>
      </c>
      <c r="E27" s="4">
        <f t="shared" si="20"/>
        <v>0.1725</v>
      </c>
      <c r="F27" s="9">
        <f t="shared" si="0"/>
        <v>39.9440223910436</v>
      </c>
      <c r="G27" s="10">
        <f t="shared" si="21"/>
        <v>172.5</v>
      </c>
      <c r="I27" s="7">
        <v>3914</v>
      </c>
      <c r="J27" s="7">
        <v>3824</v>
      </c>
      <c r="K27" s="7">
        <v>999</v>
      </c>
      <c r="L27" s="4">
        <f t="shared" si="22"/>
        <v>0.225</v>
      </c>
      <c r="M27" s="9">
        <f t="shared" si="19"/>
        <v>39.6114195083267</v>
      </c>
      <c r="N27" s="10">
        <f t="shared" si="23"/>
        <v>225</v>
      </c>
      <c r="P27" s="15">
        <v>3895</v>
      </c>
      <c r="Q27" s="15">
        <v>3618</v>
      </c>
      <c r="R27" s="7">
        <v>999</v>
      </c>
      <c r="S27" s="18">
        <f t="shared" si="24"/>
        <v>0.6925</v>
      </c>
      <c r="T27" s="9">
        <f t="shared" si="1"/>
        <v>41.0266940451745</v>
      </c>
      <c r="U27" s="10">
        <f t="shared" si="25"/>
        <v>692.5</v>
      </c>
      <c r="W27" s="15">
        <v>3885</v>
      </c>
      <c r="X27" s="15">
        <v>3420</v>
      </c>
      <c r="Y27" s="7">
        <v>999</v>
      </c>
      <c r="Z27" s="20">
        <f t="shared" si="26"/>
        <v>1.1625</v>
      </c>
      <c r="AA27" s="21">
        <f t="shared" si="2"/>
        <v>46.7477772578381</v>
      </c>
      <c r="AB27" s="10">
        <f t="shared" si="27"/>
        <v>1162.5</v>
      </c>
      <c r="AQ27" s="2" t="s">
        <v>10</v>
      </c>
      <c r="AR27" s="22">
        <f t="shared" si="3"/>
        <v>46.7477772578381</v>
      </c>
      <c r="AS27" s="2" t="s">
        <v>20</v>
      </c>
      <c r="AT27" s="2">
        <f t="shared" si="4"/>
        <v>3885</v>
      </c>
      <c r="AU27" s="2" t="s">
        <v>21</v>
      </c>
      <c r="AW27" s="2" t="s">
        <v>10</v>
      </c>
      <c r="AX27" s="22">
        <f t="shared" si="5"/>
        <v>41.0266940451745</v>
      </c>
      <c r="AY27" s="2" t="s">
        <v>20</v>
      </c>
      <c r="AZ27" s="2">
        <f t="shared" si="6"/>
        <v>3895</v>
      </c>
      <c r="BA27" s="2" t="s">
        <v>21</v>
      </c>
      <c r="BC27" s="2" t="s">
        <v>10</v>
      </c>
      <c r="BD27" s="22">
        <f t="shared" si="7"/>
        <v>39.6114195083267</v>
      </c>
      <c r="BE27" s="2" t="s">
        <v>20</v>
      </c>
      <c r="BF27" s="2">
        <f t="shared" si="8"/>
        <v>3914</v>
      </c>
      <c r="BG27" s="2" t="s">
        <v>21</v>
      </c>
      <c r="BI27" s="2" t="s">
        <v>10</v>
      </c>
      <c r="BJ27" s="22">
        <f t="shared" si="9"/>
        <v>39.9440223910436</v>
      </c>
      <c r="BK27" s="2" t="s">
        <v>20</v>
      </c>
      <c r="BL27" s="2">
        <f t="shared" si="10"/>
        <v>3913</v>
      </c>
      <c r="BM27" s="2" t="s">
        <v>22</v>
      </c>
      <c r="BO27" s="2" t="s">
        <v>23</v>
      </c>
      <c r="BQ27" s="2" t="s">
        <v>10</v>
      </c>
      <c r="BR27" s="22">
        <f t="shared" si="11"/>
        <v>1162.5</v>
      </c>
      <c r="BS27" s="2" t="s">
        <v>20</v>
      </c>
      <c r="BT27" s="2">
        <f t="shared" si="12"/>
        <v>3885</v>
      </c>
      <c r="BU27" s="2" t="s">
        <v>21</v>
      </c>
      <c r="BW27" s="2" t="s">
        <v>10</v>
      </c>
      <c r="BX27" s="22">
        <f t="shared" si="13"/>
        <v>692.5</v>
      </c>
      <c r="BY27" s="2" t="s">
        <v>20</v>
      </c>
      <c r="BZ27" s="2">
        <f t="shared" si="14"/>
        <v>3895</v>
      </c>
      <c r="CA27" s="2" t="s">
        <v>21</v>
      </c>
      <c r="CC27" s="2" t="s">
        <v>10</v>
      </c>
      <c r="CD27" s="22">
        <f t="shared" si="15"/>
        <v>225</v>
      </c>
      <c r="CE27" s="2" t="s">
        <v>20</v>
      </c>
      <c r="CF27" s="2">
        <f t="shared" si="16"/>
        <v>3914</v>
      </c>
      <c r="CG27" s="2" t="s">
        <v>21</v>
      </c>
      <c r="CI27" s="2" t="s">
        <v>10</v>
      </c>
      <c r="CJ27" s="22">
        <f t="shared" si="17"/>
        <v>172.5</v>
      </c>
      <c r="CK27" s="2" t="s">
        <v>20</v>
      </c>
      <c r="CL27" s="2">
        <f t="shared" si="18"/>
        <v>3913</v>
      </c>
      <c r="CM27" s="2" t="s">
        <v>21</v>
      </c>
      <c r="CN27" s="25"/>
    </row>
    <row r="28" spans="2:91">
      <c r="B28" s="7">
        <v>3897</v>
      </c>
      <c r="C28" s="7">
        <v>3831</v>
      </c>
      <c r="D28" s="12">
        <v>1039</v>
      </c>
      <c r="E28" s="4">
        <f t="shared" si="20"/>
        <v>0.165</v>
      </c>
      <c r="F28" s="9">
        <f t="shared" si="0"/>
        <v>41.5433826469412</v>
      </c>
      <c r="G28" s="10">
        <f t="shared" si="21"/>
        <v>165</v>
      </c>
      <c r="I28" s="7">
        <v>3898</v>
      </c>
      <c r="J28" s="7">
        <v>3812</v>
      </c>
      <c r="K28" s="7">
        <v>1039</v>
      </c>
      <c r="L28" s="4">
        <f t="shared" si="22"/>
        <v>0.215</v>
      </c>
      <c r="M28" s="9">
        <f t="shared" si="19"/>
        <v>41.1974623314829</v>
      </c>
      <c r="N28" s="10">
        <f t="shared" si="23"/>
        <v>215</v>
      </c>
      <c r="P28" s="15">
        <v>3883</v>
      </c>
      <c r="Q28" s="15">
        <v>3607</v>
      </c>
      <c r="R28" s="7">
        <v>1039</v>
      </c>
      <c r="S28" s="18">
        <f t="shared" si="24"/>
        <v>0.69</v>
      </c>
      <c r="T28" s="9">
        <f t="shared" si="1"/>
        <v>42.6694045174538</v>
      </c>
      <c r="U28" s="10">
        <f t="shared" si="25"/>
        <v>690</v>
      </c>
      <c r="W28" s="15">
        <v>3875</v>
      </c>
      <c r="X28" s="16">
        <v>3409</v>
      </c>
      <c r="Y28" s="14">
        <v>1039</v>
      </c>
      <c r="Z28" s="20">
        <f t="shared" si="26"/>
        <v>1.165</v>
      </c>
      <c r="AA28" s="21">
        <f t="shared" si="2"/>
        <v>48.6195601310248</v>
      </c>
      <c r="AB28" s="10">
        <f t="shared" si="27"/>
        <v>1165</v>
      </c>
      <c r="AQ28" s="2" t="s">
        <v>10</v>
      </c>
      <c r="AR28" s="22">
        <f t="shared" si="3"/>
        <v>48.6195601310248</v>
      </c>
      <c r="AS28" s="2" t="s">
        <v>20</v>
      </c>
      <c r="AT28" s="2">
        <f t="shared" si="4"/>
        <v>3875</v>
      </c>
      <c r="AU28" s="2" t="s">
        <v>21</v>
      </c>
      <c r="AW28" s="2" t="s">
        <v>10</v>
      </c>
      <c r="AX28" s="22">
        <f t="shared" si="5"/>
        <v>42.6694045174538</v>
      </c>
      <c r="AY28" s="2" t="s">
        <v>20</v>
      </c>
      <c r="AZ28" s="2">
        <f t="shared" si="6"/>
        <v>3883</v>
      </c>
      <c r="BA28" s="2" t="s">
        <v>21</v>
      </c>
      <c r="BC28" s="2" t="s">
        <v>10</v>
      </c>
      <c r="BD28" s="22">
        <f t="shared" si="7"/>
        <v>41.1974623314829</v>
      </c>
      <c r="BE28" s="2" t="s">
        <v>20</v>
      </c>
      <c r="BF28" s="2">
        <f t="shared" si="8"/>
        <v>3898</v>
      </c>
      <c r="BG28" s="2" t="s">
        <v>21</v>
      </c>
      <c r="BI28" s="2" t="s">
        <v>10</v>
      </c>
      <c r="BJ28" s="22">
        <f t="shared" si="9"/>
        <v>41.5433826469412</v>
      </c>
      <c r="BK28" s="2" t="s">
        <v>20</v>
      </c>
      <c r="BL28" s="2">
        <f t="shared" si="10"/>
        <v>3897</v>
      </c>
      <c r="BM28" s="2" t="s">
        <v>22</v>
      </c>
      <c r="BO28" s="2" t="s">
        <v>23</v>
      </c>
      <c r="BQ28" s="2" t="s">
        <v>10</v>
      </c>
      <c r="BR28" s="22">
        <f t="shared" si="11"/>
        <v>1165</v>
      </c>
      <c r="BS28" s="2" t="s">
        <v>20</v>
      </c>
      <c r="BT28" s="2">
        <f t="shared" si="12"/>
        <v>3875</v>
      </c>
      <c r="BU28" s="2" t="s">
        <v>21</v>
      </c>
      <c r="BW28" s="2" t="s">
        <v>10</v>
      </c>
      <c r="BX28" s="22">
        <f t="shared" si="13"/>
        <v>690</v>
      </c>
      <c r="BY28" s="2" t="s">
        <v>20</v>
      </c>
      <c r="BZ28" s="2">
        <f t="shared" si="14"/>
        <v>3883</v>
      </c>
      <c r="CA28" s="2" t="s">
        <v>21</v>
      </c>
      <c r="CC28" s="2" t="s">
        <v>10</v>
      </c>
      <c r="CD28" s="22">
        <f t="shared" si="15"/>
        <v>215</v>
      </c>
      <c r="CE28" s="2" t="s">
        <v>20</v>
      </c>
      <c r="CF28" s="2">
        <f t="shared" si="16"/>
        <v>3898</v>
      </c>
      <c r="CG28" s="2" t="s">
        <v>21</v>
      </c>
      <c r="CI28" s="2" t="s">
        <v>10</v>
      </c>
      <c r="CJ28" s="22">
        <f t="shared" si="17"/>
        <v>165</v>
      </c>
      <c r="CK28" s="2" t="s">
        <v>20</v>
      </c>
      <c r="CL28" s="2">
        <f t="shared" si="18"/>
        <v>3897</v>
      </c>
      <c r="CM28" s="2" t="s">
        <v>21</v>
      </c>
    </row>
    <row r="29" spans="2:91">
      <c r="B29" s="7">
        <v>3881</v>
      </c>
      <c r="C29" s="7">
        <v>3819</v>
      </c>
      <c r="D29" s="12">
        <v>1079</v>
      </c>
      <c r="E29" s="4">
        <f t="shared" si="20"/>
        <v>0.155</v>
      </c>
      <c r="F29" s="9">
        <f t="shared" si="0"/>
        <v>43.1427429028389</v>
      </c>
      <c r="G29" s="10">
        <f t="shared" si="21"/>
        <v>155</v>
      </c>
      <c r="I29" s="7">
        <v>3884</v>
      </c>
      <c r="J29" s="7">
        <v>3801</v>
      </c>
      <c r="K29" s="7">
        <v>1079</v>
      </c>
      <c r="L29" s="4">
        <f t="shared" si="22"/>
        <v>0.2075</v>
      </c>
      <c r="M29" s="9">
        <f t="shared" si="19"/>
        <v>42.7835051546392</v>
      </c>
      <c r="N29" s="10">
        <f t="shared" si="23"/>
        <v>207.5</v>
      </c>
      <c r="P29" s="15">
        <v>3873</v>
      </c>
      <c r="Q29" s="15">
        <v>3597</v>
      </c>
      <c r="R29" s="7">
        <v>1079</v>
      </c>
      <c r="S29" s="18">
        <f t="shared" si="24"/>
        <v>0.69</v>
      </c>
      <c r="T29" s="9">
        <f t="shared" si="1"/>
        <v>44.3121149897331</v>
      </c>
      <c r="U29" s="10">
        <f t="shared" si="25"/>
        <v>690</v>
      </c>
      <c r="W29" s="15">
        <v>3865</v>
      </c>
      <c r="X29" s="16">
        <v>3398</v>
      </c>
      <c r="Y29" s="14">
        <v>1079</v>
      </c>
      <c r="Z29" s="20">
        <f t="shared" si="26"/>
        <v>1.1675</v>
      </c>
      <c r="AA29" s="21">
        <f t="shared" si="2"/>
        <v>50.4913430042115</v>
      </c>
      <c r="AB29" s="10">
        <f t="shared" si="27"/>
        <v>1167.5</v>
      </c>
      <c r="AQ29" s="2" t="s">
        <v>10</v>
      </c>
      <c r="AR29" s="22">
        <f t="shared" si="3"/>
        <v>50.4913430042115</v>
      </c>
      <c r="AS29" s="2" t="s">
        <v>20</v>
      </c>
      <c r="AT29" s="2">
        <f t="shared" si="4"/>
        <v>3865</v>
      </c>
      <c r="AU29" s="2" t="s">
        <v>21</v>
      </c>
      <c r="AW29" s="2" t="s">
        <v>10</v>
      </c>
      <c r="AX29" s="22">
        <f t="shared" si="5"/>
        <v>44.3121149897331</v>
      </c>
      <c r="AY29" s="2" t="s">
        <v>20</v>
      </c>
      <c r="AZ29" s="2">
        <f t="shared" si="6"/>
        <v>3873</v>
      </c>
      <c r="BA29" s="2" t="s">
        <v>21</v>
      </c>
      <c r="BC29" s="2" t="s">
        <v>10</v>
      </c>
      <c r="BD29" s="22">
        <f t="shared" si="7"/>
        <v>42.7835051546392</v>
      </c>
      <c r="BE29" s="2" t="s">
        <v>20</v>
      </c>
      <c r="BF29" s="2">
        <f t="shared" si="8"/>
        <v>3884</v>
      </c>
      <c r="BG29" s="2" t="s">
        <v>21</v>
      </c>
      <c r="BI29" s="2" t="s">
        <v>10</v>
      </c>
      <c r="BJ29" s="22">
        <f t="shared" si="9"/>
        <v>43.1427429028389</v>
      </c>
      <c r="BK29" s="2" t="s">
        <v>20</v>
      </c>
      <c r="BL29" s="2">
        <f t="shared" si="10"/>
        <v>3881</v>
      </c>
      <c r="BM29" s="2" t="s">
        <v>22</v>
      </c>
      <c r="BO29" s="2" t="s">
        <v>23</v>
      </c>
      <c r="BQ29" s="2" t="s">
        <v>10</v>
      </c>
      <c r="BR29" s="22">
        <f t="shared" si="11"/>
        <v>1167.5</v>
      </c>
      <c r="BS29" s="2" t="s">
        <v>20</v>
      </c>
      <c r="BT29" s="2">
        <f t="shared" si="12"/>
        <v>3865</v>
      </c>
      <c r="BU29" s="2" t="s">
        <v>21</v>
      </c>
      <c r="BW29" s="2" t="s">
        <v>10</v>
      </c>
      <c r="BX29" s="22">
        <f t="shared" si="13"/>
        <v>690</v>
      </c>
      <c r="BY29" s="2" t="s">
        <v>20</v>
      </c>
      <c r="BZ29" s="2">
        <f t="shared" si="14"/>
        <v>3873</v>
      </c>
      <c r="CA29" s="2" t="s">
        <v>21</v>
      </c>
      <c r="CC29" s="2" t="s">
        <v>10</v>
      </c>
      <c r="CD29" s="22">
        <f t="shared" si="15"/>
        <v>207.5</v>
      </c>
      <c r="CE29" s="2" t="s">
        <v>20</v>
      </c>
      <c r="CF29" s="2">
        <f t="shared" si="16"/>
        <v>3884</v>
      </c>
      <c r="CG29" s="2" t="s">
        <v>21</v>
      </c>
      <c r="CI29" s="2" t="s">
        <v>10</v>
      </c>
      <c r="CJ29" s="22">
        <f t="shared" si="17"/>
        <v>155</v>
      </c>
      <c r="CK29" s="2" t="s">
        <v>20</v>
      </c>
      <c r="CL29" s="2">
        <f t="shared" si="18"/>
        <v>3881</v>
      </c>
      <c r="CM29" s="2" t="s">
        <v>21</v>
      </c>
    </row>
    <row r="30" spans="2:91">
      <c r="B30" s="7">
        <v>3867</v>
      </c>
      <c r="C30" s="7">
        <v>3807</v>
      </c>
      <c r="D30" s="12">
        <v>1119</v>
      </c>
      <c r="E30" s="4">
        <f t="shared" si="20"/>
        <v>0.15</v>
      </c>
      <c r="F30" s="9">
        <f t="shared" si="0"/>
        <v>44.7421031587365</v>
      </c>
      <c r="G30" s="10">
        <f t="shared" si="21"/>
        <v>150</v>
      </c>
      <c r="I30" s="7">
        <v>3871</v>
      </c>
      <c r="J30" s="7">
        <v>3790</v>
      </c>
      <c r="K30" s="7">
        <v>1119</v>
      </c>
      <c r="L30" s="4">
        <f t="shared" si="22"/>
        <v>0.2025</v>
      </c>
      <c r="M30" s="9">
        <f t="shared" si="19"/>
        <v>44.3695479777954</v>
      </c>
      <c r="N30" s="10">
        <f t="shared" si="23"/>
        <v>202.5</v>
      </c>
      <c r="P30" s="15">
        <v>3863</v>
      </c>
      <c r="Q30" s="15">
        <v>3586</v>
      </c>
      <c r="R30" s="7">
        <v>1119</v>
      </c>
      <c r="S30" s="18">
        <f t="shared" si="24"/>
        <v>0.6925</v>
      </c>
      <c r="T30" s="9">
        <f t="shared" si="1"/>
        <v>45.9548254620123</v>
      </c>
      <c r="U30" s="10">
        <f t="shared" si="25"/>
        <v>692.5</v>
      </c>
      <c r="W30" s="15">
        <v>3856</v>
      </c>
      <c r="X30" s="15">
        <v>3388</v>
      </c>
      <c r="Y30" s="7">
        <v>1119</v>
      </c>
      <c r="Z30" s="20">
        <f t="shared" si="26"/>
        <v>1.17</v>
      </c>
      <c r="AA30" s="21">
        <f t="shared" si="2"/>
        <v>52.3631258773982</v>
      </c>
      <c r="AB30" s="10">
        <f t="shared" si="27"/>
        <v>1170</v>
      </c>
      <c r="AQ30" s="2" t="s">
        <v>10</v>
      </c>
      <c r="AR30" s="22">
        <f t="shared" si="3"/>
        <v>52.3631258773982</v>
      </c>
      <c r="AS30" s="2" t="s">
        <v>20</v>
      </c>
      <c r="AT30" s="2">
        <f t="shared" si="4"/>
        <v>3856</v>
      </c>
      <c r="AU30" s="2" t="s">
        <v>21</v>
      </c>
      <c r="AW30" s="2" t="s">
        <v>10</v>
      </c>
      <c r="AX30" s="22">
        <f t="shared" si="5"/>
        <v>45.9548254620123</v>
      </c>
      <c r="AY30" s="2" t="s">
        <v>20</v>
      </c>
      <c r="AZ30" s="2">
        <f t="shared" si="6"/>
        <v>3863</v>
      </c>
      <c r="BA30" s="2" t="s">
        <v>21</v>
      </c>
      <c r="BC30" s="2" t="s">
        <v>10</v>
      </c>
      <c r="BD30" s="22">
        <f t="shared" si="7"/>
        <v>44.3695479777954</v>
      </c>
      <c r="BE30" s="2" t="s">
        <v>20</v>
      </c>
      <c r="BF30" s="2">
        <f t="shared" si="8"/>
        <v>3871</v>
      </c>
      <c r="BG30" s="2" t="s">
        <v>21</v>
      </c>
      <c r="BI30" s="2" t="s">
        <v>10</v>
      </c>
      <c r="BJ30" s="22">
        <f t="shared" si="9"/>
        <v>44.7421031587365</v>
      </c>
      <c r="BK30" s="2" t="s">
        <v>20</v>
      </c>
      <c r="BL30" s="2">
        <f t="shared" si="10"/>
        <v>3867</v>
      </c>
      <c r="BM30" s="2" t="s">
        <v>22</v>
      </c>
      <c r="BO30" s="2" t="s">
        <v>23</v>
      </c>
      <c r="BQ30" s="2" t="s">
        <v>10</v>
      </c>
      <c r="BR30" s="22">
        <f t="shared" si="11"/>
        <v>1170</v>
      </c>
      <c r="BS30" s="2" t="s">
        <v>20</v>
      </c>
      <c r="BT30" s="2">
        <f t="shared" si="12"/>
        <v>3856</v>
      </c>
      <c r="BU30" s="2" t="s">
        <v>21</v>
      </c>
      <c r="BW30" s="2" t="s">
        <v>10</v>
      </c>
      <c r="BX30" s="22">
        <f t="shared" si="13"/>
        <v>692.5</v>
      </c>
      <c r="BY30" s="2" t="s">
        <v>20</v>
      </c>
      <c r="BZ30" s="2">
        <f t="shared" si="14"/>
        <v>3863</v>
      </c>
      <c r="CA30" s="2" t="s">
        <v>21</v>
      </c>
      <c r="CC30" s="2" t="s">
        <v>10</v>
      </c>
      <c r="CD30" s="22">
        <f t="shared" si="15"/>
        <v>202.5</v>
      </c>
      <c r="CE30" s="2" t="s">
        <v>20</v>
      </c>
      <c r="CF30" s="2">
        <f t="shared" si="16"/>
        <v>3871</v>
      </c>
      <c r="CG30" s="2" t="s">
        <v>21</v>
      </c>
      <c r="CI30" s="2" t="s">
        <v>10</v>
      </c>
      <c r="CJ30" s="22">
        <f t="shared" si="17"/>
        <v>150</v>
      </c>
      <c r="CK30" s="2" t="s">
        <v>20</v>
      </c>
      <c r="CL30" s="2">
        <f t="shared" si="18"/>
        <v>3867</v>
      </c>
      <c r="CM30" s="2" t="s">
        <v>21</v>
      </c>
    </row>
    <row r="31" spans="2:91">
      <c r="B31" s="7">
        <v>3856</v>
      </c>
      <c r="C31" s="7">
        <v>3797</v>
      </c>
      <c r="D31" s="12">
        <v>1159</v>
      </c>
      <c r="E31" s="4">
        <f t="shared" si="20"/>
        <v>0.1475</v>
      </c>
      <c r="F31" s="9">
        <f t="shared" si="0"/>
        <v>46.3414634146341</v>
      </c>
      <c r="G31" s="10">
        <f t="shared" si="21"/>
        <v>147.5</v>
      </c>
      <c r="I31" s="7">
        <v>3859</v>
      </c>
      <c r="J31" s="7">
        <v>3781</v>
      </c>
      <c r="K31" s="7">
        <v>1159</v>
      </c>
      <c r="L31" s="4">
        <f t="shared" si="22"/>
        <v>0.195</v>
      </c>
      <c r="M31" s="9">
        <f t="shared" si="19"/>
        <v>45.9555908009516</v>
      </c>
      <c r="N31" s="10">
        <f t="shared" si="23"/>
        <v>195</v>
      </c>
      <c r="P31" s="15">
        <v>3853</v>
      </c>
      <c r="Q31" s="15">
        <v>3576</v>
      </c>
      <c r="R31" s="7">
        <v>1159</v>
      </c>
      <c r="S31" s="18">
        <f t="shared" si="24"/>
        <v>0.6925</v>
      </c>
      <c r="T31" s="9">
        <f t="shared" si="1"/>
        <v>47.5975359342916</v>
      </c>
      <c r="U31" s="10">
        <f t="shared" si="25"/>
        <v>692.5</v>
      </c>
      <c r="W31" s="15">
        <v>3847</v>
      </c>
      <c r="X31" s="19">
        <v>3378</v>
      </c>
      <c r="Y31" s="7">
        <v>1159</v>
      </c>
      <c r="Z31" s="20">
        <f t="shared" si="26"/>
        <v>1.1725</v>
      </c>
      <c r="AA31" s="21">
        <f t="shared" si="2"/>
        <v>54.2349087505849</v>
      </c>
      <c r="AB31" s="10">
        <f t="shared" si="27"/>
        <v>1172.5</v>
      </c>
      <c r="AQ31" s="2" t="s">
        <v>10</v>
      </c>
      <c r="AR31" s="22">
        <f t="shared" si="3"/>
        <v>54.2349087505849</v>
      </c>
      <c r="AS31" s="2" t="s">
        <v>20</v>
      </c>
      <c r="AT31" s="2">
        <f t="shared" si="4"/>
        <v>3847</v>
      </c>
      <c r="AU31" s="2" t="s">
        <v>21</v>
      </c>
      <c r="AW31" s="2" t="s">
        <v>10</v>
      </c>
      <c r="AX31" s="22">
        <f t="shared" si="5"/>
        <v>47.5975359342916</v>
      </c>
      <c r="AY31" s="2" t="s">
        <v>20</v>
      </c>
      <c r="AZ31" s="2">
        <f t="shared" si="6"/>
        <v>3853</v>
      </c>
      <c r="BA31" s="2" t="s">
        <v>21</v>
      </c>
      <c r="BC31" s="2" t="s">
        <v>10</v>
      </c>
      <c r="BD31" s="22">
        <f t="shared" si="7"/>
        <v>45.9555908009516</v>
      </c>
      <c r="BE31" s="2" t="s">
        <v>20</v>
      </c>
      <c r="BF31" s="2">
        <f t="shared" si="8"/>
        <v>3859</v>
      </c>
      <c r="BG31" s="2" t="s">
        <v>21</v>
      </c>
      <c r="BI31" s="2" t="s">
        <v>10</v>
      </c>
      <c r="BJ31" s="22">
        <f t="shared" si="9"/>
        <v>46.3414634146341</v>
      </c>
      <c r="BK31" s="2" t="s">
        <v>20</v>
      </c>
      <c r="BL31" s="2">
        <f t="shared" si="10"/>
        <v>3856</v>
      </c>
      <c r="BM31" s="2" t="s">
        <v>22</v>
      </c>
      <c r="BO31" s="2" t="s">
        <v>23</v>
      </c>
      <c r="BQ31" s="2" t="s">
        <v>10</v>
      </c>
      <c r="BR31" s="22">
        <f t="shared" si="11"/>
        <v>1172.5</v>
      </c>
      <c r="BS31" s="2" t="s">
        <v>20</v>
      </c>
      <c r="BT31" s="2">
        <f t="shared" si="12"/>
        <v>3847</v>
      </c>
      <c r="BU31" s="2" t="s">
        <v>21</v>
      </c>
      <c r="BW31" s="2" t="s">
        <v>10</v>
      </c>
      <c r="BX31" s="22">
        <f t="shared" si="13"/>
        <v>692.5</v>
      </c>
      <c r="BY31" s="2" t="s">
        <v>20</v>
      </c>
      <c r="BZ31" s="2">
        <f t="shared" si="14"/>
        <v>3853</v>
      </c>
      <c r="CA31" s="2" t="s">
        <v>21</v>
      </c>
      <c r="CC31" s="2" t="s">
        <v>10</v>
      </c>
      <c r="CD31" s="22">
        <f t="shared" si="15"/>
        <v>195</v>
      </c>
      <c r="CE31" s="2" t="s">
        <v>20</v>
      </c>
      <c r="CF31" s="2">
        <f t="shared" si="16"/>
        <v>3859</v>
      </c>
      <c r="CG31" s="2" t="s">
        <v>21</v>
      </c>
      <c r="CI31" s="2" t="s">
        <v>10</v>
      </c>
      <c r="CJ31" s="22">
        <f t="shared" si="17"/>
        <v>147.5</v>
      </c>
      <c r="CK31" s="2" t="s">
        <v>20</v>
      </c>
      <c r="CL31" s="2">
        <f t="shared" si="18"/>
        <v>3856</v>
      </c>
      <c r="CM31" s="2" t="s">
        <v>21</v>
      </c>
    </row>
    <row r="32" spans="2:91">
      <c r="B32" s="7">
        <v>3846</v>
      </c>
      <c r="C32" s="7">
        <v>3788</v>
      </c>
      <c r="D32" s="12">
        <v>1199</v>
      </c>
      <c r="E32" s="4">
        <f t="shared" si="20"/>
        <v>0.145</v>
      </c>
      <c r="F32" s="9">
        <f t="shared" si="0"/>
        <v>47.9408236705318</v>
      </c>
      <c r="G32" s="10">
        <f t="shared" si="21"/>
        <v>145</v>
      </c>
      <c r="I32" s="7">
        <v>3850</v>
      </c>
      <c r="J32" s="7">
        <v>3771</v>
      </c>
      <c r="K32" s="7">
        <v>1199</v>
      </c>
      <c r="L32" s="4">
        <f t="shared" si="22"/>
        <v>0.1975</v>
      </c>
      <c r="M32" s="9">
        <f t="shared" si="19"/>
        <v>47.5416336241078</v>
      </c>
      <c r="N32" s="10">
        <f t="shared" si="23"/>
        <v>197.5</v>
      </c>
      <c r="P32" s="15">
        <v>3844</v>
      </c>
      <c r="Q32" s="15">
        <v>3566</v>
      </c>
      <c r="R32" s="7">
        <v>1199</v>
      </c>
      <c r="S32" s="18">
        <f t="shared" si="24"/>
        <v>0.695</v>
      </c>
      <c r="T32" s="9">
        <f t="shared" si="1"/>
        <v>49.2402464065708</v>
      </c>
      <c r="U32" s="10">
        <f t="shared" si="25"/>
        <v>695</v>
      </c>
      <c r="W32" s="15">
        <v>3838</v>
      </c>
      <c r="X32" s="19">
        <v>3368</v>
      </c>
      <c r="Y32" s="7">
        <v>1199</v>
      </c>
      <c r="Z32" s="20">
        <f t="shared" si="26"/>
        <v>1.175</v>
      </c>
      <c r="AA32" s="21">
        <f t="shared" si="2"/>
        <v>56.1066916237716</v>
      </c>
      <c r="AB32" s="10">
        <f t="shared" si="27"/>
        <v>1175</v>
      </c>
      <c r="AQ32" s="2" t="s">
        <v>10</v>
      </c>
      <c r="AR32" s="22">
        <f t="shared" si="3"/>
        <v>56.1066916237716</v>
      </c>
      <c r="AS32" s="2" t="s">
        <v>20</v>
      </c>
      <c r="AT32" s="2">
        <f t="shared" si="4"/>
        <v>3838</v>
      </c>
      <c r="AU32" s="2" t="s">
        <v>21</v>
      </c>
      <c r="AW32" s="2" t="s">
        <v>10</v>
      </c>
      <c r="AX32" s="22">
        <f t="shared" si="5"/>
        <v>49.2402464065708</v>
      </c>
      <c r="AY32" s="2" t="s">
        <v>20</v>
      </c>
      <c r="AZ32" s="2">
        <f t="shared" si="6"/>
        <v>3844</v>
      </c>
      <c r="BA32" s="2" t="s">
        <v>21</v>
      </c>
      <c r="BC32" s="2" t="s">
        <v>10</v>
      </c>
      <c r="BD32" s="22">
        <f t="shared" si="7"/>
        <v>47.5416336241078</v>
      </c>
      <c r="BE32" s="2" t="s">
        <v>20</v>
      </c>
      <c r="BF32" s="2">
        <f t="shared" si="8"/>
        <v>3850</v>
      </c>
      <c r="BG32" s="2" t="s">
        <v>21</v>
      </c>
      <c r="BI32" s="2" t="s">
        <v>10</v>
      </c>
      <c r="BJ32" s="22">
        <f t="shared" si="9"/>
        <v>47.9408236705318</v>
      </c>
      <c r="BK32" s="2" t="s">
        <v>20</v>
      </c>
      <c r="BL32" s="2">
        <f t="shared" si="10"/>
        <v>3846</v>
      </c>
      <c r="BM32" s="2" t="s">
        <v>22</v>
      </c>
      <c r="BO32" s="2" t="s">
        <v>23</v>
      </c>
      <c r="BQ32" s="2" t="s">
        <v>10</v>
      </c>
      <c r="BR32" s="22">
        <f t="shared" si="11"/>
        <v>1175</v>
      </c>
      <c r="BS32" s="2" t="s">
        <v>20</v>
      </c>
      <c r="BT32" s="2">
        <f t="shared" si="12"/>
        <v>3838</v>
      </c>
      <c r="BU32" s="2" t="s">
        <v>21</v>
      </c>
      <c r="BW32" s="2" t="s">
        <v>10</v>
      </c>
      <c r="BX32" s="22">
        <f t="shared" si="13"/>
        <v>695</v>
      </c>
      <c r="BY32" s="2" t="s">
        <v>20</v>
      </c>
      <c r="BZ32" s="2">
        <f t="shared" si="14"/>
        <v>3844</v>
      </c>
      <c r="CA32" s="2" t="s">
        <v>21</v>
      </c>
      <c r="CC32" s="2" t="s">
        <v>10</v>
      </c>
      <c r="CD32" s="22">
        <f t="shared" si="15"/>
        <v>197.5</v>
      </c>
      <c r="CE32" s="2" t="s">
        <v>20</v>
      </c>
      <c r="CF32" s="2">
        <f t="shared" si="16"/>
        <v>3850</v>
      </c>
      <c r="CG32" s="2" t="s">
        <v>21</v>
      </c>
      <c r="CI32" s="2" t="s">
        <v>10</v>
      </c>
      <c r="CJ32" s="22">
        <f t="shared" si="17"/>
        <v>145</v>
      </c>
      <c r="CK32" s="2" t="s">
        <v>20</v>
      </c>
      <c r="CL32" s="2">
        <f t="shared" si="18"/>
        <v>3846</v>
      </c>
      <c r="CM32" s="2" t="s">
        <v>21</v>
      </c>
    </row>
    <row r="33" spans="2:92">
      <c r="B33" s="7">
        <v>3838</v>
      </c>
      <c r="C33" s="7">
        <v>3779</v>
      </c>
      <c r="D33" s="12">
        <v>1239</v>
      </c>
      <c r="E33" s="4">
        <f t="shared" si="20"/>
        <v>0.1475</v>
      </c>
      <c r="F33" s="9">
        <f t="shared" si="0"/>
        <v>49.5401839264294</v>
      </c>
      <c r="G33" s="10">
        <f t="shared" si="21"/>
        <v>147.5</v>
      </c>
      <c r="I33" s="7">
        <v>3841</v>
      </c>
      <c r="J33" s="7">
        <v>3763</v>
      </c>
      <c r="K33" s="7">
        <v>1239</v>
      </c>
      <c r="L33" s="4">
        <f t="shared" si="22"/>
        <v>0.195</v>
      </c>
      <c r="M33" s="9">
        <f t="shared" si="19"/>
        <v>49.1276764472641</v>
      </c>
      <c r="N33" s="10">
        <f t="shared" si="23"/>
        <v>195</v>
      </c>
      <c r="P33" s="15">
        <v>3836</v>
      </c>
      <c r="Q33" s="15">
        <v>3557</v>
      </c>
      <c r="R33" s="7">
        <v>1239</v>
      </c>
      <c r="S33" s="18">
        <f t="shared" si="24"/>
        <v>0.6975</v>
      </c>
      <c r="T33" s="9">
        <f t="shared" si="1"/>
        <v>50.8829568788501</v>
      </c>
      <c r="U33" s="10">
        <f t="shared" si="25"/>
        <v>697.5</v>
      </c>
      <c r="W33" s="15">
        <v>3830</v>
      </c>
      <c r="X33" s="15">
        <v>3358</v>
      </c>
      <c r="Y33" s="7">
        <v>1239</v>
      </c>
      <c r="Z33" s="20">
        <f t="shared" si="26"/>
        <v>1.18</v>
      </c>
      <c r="AA33" s="21">
        <f t="shared" si="2"/>
        <v>57.9784744969584</v>
      </c>
      <c r="AB33" s="10">
        <f t="shared" si="27"/>
        <v>1180</v>
      </c>
      <c r="AQ33" s="2" t="s">
        <v>10</v>
      </c>
      <c r="AR33" s="22">
        <f t="shared" si="3"/>
        <v>57.9784744969584</v>
      </c>
      <c r="AS33" s="2" t="s">
        <v>20</v>
      </c>
      <c r="AT33" s="2">
        <f t="shared" si="4"/>
        <v>3830</v>
      </c>
      <c r="AU33" s="2" t="s">
        <v>21</v>
      </c>
      <c r="AW33" s="2" t="s">
        <v>10</v>
      </c>
      <c r="AX33" s="22">
        <f t="shared" si="5"/>
        <v>50.8829568788501</v>
      </c>
      <c r="AY33" s="2" t="s">
        <v>20</v>
      </c>
      <c r="AZ33" s="2">
        <f t="shared" si="6"/>
        <v>3836</v>
      </c>
      <c r="BA33" s="2" t="s">
        <v>21</v>
      </c>
      <c r="BC33" s="2" t="s">
        <v>10</v>
      </c>
      <c r="BD33" s="22">
        <f t="shared" si="7"/>
        <v>49.1276764472641</v>
      </c>
      <c r="BE33" s="2" t="s">
        <v>20</v>
      </c>
      <c r="BF33" s="2">
        <f t="shared" si="8"/>
        <v>3841</v>
      </c>
      <c r="BG33" s="2" t="s">
        <v>21</v>
      </c>
      <c r="BI33" s="2" t="s">
        <v>10</v>
      </c>
      <c r="BJ33" s="22">
        <f t="shared" si="9"/>
        <v>49.5401839264294</v>
      </c>
      <c r="BK33" s="2" t="s">
        <v>20</v>
      </c>
      <c r="BL33" s="2">
        <f t="shared" si="10"/>
        <v>3838</v>
      </c>
      <c r="BM33" s="2" t="s">
        <v>22</v>
      </c>
      <c r="BO33" s="2" t="s">
        <v>23</v>
      </c>
      <c r="BQ33" s="2" t="s">
        <v>10</v>
      </c>
      <c r="BR33" s="22">
        <f t="shared" si="11"/>
        <v>1180</v>
      </c>
      <c r="BS33" s="2" t="s">
        <v>20</v>
      </c>
      <c r="BT33" s="2">
        <f t="shared" si="12"/>
        <v>3830</v>
      </c>
      <c r="BU33" s="2" t="s">
        <v>21</v>
      </c>
      <c r="BW33" s="2" t="s">
        <v>10</v>
      </c>
      <c r="BX33" s="22">
        <f t="shared" si="13"/>
        <v>697.5</v>
      </c>
      <c r="BY33" s="2" t="s">
        <v>20</v>
      </c>
      <c r="BZ33" s="2">
        <f t="shared" si="14"/>
        <v>3836</v>
      </c>
      <c r="CA33" s="2" t="s">
        <v>21</v>
      </c>
      <c r="CC33" s="2" t="s">
        <v>10</v>
      </c>
      <c r="CD33" s="22">
        <f t="shared" si="15"/>
        <v>195</v>
      </c>
      <c r="CE33" s="2" t="s">
        <v>20</v>
      </c>
      <c r="CF33" s="2">
        <f t="shared" si="16"/>
        <v>3841</v>
      </c>
      <c r="CG33" s="2" t="s">
        <v>21</v>
      </c>
      <c r="CI33" s="2" t="s">
        <v>10</v>
      </c>
      <c r="CJ33" s="22">
        <f t="shared" si="17"/>
        <v>147.5</v>
      </c>
      <c r="CK33" s="2" t="s">
        <v>20</v>
      </c>
      <c r="CL33" s="2">
        <f t="shared" si="18"/>
        <v>3838</v>
      </c>
      <c r="CM33" s="2" t="s">
        <v>21</v>
      </c>
      <c r="CN33" s="25"/>
    </row>
    <row r="34" spans="2:91">
      <c r="B34" s="7">
        <v>3830</v>
      </c>
      <c r="C34" s="7">
        <v>3772</v>
      </c>
      <c r="D34" s="12">
        <v>1279</v>
      </c>
      <c r="E34" s="4">
        <f t="shared" si="20"/>
        <v>0.145</v>
      </c>
      <c r="F34" s="9">
        <f t="shared" ref="F34:F70" si="36">D34/$D$74*100</f>
        <v>51.1395441823271</v>
      </c>
      <c r="G34" s="10">
        <f t="shared" si="21"/>
        <v>145</v>
      </c>
      <c r="I34" s="7">
        <v>3833</v>
      </c>
      <c r="J34" s="7">
        <v>3755</v>
      </c>
      <c r="K34" s="7">
        <v>1279</v>
      </c>
      <c r="L34" s="4">
        <f t="shared" si="22"/>
        <v>0.195</v>
      </c>
      <c r="M34" s="9">
        <f t="shared" si="19"/>
        <v>50.7137192704203</v>
      </c>
      <c r="N34" s="10">
        <f t="shared" si="23"/>
        <v>195</v>
      </c>
      <c r="P34" s="15">
        <v>3829</v>
      </c>
      <c r="Q34" s="15">
        <v>3548</v>
      </c>
      <c r="R34" s="7">
        <v>1279</v>
      </c>
      <c r="S34" s="18">
        <f t="shared" si="24"/>
        <v>0.7025</v>
      </c>
      <c r="T34" s="9">
        <f t="shared" ref="T34:T70" si="37">R34/$R$74*100</f>
        <v>52.5256673511294</v>
      </c>
      <c r="U34" s="10">
        <f t="shared" si="25"/>
        <v>702.5</v>
      </c>
      <c r="W34" s="15">
        <v>3822</v>
      </c>
      <c r="X34" s="19">
        <v>3349</v>
      </c>
      <c r="Y34" s="7">
        <v>1279</v>
      </c>
      <c r="Z34" s="20">
        <f t="shared" si="26"/>
        <v>1.1825</v>
      </c>
      <c r="AA34" s="21">
        <f t="shared" ref="AA34:AA70" si="38">(Y34)/$Y$74*100</f>
        <v>59.8502573701451</v>
      </c>
      <c r="AB34" s="10">
        <f t="shared" si="27"/>
        <v>1182.5</v>
      </c>
      <c r="AQ34" s="2" t="s">
        <v>10</v>
      </c>
      <c r="AR34" s="22">
        <f t="shared" si="3"/>
        <v>59.8502573701451</v>
      </c>
      <c r="AS34" s="2" t="s">
        <v>20</v>
      </c>
      <c r="AT34" s="2">
        <f t="shared" si="4"/>
        <v>3822</v>
      </c>
      <c r="AU34" s="2" t="s">
        <v>21</v>
      </c>
      <c r="AW34" s="2" t="s">
        <v>10</v>
      </c>
      <c r="AX34" s="22">
        <f t="shared" si="5"/>
        <v>52.5256673511294</v>
      </c>
      <c r="AY34" s="2" t="s">
        <v>20</v>
      </c>
      <c r="AZ34" s="2">
        <f t="shared" si="6"/>
        <v>3829</v>
      </c>
      <c r="BA34" s="2" t="s">
        <v>21</v>
      </c>
      <c r="BC34" s="2" t="s">
        <v>10</v>
      </c>
      <c r="BD34" s="22">
        <f t="shared" si="7"/>
        <v>50.7137192704203</v>
      </c>
      <c r="BE34" s="2" t="s">
        <v>20</v>
      </c>
      <c r="BF34" s="2">
        <f t="shared" si="8"/>
        <v>3833</v>
      </c>
      <c r="BG34" s="2" t="s">
        <v>21</v>
      </c>
      <c r="BI34" s="2" t="s">
        <v>10</v>
      </c>
      <c r="BJ34" s="22">
        <f t="shared" si="9"/>
        <v>51.1395441823271</v>
      </c>
      <c r="BK34" s="2" t="s">
        <v>20</v>
      </c>
      <c r="BL34" s="2">
        <f t="shared" si="10"/>
        <v>3830</v>
      </c>
      <c r="BM34" s="2" t="s">
        <v>22</v>
      </c>
      <c r="BO34" s="2" t="s">
        <v>23</v>
      </c>
      <c r="BQ34" s="2" t="s">
        <v>10</v>
      </c>
      <c r="BR34" s="22">
        <f t="shared" si="11"/>
        <v>1182.5</v>
      </c>
      <c r="BS34" s="2" t="s">
        <v>20</v>
      </c>
      <c r="BT34" s="2">
        <f t="shared" si="12"/>
        <v>3822</v>
      </c>
      <c r="BU34" s="2" t="s">
        <v>21</v>
      </c>
      <c r="BW34" s="2" t="s">
        <v>10</v>
      </c>
      <c r="BX34" s="22">
        <f t="shared" si="13"/>
        <v>702.5</v>
      </c>
      <c r="BY34" s="2" t="s">
        <v>20</v>
      </c>
      <c r="BZ34" s="2">
        <f t="shared" si="14"/>
        <v>3829</v>
      </c>
      <c r="CA34" s="2" t="s">
        <v>21</v>
      </c>
      <c r="CC34" s="2" t="s">
        <v>10</v>
      </c>
      <c r="CD34" s="22">
        <f t="shared" si="15"/>
        <v>195</v>
      </c>
      <c r="CE34" s="2" t="s">
        <v>20</v>
      </c>
      <c r="CF34" s="2">
        <f t="shared" si="16"/>
        <v>3833</v>
      </c>
      <c r="CG34" s="2" t="s">
        <v>21</v>
      </c>
      <c r="CI34" s="2" t="s">
        <v>10</v>
      </c>
      <c r="CJ34" s="22">
        <f t="shared" si="17"/>
        <v>145</v>
      </c>
      <c r="CK34" s="2" t="s">
        <v>20</v>
      </c>
      <c r="CL34" s="2">
        <f t="shared" si="18"/>
        <v>3830</v>
      </c>
      <c r="CM34" s="2" t="s">
        <v>21</v>
      </c>
    </row>
    <row r="35" spans="2:91">
      <c r="B35" s="7">
        <v>3823</v>
      </c>
      <c r="C35" s="7">
        <v>3764</v>
      </c>
      <c r="D35" s="12">
        <v>1319</v>
      </c>
      <c r="E35" s="4">
        <f t="shared" si="20"/>
        <v>0.1475</v>
      </c>
      <c r="F35" s="9">
        <f t="shared" si="36"/>
        <v>52.7389044382247</v>
      </c>
      <c r="G35" s="10">
        <f t="shared" si="21"/>
        <v>147.5</v>
      </c>
      <c r="I35" s="7">
        <v>3826</v>
      </c>
      <c r="J35" s="7">
        <v>3748</v>
      </c>
      <c r="K35" s="7">
        <v>1319</v>
      </c>
      <c r="L35" s="4">
        <f t="shared" si="22"/>
        <v>0.195</v>
      </c>
      <c r="M35" s="9">
        <f t="shared" ref="M35:M70" si="39">K35/K$74*100</f>
        <v>52.2997620935765</v>
      </c>
      <c r="N35" s="10">
        <f t="shared" si="23"/>
        <v>195</v>
      </c>
      <c r="P35" s="15">
        <v>3821</v>
      </c>
      <c r="Q35" s="15">
        <v>3539</v>
      </c>
      <c r="R35" s="7">
        <v>1319</v>
      </c>
      <c r="S35" s="18">
        <f t="shared" si="24"/>
        <v>0.705</v>
      </c>
      <c r="T35" s="9">
        <f t="shared" si="37"/>
        <v>54.1683778234086</v>
      </c>
      <c r="U35" s="10">
        <f t="shared" si="25"/>
        <v>705</v>
      </c>
      <c r="W35" s="15">
        <v>3815</v>
      </c>
      <c r="X35" s="19">
        <v>3341</v>
      </c>
      <c r="Y35" s="7">
        <v>1319</v>
      </c>
      <c r="Z35" s="20">
        <f t="shared" si="26"/>
        <v>1.185</v>
      </c>
      <c r="AA35" s="21">
        <f t="shared" si="38"/>
        <v>61.7220402433318</v>
      </c>
      <c r="AB35" s="10">
        <f t="shared" si="27"/>
        <v>1185</v>
      </c>
      <c r="AQ35" s="2" t="s">
        <v>10</v>
      </c>
      <c r="AR35" s="22">
        <f t="shared" si="3"/>
        <v>61.7220402433318</v>
      </c>
      <c r="AS35" s="2" t="s">
        <v>20</v>
      </c>
      <c r="AT35" s="2">
        <f t="shared" si="4"/>
        <v>3815</v>
      </c>
      <c r="AU35" s="2" t="s">
        <v>21</v>
      </c>
      <c r="AW35" s="2" t="s">
        <v>10</v>
      </c>
      <c r="AX35" s="22">
        <f t="shared" si="5"/>
        <v>54.1683778234086</v>
      </c>
      <c r="AY35" s="2" t="s">
        <v>20</v>
      </c>
      <c r="AZ35" s="2">
        <f t="shared" si="6"/>
        <v>3821</v>
      </c>
      <c r="BA35" s="2" t="s">
        <v>21</v>
      </c>
      <c r="BC35" s="2" t="s">
        <v>10</v>
      </c>
      <c r="BD35" s="22">
        <f t="shared" si="7"/>
        <v>52.2997620935765</v>
      </c>
      <c r="BE35" s="2" t="s">
        <v>20</v>
      </c>
      <c r="BF35" s="2">
        <f t="shared" si="8"/>
        <v>3826</v>
      </c>
      <c r="BG35" s="2" t="s">
        <v>21</v>
      </c>
      <c r="BI35" s="2" t="s">
        <v>10</v>
      </c>
      <c r="BJ35" s="22">
        <f t="shared" si="9"/>
        <v>52.7389044382247</v>
      </c>
      <c r="BK35" s="2" t="s">
        <v>20</v>
      </c>
      <c r="BL35" s="2">
        <f t="shared" si="10"/>
        <v>3823</v>
      </c>
      <c r="BM35" s="2" t="s">
        <v>22</v>
      </c>
      <c r="BO35" s="2" t="s">
        <v>23</v>
      </c>
      <c r="BQ35" s="2" t="s">
        <v>10</v>
      </c>
      <c r="BR35" s="22">
        <f t="shared" si="11"/>
        <v>1185</v>
      </c>
      <c r="BS35" s="2" t="s">
        <v>20</v>
      </c>
      <c r="BT35" s="2">
        <f t="shared" si="12"/>
        <v>3815</v>
      </c>
      <c r="BU35" s="2" t="s">
        <v>21</v>
      </c>
      <c r="BW35" s="2" t="s">
        <v>10</v>
      </c>
      <c r="BX35" s="22">
        <f t="shared" si="13"/>
        <v>705</v>
      </c>
      <c r="BY35" s="2" t="s">
        <v>20</v>
      </c>
      <c r="BZ35" s="2">
        <f t="shared" si="14"/>
        <v>3821</v>
      </c>
      <c r="CA35" s="2" t="s">
        <v>21</v>
      </c>
      <c r="CC35" s="2" t="s">
        <v>10</v>
      </c>
      <c r="CD35" s="22">
        <f t="shared" si="15"/>
        <v>195</v>
      </c>
      <c r="CE35" s="2" t="s">
        <v>20</v>
      </c>
      <c r="CF35" s="2">
        <f t="shared" si="16"/>
        <v>3826</v>
      </c>
      <c r="CG35" s="2" t="s">
        <v>21</v>
      </c>
      <c r="CI35" s="2" t="s">
        <v>10</v>
      </c>
      <c r="CJ35" s="22">
        <f t="shared" si="17"/>
        <v>147.5</v>
      </c>
      <c r="CK35" s="2" t="s">
        <v>20</v>
      </c>
      <c r="CL35" s="2">
        <f t="shared" si="18"/>
        <v>3823</v>
      </c>
      <c r="CM35" s="2" t="s">
        <v>21</v>
      </c>
    </row>
    <row r="36" spans="2:91">
      <c r="B36" s="7">
        <v>3816</v>
      </c>
      <c r="C36" s="7">
        <v>3757</v>
      </c>
      <c r="D36" s="12">
        <v>1359</v>
      </c>
      <c r="E36" s="4">
        <f t="shared" si="20"/>
        <v>0.1475</v>
      </c>
      <c r="F36" s="9">
        <f t="shared" si="36"/>
        <v>54.3382646941224</v>
      </c>
      <c r="G36" s="10">
        <f t="shared" si="21"/>
        <v>147.5</v>
      </c>
      <c r="I36" s="7">
        <v>3819</v>
      </c>
      <c r="J36" s="7">
        <v>3741</v>
      </c>
      <c r="K36" s="7">
        <v>1359</v>
      </c>
      <c r="L36" s="4">
        <f t="shared" si="22"/>
        <v>0.195</v>
      </c>
      <c r="M36" s="9">
        <f t="shared" si="39"/>
        <v>53.8858049167328</v>
      </c>
      <c r="N36" s="10">
        <f t="shared" si="23"/>
        <v>195</v>
      </c>
      <c r="P36" s="15">
        <v>3814</v>
      </c>
      <c r="Q36" s="15">
        <v>3530</v>
      </c>
      <c r="R36" s="7">
        <v>1359</v>
      </c>
      <c r="S36" s="18">
        <f t="shared" si="24"/>
        <v>0.71</v>
      </c>
      <c r="T36" s="9">
        <f t="shared" si="37"/>
        <v>55.8110882956879</v>
      </c>
      <c r="U36" s="10">
        <f t="shared" si="25"/>
        <v>710</v>
      </c>
      <c r="W36" s="15">
        <v>3808</v>
      </c>
      <c r="X36" s="15">
        <v>3331</v>
      </c>
      <c r="Y36" s="7">
        <v>1359</v>
      </c>
      <c r="Z36" s="20">
        <f t="shared" si="26"/>
        <v>1.1925</v>
      </c>
      <c r="AA36" s="21">
        <f t="shared" si="38"/>
        <v>63.5938231165185</v>
      </c>
      <c r="AB36" s="10">
        <f t="shared" si="27"/>
        <v>1192.5</v>
      </c>
      <c r="AQ36" s="2" t="s">
        <v>10</v>
      </c>
      <c r="AR36" s="22">
        <f t="shared" si="3"/>
        <v>63.5938231165185</v>
      </c>
      <c r="AS36" s="2" t="s">
        <v>20</v>
      </c>
      <c r="AT36" s="2">
        <f t="shared" si="4"/>
        <v>3808</v>
      </c>
      <c r="AU36" s="2" t="s">
        <v>21</v>
      </c>
      <c r="AW36" s="2" t="s">
        <v>10</v>
      </c>
      <c r="AX36" s="22">
        <f t="shared" si="5"/>
        <v>55.8110882956879</v>
      </c>
      <c r="AY36" s="2" t="s">
        <v>20</v>
      </c>
      <c r="AZ36" s="2">
        <f t="shared" si="6"/>
        <v>3814</v>
      </c>
      <c r="BA36" s="2" t="s">
        <v>21</v>
      </c>
      <c r="BC36" s="2" t="s">
        <v>10</v>
      </c>
      <c r="BD36" s="22">
        <f t="shared" si="7"/>
        <v>53.8858049167328</v>
      </c>
      <c r="BE36" s="2" t="s">
        <v>20</v>
      </c>
      <c r="BF36" s="2">
        <f t="shared" si="8"/>
        <v>3819</v>
      </c>
      <c r="BG36" s="2" t="s">
        <v>21</v>
      </c>
      <c r="BI36" s="2" t="s">
        <v>10</v>
      </c>
      <c r="BJ36" s="22">
        <f t="shared" si="9"/>
        <v>54.3382646941224</v>
      </c>
      <c r="BK36" s="2" t="s">
        <v>20</v>
      </c>
      <c r="BL36" s="2">
        <f t="shared" si="10"/>
        <v>3816</v>
      </c>
      <c r="BM36" s="2" t="s">
        <v>22</v>
      </c>
      <c r="BO36" s="2" t="s">
        <v>23</v>
      </c>
      <c r="BQ36" s="2" t="s">
        <v>10</v>
      </c>
      <c r="BR36" s="22">
        <f t="shared" si="11"/>
        <v>1192.5</v>
      </c>
      <c r="BS36" s="2" t="s">
        <v>20</v>
      </c>
      <c r="BT36" s="2">
        <f t="shared" si="12"/>
        <v>3808</v>
      </c>
      <c r="BU36" s="2" t="s">
        <v>21</v>
      </c>
      <c r="BW36" s="2" t="s">
        <v>10</v>
      </c>
      <c r="BX36" s="22">
        <f t="shared" si="13"/>
        <v>710</v>
      </c>
      <c r="BY36" s="2" t="s">
        <v>20</v>
      </c>
      <c r="BZ36" s="2">
        <f t="shared" si="14"/>
        <v>3814</v>
      </c>
      <c r="CA36" s="2" t="s">
        <v>21</v>
      </c>
      <c r="CC36" s="2" t="s">
        <v>10</v>
      </c>
      <c r="CD36" s="22">
        <f t="shared" si="15"/>
        <v>195</v>
      </c>
      <c r="CE36" s="2" t="s">
        <v>20</v>
      </c>
      <c r="CF36" s="2">
        <f t="shared" si="16"/>
        <v>3819</v>
      </c>
      <c r="CG36" s="2" t="s">
        <v>21</v>
      </c>
      <c r="CI36" s="2" t="s">
        <v>10</v>
      </c>
      <c r="CJ36" s="22">
        <f t="shared" si="17"/>
        <v>147.5</v>
      </c>
      <c r="CK36" s="2" t="s">
        <v>20</v>
      </c>
      <c r="CL36" s="2">
        <f t="shared" si="18"/>
        <v>3816</v>
      </c>
      <c r="CM36" s="2" t="s">
        <v>21</v>
      </c>
    </row>
    <row r="37" spans="2:91">
      <c r="B37" s="7">
        <v>3810</v>
      </c>
      <c r="C37" s="7">
        <v>3751</v>
      </c>
      <c r="D37" s="12">
        <v>1399</v>
      </c>
      <c r="E37" s="4">
        <f t="shared" si="20"/>
        <v>0.1475</v>
      </c>
      <c r="F37" s="9">
        <f t="shared" si="36"/>
        <v>55.93762495002</v>
      </c>
      <c r="G37" s="10">
        <f t="shared" si="21"/>
        <v>147.5</v>
      </c>
      <c r="I37" s="7">
        <v>3813</v>
      </c>
      <c r="J37" s="7">
        <v>3734</v>
      </c>
      <c r="K37" s="7">
        <v>1399</v>
      </c>
      <c r="L37" s="4">
        <f t="shared" si="22"/>
        <v>0.1975</v>
      </c>
      <c r="M37" s="9">
        <f t="shared" si="39"/>
        <v>55.471847739889</v>
      </c>
      <c r="N37" s="10">
        <f t="shared" si="23"/>
        <v>197.5</v>
      </c>
      <c r="P37" s="15">
        <v>3808</v>
      </c>
      <c r="Q37" s="15">
        <v>3522</v>
      </c>
      <c r="R37" s="7">
        <v>1399</v>
      </c>
      <c r="S37" s="18">
        <f t="shared" si="24"/>
        <v>0.715</v>
      </c>
      <c r="T37" s="9">
        <f t="shared" si="37"/>
        <v>57.4537987679671</v>
      </c>
      <c r="U37" s="10">
        <f t="shared" si="25"/>
        <v>715</v>
      </c>
      <c r="W37" s="15">
        <v>3801</v>
      </c>
      <c r="X37" s="15">
        <v>3323</v>
      </c>
      <c r="Y37" s="7">
        <v>1399</v>
      </c>
      <c r="Z37" s="20">
        <f t="shared" si="26"/>
        <v>1.195</v>
      </c>
      <c r="AA37" s="21">
        <f t="shared" si="38"/>
        <v>65.4656059897052</v>
      </c>
      <c r="AB37" s="10">
        <f t="shared" si="27"/>
        <v>1195</v>
      </c>
      <c r="AQ37" s="2" t="s">
        <v>10</v>
      </c>
      <c r="AR37" s="22">
        <f t="shared" si="3"/>
        <v>65.4656059897052</v>
      </c>
      <c r="AS37" s="2" t="s">
        <v>20</v>
      </c>
      <c r="AT37" s="2">
        <f t="shared" si="4"/>
        <v>3801</v>
      </c>
      <c r="AU37" s="2" t="s">
        <v>21</v>
      </c>
      <c r="AW37" s="2" t="s">
        <v>10</v>
      </c>
      <c r="AX37" s="22">
        <f t="shared" si="5"/>
        <v>57.4537987679671</v>
      </c>
      <c r="AY37" s="2" t="s">
        <v>20</v>
      </c>
      <c r="AZ37" s="2">
        <f t="shared" si="6"/>
        <v>3808</v>
      </c>
      <c r="BA37" s="2" t="s">
        <v>21</v>
      </c>
      <c r="BC37" s="2" t="s">
        <v>10</v>
      </c>
      <c r="BD37" s="22">
        <f t="shared" si="7"/>
        <v>55.471847739889</v>
      </c>
      <c r="BE37" s="2" t="s">
        <v>20</v>
      </c>
      <c r="BF37" s="2">
        <f t="shared" si="8"/>
        <v>3813</v>
      </c>
      <c r="BG37" s="2" t="s">
        <v>21</v>
      </c>
      <c r="BI37" s="2" t="s">
        <v>10</v>
      </c>
      <c r="BJ37" s="22">
        <f t="shared" si="9"/>
        <v>55.93762495002</v>
      </c>
      <c r="BK37" s="2" t="s">
        <v>20</v>
      </c>
      <c r="BL37" s="2">
        <f t="shared" si="10"/>
        <v>3810</v>
      </c>
      <c r="BM37" s="2" t="s">
        <v>22</v>
      </c>
      <c r="BO37" s="2" t="s">
        <v>23</v>
      </c>
      <c r="BQ37" s="2" t="s">
        <v>10</v>
      </c>
      <c r="BR37" s="22">
        <f t="shared" si="11"/>
        <v>1195</v>
      </c>
      <c r="BS37" s="2" t="s">
        <v>20</v>
      </c>
      <c r="BT37" s="2">
        <f t="shared" si="12"/>
        <v>3801</v>
      </c>
      <c r="BU37" s="2" t="s">
        <v>21</v>
      </c>
      <c r="BW37" s="2" t="s">
        <v>10</v>
      </c>
      <c r="BX37" s="22">
        <f t="shared" si="13"/>
        <v>715</v>
      </c>
      <c r="BY37" s="2" t="s">
        <v>20</v>
      </c>
      <c r="BZ37" s="2">
        <f t="shared" si="14"/>
        <v>3808</v>
      </c>
      <c r="CA37" s="2" t="s">
        <v>21</v>
      </c>
      <c r="CC37" s="2" t="s">
        <v>10</v>
      </c>
      <c r="CD37" s="22">
        <f t="shared" si="15"/>
        <v>197.5</v>
      </c>
      <c r="CE37" s="2" t="s">
        <v>20</v>
      </c>
      <c r="CF37" s="2">
        <f t="shared" si="16"/>
        <v>3813</v>
      </c>
      <c r="CG37" s="2" t="s">
        <v>21</v>
      </c>
      <c r="CI37" s="2" t="s">
        <v>10</v>
      </c>
      <c r="CJ37" s="22">
        <f t="shared" si="17"/>
        <v>147.5</v>
      </c>
      <c r="CK37" s="2" t="s">
        <v>20</v>
      </c>
      <c r="CL37" s="2">
        <f t="shared" si="18"/>
        <v>3810</v>
      </c>
      <c r="CM37" s="2" t="s">
        <v>21</v>
      </c>
    </row>
    <row r="38" spans="2:91">
      <c r="B38" s="7">
        <v>3805</v>
      </c>
      <c r="C38" s="7">
        <v>3745</v>
      </c>
      <c r="D38" s="12">
        <v>1439</v>
      </c>
      <c r="E38" s="4">
        <f t="shared" si="20"/>
        <v>0.15</v>
      </c>
      <c r="F38" s="9">
        <f t="shared" si="36"/>
        <v>57.5369852059176</v>
      </c>
      <c r="G38" s="10">
        <f t="shared" si="21"/>
        <v>150</v>
      </c>
      <c r="I38" s="7">
        <v>3808</v>
      </c>
      <c r="J38" s="7">
        <v>3728</v>
      </c>
      <c r="K38" s="7">
        <v>1439</v>
      </c>
      <c r="L38" s="4">
        <f t="shared" si="22"/>
        <v>0.2</v>
      </c>
      <c r="M38" s="9">
        <f t="shared" si="39"/>
        <v>57.0578905630452</v>
      </c>
      <c r="N38" s="10">
        <f t="shared" si="23"/>
        <v>200</v>
      </c>
      <c r="P38" s="15">
        <v>3803</v>
      </c>
      <c r="Q38" s="15">
        <v>3513</v>
      </c>
      <c r="R38" s="7">
        <v>1439</v>
      </c>
      <c r="S38" s="18">
        <f t="shared" si="24"/>
        <v>0.725</v>
      </c>
      <c r="T38" s="9">
        <f t="shared" si="37"/>
        <v>59.0965092402464</v>
      </c>
      <c r="U38" s="10">
        <f t="shared" si="25"/>
        <v>725</v>
      </c>
      <c r="W38" s="15">
        <v>3796</v>
      </c>
      <c r="X38" s="19">
        <v>3315</v>
      </c>
      <c r="Y38" s="7">
        <v>1439</v>
      </c>
      <c r="Z38" s="20">
        <f t="shared" si="26"/>
        <v>1.2025</v>
      </c>
      <c r="AA38" s="21">
        <f t="shared" si="38"/>
        <v>67.3373888628919</v>
      </c>
      <c r="AB38" s="10">
        <f t="shared" si="27"/>
        <v>1202.5</v>
      </c>
      <c r="AQ38" s="2" t="s">
        <v>10</v>
      </c>
      <c r="AR38" s="22">
        <f t="shared" si="3"/>
        <v>67.3373888628919</v>
      </c>
      <c r="AS38" s="2" t="s">
        <v>20</v>
      </c>
      <c r="AT38" s="2">
        <f t="shared" si="4"/>
        <v>3796</v>
      </c>
      <c r="AU38" s="2" t="s">
        <v>21</v>
      </c>
      <c r="AW38" s="2" t="s">
        <v>10</v>
      </c>
      <c r="AX38" s="22">
        <f t="shared" si="5"/>
        <v>59.0965092402464</v>
      </c>
      <c r="AY38" s="2" t="s">
        <v>20</v>
      </c>
      <c r="AZ38" s="2">
        <f t="shared" si="6"/>
        <v>3803</v>
      </c>
      <c r="BA38" s="2" t="s">
        <v>21</v>
      </c>
      <c r="BC38" s="2" t="s">
        <v>10</v>
      </c>
      <c r="BD38" s="22">
        <f t="shared" si="7"/>
        <v>57.0578905630452</v>
      </c>
      <c r="BE38" s="2" t="s">
        <v>20</v>
      </c>
      <c r="BF38" s="2">
        <f t="shared" si="8"/>
        <v>3808</v>
      </c>
      <c r="BG38" s="2" t="s">
        <v>21</v>
      </c>
      <c r="BI38" s="2" t="s">
        <v>10</v>
      </c>
      <c r="BJ38" s="22">
        <f t="shared" si="9"/>
        <v>57.5369852059176</v>
      </c>
      <c r="BK38" s="2" t="s">
        <v>20</v>
      </c>
      <c r="BL38" s="2">
        <f t="shared" si="10"/>
        <v>3805</v>
      </c>
      <c r="BM38" s="2" t="s">
        <v>22</v>
      </c>
      <c r="BO38" s="2" t="s">
        <v>23</v>
      </c>
      <c r="BQ38" s="2" t="s">
        <v>10</v>
      </c>
      <c r="BR38" s="22">
        <f t="shared" si="11"/>
        <v>1202.5</v>
      </c>
      <c r="BS38" s="2" t="s">
        <v>20</v>
      </c>
      <c r="BT38" s="2">
        <f t="shared" si="12"/>
        <v>3796</v>
      </c>
      <c r="BU38" s="2" t="s">
        <v>21</v>
      </c>
      <c r="BW38" s="2" t="s">
        <v>10</v>
      </c>
      <c r="BX38" s="22">
        <f t="shared" si="13"/>
        <v>725</v>
      </c>
      <c r="BY38" s="2" t="s">
        <v>20</v>
      </c>
      <c r="BZ38" s="2">
        <f t="shared" si="14"/>
        <v>3803</v>
      </c>
      <c r="CA38" s="2" t="s">
        <v>21</v>
      </c>
      <c r="CC38" s="2" t="s">
        <v>10</v>
      </c>
      <c r="CD38" s="22">
        <f t="shared" si="15"/>
        <v>200</v>
      </c>
      <c r="CE38" s="2" t="s">
        <v>20</v>
      </c>
      <c r="CF38" s="2">
        <f t="shared" si="16"/>
        <v>3808</v>
      </c>
      <c r="CG38" s="2" t="s">
        <v>21</v>
      </c>
      <c r="CI38" s="2" t="s">
        <v>10</v>
      </c>
      <c r="CJ38" s="22">
        <f t="shared" si="17"/>
        <v>150</v>
      </c>
      <c r="CK38" s="2" t="s">
        <v>20</v>
      </c>
      <c r="CL38" s="2">
        <f t="shared" si="18"/>
        <v>3805</v>
      </c>
      <c r="CM38" s="2" t="s">
        <v>21</v>
      </c>
    </row>
    <row r="39" spans="2:91">
      <c r="B39" s="7">
        <v>3799</v>
      </c>
      <c r="C39" s="7">
        <v>3739</v>
      </c>
      <c r="D39" s="12">
        <v>1479</v>
      </c>
      <c r="E39" s="4">
        <f t="shared" si="20"/>
        <v>0.15</v>
      </c>
      <c r="F39" s="9">
        <f t="shared" si="36"/>
        <v>59.1363454618153</v>
      </c>
      <c r="G39" s="10">
        <f t="shared" si="21"/>
        <v>150</v>
      </c>
      <c r="I39" s="7">
        <v>3802</v>
      </c>
      <c r="J39" s="7">
        <v>3722</v>
      </c>
      <c r="K39" s="7">
        <v>1479</v>
      </c>
      <c r="L39" s="4">
        <f t="shared" si="22"/>
        <v>0.2</v>
      </c>
      <c r="M39" s="9">
        <f t="shared" si="39"/>
        <v>58.6439333862014</v>
      </c>
      <c r="N39" s="10">
        <f t="shared" si="23"/>
        <v>200</v>
      </c>
      <c r="P39" s="15">
        <v>3797</v>
      </c>
      <c r="Q39" s="19">
        <v>3508</v>
      </c>
      <c r="R39" s="7">
        <v>1479</v>
      </c>
      <c r="S39" s="18">
        <f t="shared" si="24"/>
        <v>0.7225</v>
      </c>
      <c r="T39" s="9">
        <f t="shared" si="37"/>
        <v>60.7392197125257</v>
      </c>
      <c r="U39" s="10">
        <f t="shared" si="25"/>
        <v>722.5</v>
      </c>
      <c r="W39" s="15">
        <v>3790</v>
      </c>
      <c r="X39" s="19">
        <v>3306</v>
      </c>
      <c r="Y39" s="7">
        <v>1479</v>
      </c>
      <c r="Z39" s="20">
        <f t="shared" si="26"/>
        <v>1.21</v>
      </c>
      <c r="AA39" s="21">
        <f t="shared" si="38"/>
        <v>69.2091717360786</v>
      </c>
      <c r="AB39" s="10">
        <f t="shared" si="27"/>
        <v>1210</v>
      </c>
      <c r="AQ39" s="2" t="s">
        <v>10</v>
      </c>
      <c r="AR39" s="22">
        <f t="shared" si="3"/>
        <v>69.2091717360786</v>
      </c>
      <c r="AS39" s="2" t="s">
        <v>20</v>
      </c>
      <c r="AT39" s="2">
        <f t="shared" si="4"/>
        <v>3790</v>
      </c>
      <c r="AU39" s="2" t="s">
        <v>21</v>
      </c>
      <c r="AW39" s="2" t="s">
        <v>10</v>
      </c>
      <c r="AX39" s="22">
        <f t="shared" si="5"/>
        <v>60.7392197125257</v>
      </c>
      <c r="AY39" s="2" t="s">
        <v>20</v>
      </c>
      <c r="AZ39" s="2">
        <f t="shared" si="6"/>
        <v>3797</v>
      </c>
      <c r="BA39" s="2" t="s">
        <v>21</v>
      </c>
      <c r="BC39" s="2" t="s">
        <v>10</v>
      </c>
      <c r="BD39" s="22">
        <f t="shared" si="7"/>
        <v>58.6439333862014</v>
      </c>
      <c r="BE39" s="2" t="s">
        <v>20</v>
      </c>
      <c r="BF39" s="2">
        <f t="shared" si="8"/>
        <v>3802</v>
      </c>
      <c r="BG39" s="2" t="s">
        <v>21</v>
      </c>
      <c r="BI39" s="2" t="s">
        <v>10</v>
      </c>
      <c r="BJ39" s="22">
        <f t="shared" si="9"/>
        <v>59.1363454618153</v>
      </c>
      <c r="BK39" s="2" t="s">
        <v>20</v>
      </c>
      <c r="BL39" s="2">
        <f t="shared" si="10"/>
        <v>3799</v>
      </c>
      <c r="BM39" s="2" t="s">
        <v>22</v>
      </c>
      <c r="BO39" s="2" t="s">
        <v>23</v>
      </c>
      <c r="BQ39" s="2" t="s">
        <v>10</v>
      </c>
      <c r="BR39" s="22">
        <f t="shared" si="11"/>
        <v>1210</v>
      </c>
      <c r="BS39" s="2" t="s">
        <v>20</v>
      </c>
      <c r="BT39" s="2">
        <f t="shared" si="12"/>
        <v>3790</v>
      </c>
      <c r="BU39" s="2" t="s">
        <v>21</v>
      </c>
      <c r="BW39" s="2" t="s">
        <v>10</v>
      </c>
      <c r="BX39" s="22">
        <f t="shared" si="13"/>
        <v>722.5</v>
      </c>
      <c r="BY39" s="2" t="s">
        <v>20</v>
      </c>
      <c r="BZ39" s="2">
        <f t="shared" si="14"/>
        <v>3797</v>
      </c>
      <c r="CA39" s="2" t="s">
        <v>21</v>
      </c>
      <c r="CC39" s="2" t="s">
        <v>10</v>
      </c>
      <c r="CD39" s="22">
        <f t="shared" si="15"/>
        <v>200</v>
      </c>
      <c r="CE39" s="2" t="s">
        <v>20</v>
      </c>
      <c r="CF39" s="2">
        <f t="shared" si="16"/>
        <v>3802</v>
      </c>
      <c r="CG39" s="2" t="s">
        <v>21</v>
      </c>
      <c r="CI39" s="2" t="s">
        <v>10</v>
      </c>
      <c r="CJ39" s="22">
        <f t="shared" si="17"/>
        <v>150</v>
      </c>
      <c r="CK39" s="2" t="s">
        <v>20</v>
      </c>
      <c r="CL39" s="2">
        <f t="shared" si="18"/>
        <v>3799</v>
      </c>
      <c r="CM39" s="2" t="s">
        <v>21</v>
      </c>
    </row>
    <row r="40" spans="2:92">
      <c r="B40" s="7">
        <v>3794</v>
      </c>
      <c r="C40" s="7">
        <v>3734</v>
      </c>
      <c r="D40" s="12">
        <v>1519</v>
      </c>
      <c r="E40" s="4">
        <f t="shared" si="20"/>
        <v>0.15</v>
      </c>
      <c r="F40" s="9">
        <f t="shared" si="36"/>
        <v>60.7357057177129</v>
      </c>
      <c r="G40" s="10">
        <f t="shared" si="21"/>
        <v>150</v>
      </c>
      <c r="I40" s="7">
        <v>3797</v>
      </c>
      <c r="J40" s="7">
        <v>3717</v>
      </c>
      <c r="K40" s="7">
        <v>1519</v>
      </c>
      <c r="L40" s="4">
        <f t="shared" si="22"/>
        <v>0.2</v>
      </c>
      <c r="M40" s="9">
        <f t="shared" si="39"/>
        <v>60.2299762093577</v>
      </c>
      <c r="N40" s="10">
        <f t="shared" si="23"/>
        <v>200</v>
      </c>
      <c r="P40" s="15">
        <v>3792</v>
      </c>
      <c r="Q40" s="19">
        <v>3505</v>
      </c>
      <c r="R40" s="7">
        <v>1519</v>
      </c>
      <c r="S40" s="18">
        <f t="shared" si="24"/>
        <v>0.7175</v>
      </c>
      <c r="T40" s="9">
        <f t="shared" si="37"/>
        <v>62.3819301848049</v>
      </c>
      <c r="U40" s="10">
        <f t="shared" si="25"/>
        <v>717.5</v>
      </c>
      <c r="W40" s="15">
        <v>3786</v>
      </c>
      <c r="X40" s="19">
        <v>3298</v>
      </c>
      <c r="Y40" s="7">
        <v>1519</v>
      </c>
      <c r="Z40" s="20">
        <f t="shared" si="26"/>
        <v>1.22</v>
      </c>
      <c r="AA40" s="21">
        <f t="shared" si="38"/>
        <v>71.0809546092653</v>
      </c>
      <c r="AB40" s="10">
        <f t="shared" si="27"/>
        <v>1220</v>
      </c>
      <c r="AQ40" s="2" t="s">
        <v>10</v>
      </c>
      <c r="AR40" s="22">
        <f t="shared" si="3"/>
        <v>71.0809546092653</v>
      </c>
      <c r="AS40" s="2" t="s">
        <v>20</v>
      </c>
      <c r="AT40" s="2">
        <f t="shared" si="4"/>
        <v>3786</v>
      </c>
      <c r="AU40" s="2" t="s">
        <v>21</v>
      </c>
      <c r="AW40" s="2" t="s">
        <v>10</v>
      </c>
      <c r="AX40" s="22">
        <f t="shared" si="5"/>
        <v>62.3819301848049</v>
      </c>
      <c r="AY40" s="2" t="s">
        <v>20</v>
      </c>
      <c r="AZ40" s="2">
        <f t="shared" si="6"/>
        <v>3792</v>
      </c>
      <c r="BA40" s="2" t="s">
        <v>21</v>
      </c>
      <c r="BC40" s="2" t="s">
        <v>10</v>
      </c>
      <c r="BD40" s="22">
        <f t="shared" si="7"/>
        <v>60.2299762093577</v>
      </c>
      <c r="BE40" s="2" t="s">
        <v>20</v>
      </c>
      <c r="BF40" s="2">
        <f t="shared" si="8"/>
        <v>3797</v>
      </c>
      <c r="BG40" s="2" t="s">
        <v>21</v>
      </c>
      <c r="BI40" s="2" t="s">
        <v>10</v>
      </c>
      <c r="BJ40" s="22">
        <f t="shared" si="9"/>
        <v>60.7357057177129</v>
      </c>
      <c r="BK40" s="2" t="s">
        <v>20</v>
      </c>
      <c r="BL40" s="2">
        <f t="shared" si="10"/>
        <v>3794</v>
      </c>
      <c r="BM40" s="2" t="s">
        <v>22</v>
      </c>
      <c r="BO40" s="2" t="s">
        <v>23</v>
      </c>
      <c r="BQ40" s="2" t="s">
        <v>10</v>
      </c>
      <c r="BR40" s="22">
        <f t="shared" si="11"/>
        <v>1220</v>
      </c>
      <c r="BS40" s="2" t="s">
        <v>20</v>
      </c>
      <c r="BT40" s="2">
        <f t="shared" si="12"/>
        <v>3786</v>
      </c>
      <c r="BU40" s="2" t="s">
        <v>21</v>
      </c>
      <c r="BW40" s="2" t="s">
        <v>10</v>
      </c>
      <c r="BX40" s="22">
        <f t="shared" si="13"/>
        <v>717.5</v>
      </c>
      <c r="BY40" s="2" t="s">
        <v>20</v>
      </c>
      <c r="BZ40" s="2">
        <f t="shared" si="14"/>
        <v>3792</v>
      </c>
      <c r="CA40" s="2" t="s">
        <v>21</v>
      </c>
      <c r="CC40" s="2" t="s">
        <v>10</v>
      </c>
      <c r="CD40" s="22">
        <f t="shared" si="15"/>
        <v>200</v>
      </c>
      <c r="CE40" s="2" t="s">
        <v>20</v>
      </c>
      <c r="CF40" s="2">
        <f t="shared" si="16"/>
        <v>3797</v>
      </c>
      <c r="CG40" s="2" t="s">
        <v>21</v>
      </c>
      <c r="CI40" s="2" t="s">
        <v>10</v>
      </c>
      <c r="CJ40" s="22">
        <f t="shared" si="17"/>
        <v>150</v>
      </c>
      <c r="CK40" s="2" t="s">
        <v>20</v>
      </c>
      <c r="CL40" s="2">
        <f t="shared" si="18"/>
        <v>3794</v>
      </c>
      <c r="CM40" s="2" t="s">
        <v>21</v>
      </c>
      <c r="CN40" s="25"/>
    </row>
    <row r="41" spans="2:91">
      <c r="B41" s="7">
        <v>3789</v>
      </c>
      <c r="C41" s="7">
        <v>3729</v>
      </c>
      <c r="D41" s="12">
        <v>1559</v>
      </c>
      <c r="E41" s="4">
        <f t="shared" ref="E41:E59" si="40">(B41-C41)/400</f>
        <v>0.15</v>
      </c>
      <c r="F41" s="9">
        <f t="shared" si="36"/>
        <v>62.3350659736106</v>
      </c>
      <c r="G41" s="10">
        <f t="shared" ref="G41:G59" si="41">E41*1000</f>
        <v>150</v>
      </c>
      <c r="I41" s="7">
        <v>3793</v>
      </c>
      <c r="J41" s="7">
        <v>3711</v>
      </c>
      <c r="K41" s="7">
        <v>1559</v>
      </c>
      <c r="L41" s="4">
        <f t="shared" ref="L41:L59" si="42">(I41-J41)/400</f>
        <v>0.205</v>
      </c>
      <c r="M41" s="9">
        <f t="shared" si="39"/>
        <v>61.8160190325139</v>
      </c>
      <c r="N41" s="10">
        <f t="shared" ref="N41:N59" si="43">L41*1000</f>
        <v>205</v>
      </c>
      <c r="P41" s="15">
        <v>3787</v>
      </c>
      <c r="Q41" s="15">
        <v>3492</v>
      </c>
      <c r="R41" s="7">
        <v>1559</v>
      </c>
      <c r="S41" s="18">
        <f t="shared" ref="S41:S59" si="44">(P41-Q41)/400</f>
        <v>0.7375</v>
      </c>
      <c r="T41" s="9">
        <f t="shared" si="37"/>
        <v>64.0246406570842</v>
      </c>
      <c r="U41" s="10">
        <f t="shared" ref="U41:U59" si="45">S41*1000</f>
        <v>737.5</v>
      </c>
      <c r="W41" s="15">
        <v>3782</v>
      </c>
      <c r="X41" s="15">
        <v>3291</v>
      </c>
      <c r="Y41" s="7">
        <v>1559</v>
      </c>
      <c r="Z41" s="20">
        <f t="shared" ref="Z41:Z59" si="46">(W41-X41)/400</f>
        <v>1.2275</v>
      </c>
      <c r="AA41" s="21">
        <f t="shared" si="38"/>
        <v>72.952737482452</v>
      </c>
      <c r="AB41" s="10">
        <f t="shared" ref="AB41:AB59" si="47">Z41*1000</f>
        <v>1227.5</v>
      </c>
      <c r="AQ41" s="2" t="s">
        <v>10</v>
      </c>
      <c r="AR41" s="22">
        <f t="shared" si="3"/>
        <v>72.952737482452</v>
      </c>
      <c r="AS41" s="2" t="s">
        <v>20</v>
      </c>
      <c r="AT41" s="2">
        <f t="shared" si="4"/>
        <v>3782</v>
      </c>
      <c r="AU41" s="2" t="s">
        <v>21</v>
      </c>
      <c r="AW41" s="2" t="s">
        <v>10</v>
      </c>
      <c r="AX41" s="22">
        <f t="shared" si="5"/>
        <v>64.0246406570842</v>
      </c>
      <c r="AY41" s="2" t="s">
        <v>20</v>
      </c>
      <c r="AZ41" s="2">
        <f t="shared" si="6"/>
        <v>3787</v>
      </c>
      <c r="BA41" s="2" t="s">
        <v>21</v>
      </c>
      <c r="BC41" s="2" t="s">
        <v>10</v>
      </c>
      <c r="BD41" s="22">
        <f t="shared" si="7"/>
        <v>61.8160190325139</v>
      </c>
      <c r="BE41" s="2" t="s">
        <v>20</v>
      </c>
      <c r="BF41" s="2">
        <f t="shared" si="8"/>
        <v>3793</v>
      </c>
      <c r="BG41" s="2" t="s">
        <v>21</v>
      </c>
      <c r="BI41" s="2" t="s">
        <v>10</v>
      </c>
      <c r="BJ41" s="22">
        <f t="shared" si="9"/>
        <v>62.3350659736106</v>
      </c>
      <c r="BK41" s="2" t="s">
        <v>20</v>
      </c>
      <c r="BL41" s="2">
        <f t="shared" si="10"/>
        <v>3789</v>
      </c>
      <c r="BM41" s="2" t="s">
        <v>22</v>
      </c>
      <c r="BO41" s="2" t="s">
        <v>23</v>
      </c>
      <c r="BQ41" s="2" t="s">
        <v>10</v>
      </c>
      <c r="BR41" s="22">
        <f t="shared" si="11"/>
        <v>1227.5</v>
      </c>
      <c r="BS41" s="2" t="s">
        <v>20</v>
      </c>
      <c r="BT41" s="2">
        <f t="shared" si="12"/>
        <v>3782</v>
      </c>
      <c r="BU41" s="2" t="s">
        <v>21</v>
      </c>
      <c r="BW41" s="2" t="s">
        <v>10</v>
      </c>
      <c r="BX41" s="22">
        <f t="shared" si="13"/>
        <v>737.5</v>
      </c>
      <c r="BY41" s="2" t="s">
        <v>20</v>
      </c>
      <c r="BZ41" s="2">
        <f t="shared" si="14"/>
        <v>3787</v>
      </c>
      <c r="CA41" s="2" t="s">
        <v>21</v>
      </c>
      <c r="CC41" s="2" t="s">
        <v>10</v>
      </c>
      <c r="CD41" s="22">
        <f t="shared" si="15"/>
        <v>205</v>
      </c>
      <c r="CE41" s="2" t="s">
        <v>20</v>
      </c>
      <c r="CF41" s="2">
        <f t="shared" si="16"/>
        <v>3793</v>
      </c>
      <c r="CG41" s="2" t="s">
        <v>21</v>
      </c>
      <c r="CI41" s="2" t="s">
        <v>10</v>
      </c>
      <c r="CJ41" s="22">
        <f t="shared" si="17"/>
        <v>150</v>
      </c>
      <c r="CK41" s="2" t="s">
        <v>20</v>
      </c>
      <c r="CL41" s="2">
        <f t="shared" si="18"/>
        <v>3789</v>
      </c>
      <c r="CM41" s="2" t="s">
        <v>21</v>
      </c>
    </row>
    <row r="42" spans="2:91">
      <c r="B42" s="7">
        <v>3785</v>
      </c>
      <c r="C42" s="7">
        <v>3724</v>
      </c>
      <c r="D42" s="12">
        <v>1599</v>
      </c>
      <c r="E42" s="4">
        <f t="shared" si="40"/>
        <v>0.1525</v>
      </c>
      <c r="F42" s="9">
        <f t="shared" si="36"/>
        <v>63.9344262295082</v>
      </c>
      <c r="G42" s="10">
        <f t="shared" si="41"/>
        <v>152.5</v>
      </c>
      <c r="I42" s="7">
        <v>3789</v>
      </c>
      <c r="J42" s="7">
        <v>3707</v>
      </c>
      <c r="K42" s="7">
        <v>1599</v>
      </c>
      <c r="L42" s="4">
        <f t="shared" si="42"/>
        <v>0.205</v>
      </c>
      <c r="M42" s="9">
        <f t="shared" si="39"/>
        <v>63.4020618556701</v>
      </c>
      <c r="N42" s="10">
        <f t="shared" si="43"/>
        <v>205</v>
      </c>
      <c r="P42" s="15">
        <v>3784</v>
      </c>
      <c r="Q42" s="15">
        <v>3486</v>
      </c>
      <c r="R42" s="7">
        <v>1599</v>
      </c>
      <c r="S42" s="18">
        <f t="shared" si="44"/>
        <v>0.745</v>
      </c>
      <c r="T42" s="9">
        <f t="shared" si="37"/>
        <v>65.6673511293635</v>
      </c>
      <c r="U42" s="10">
        <f t="shared" si="45"/>
        <v>745</v>
      </c>
      <c r="W42" s="15">
        <v>3778</v>
      </c>
      <c r="X42" s="15">
        <v>3283</v>
      </c>
      <c r="Y42" s="7">
        <v>1599</v>
      </c>
      <c r="Z42" s="20">
        <f t="shared" si="46"/>
        <v>1.2375</v>
      </c>
      <c r="AA42" s="21">
        <f t="shared" si="38"/>
        <v>74.8245203556387</v>
      </c>
      <c r="AB42" s="10">
        <f t="shared" si="47"/>
        <v>1237.5</v>
      </c>
      <c r="AQ42" s="2" t="s">
        <v>10</v>
      </c>
      <c r="AR42" s="22">
        <f t="shared" si="3"/>
        <v>74.8245203556387</v>
      </c>
      <c r="AS42" s="2" t="s">
        <v>20</v>
      </c>
      <c r="AT42" s="2">
        <f t="shared" si="4"/>
        <v>3778</v>
      </c>
      <c r="AU42" s="2" t="s">
        <v>21</v>
      </c>
      <c r="AW42" s="2" t="s">
        <v>10</v>
      </c>
      <c r="AX42" s="22">
        <f t="shared" si="5"/>
        <v>65.6673511293635</v>
      </c>
      <c r="AY42" s="2" t="s">
        <v>20</v>
      </c>
      <c r="AZ42" s="2">
        <f t="shared" si="6"/>
        <v>3784</v>
      </c>
      <c r="BA42" s="2" t="s">
        <v>21</v>
      </c>
      <c r="BC42" s="2" t="s">
        <v>10</v>
      </c>
      <c r="BD42" s="22">
        <f t="shared" si="7"/>
        <v>63.4020618556701</v>
      </c>
      <c r="BE42" s="2" t="s">
        <v>20</v>
      </c>
      <c r="BF42" s="2">
        <f t="shared" si="8"/>
        <v>3789</v>
      </c>
      <c r="BG42" s="2" t="s">
        <v>21</v>
      </c>
      <c r="BI42" s="2" t="s">
        <v>10</v>
      </c>
      <c r="BJ42" s="22">
        <f t="shared" si="9"/>
        <v>63.9344262295082</v>
      </c>
      <c r="BK42" s="2" t="s">
        <v>20</v>
      </c>
      <c r="BL42" s="2">
        <f t="shared" si="10"/>
        <v>3785</v>
      </c>
      <c r="BM42" s="2" t="s">
        <v>22</v>
      </c>
      <c r="BO42" s="2" t="s">
        <v>23</v>
      </c>
      <c r="BQ42" s="2" t="s">
        <v>10</v>
      </c>
      <c r="BR42" s="22">
        <f t="shared" si="11"/>
        <v>1237.5</v>
      </c>
      <c r="BS42" s="2" t="s">
        <v>20</v>
      </c>
      <c r="BT42" s="2">
        <f t="shared" si="12"/>
        <v>3778</v>
      </c>
      <c r="BU42" s="2" t="s">
        <v>21</v>
      </c>
      <c r="BW42" s="2" t="s">
        <v>10</v>
      </c>
      <c r="BX42" s="22">
        <f t="shared" si="13"/>
        <v>745</v>
      </c>
      <c r="BY42" s="2" t="s">
        <v>20</v>
      </c>
      <c r="BZ42" s="2">
        <f t="shared" si="14"/>
        <v>3784</v>
      </c>
      <c r="CA42" s="2" t="s">
        <v>21</v>
      </c>
      <c r="CC42" s="2" t="s">
        <v>10</v>
      </c>
      <c r="CD42" s="22">
        <f t="shared" si="15"/>
        <v>205</v>
      </c>
      <c r="CE42" s="2" t="s">
        <v>20</v>
      </c>
      <c r="CF42" s="2">
        <f t="shared" si="16"/>
        <v>3789</v>
      </c>
      <c r="CG42" s="2" t="s">
        <v>21</v>
      </c>
      <c r="CI42" s="2" t="s">
        <v>10</v>
      </c>
      <c r="CJ42" s="22">
        <f t="shared" si="17"/>
        <v>152.5</v>
      </c>
      <c r="CK42" s="2" t="s">
        <v>20</v>
      </c>
      <c r="CL42" s="2">
        <f t="shared" si="18"/>
        <v>3785</v>
      </c>
      <c r="CM42" s="2" t="s">
        <v>21</v>
      </c>
    </row>
    <row r="43" spans="2:91">
      <c r="B43" s="7">
        <v>3781</v>
      </c>
      <c r="C43" s="7">
        <v>3719</v>
      </c>
      <c r="D43" s="12">
        <v>1639</v>
      </c>
      <c r="E43" s="4">
        <f t="shared" si="40"/>
        <v>0.155</v>
      </c>
      <c r="F43" s="9">
        <f t="shared" si="36"/>
        <v>65.5337864854058</v>
      </c>
      <c r="G43" s="10">
        <f t="shared" si="41"/>
        <v>155</v>
      </c>
      <c r="I43" s="7">
        <v>3785</v>
      </c>
      <c r="J43" s="7">
        <v>3702</v>
      </c>
      <c r="K43" s="7">
        <v>1639</v>
      </c>
      <c r="L43" s="4">
        <f t="shared" si="42"/>
        <v>0.2075</v>
      </c>
      <c r="M43" s="9">
        <f t="shared" si="39"/>
        <v>64.9881046788263</v>
      </c>
      <c r="N43" s="10">
        <f t="shared" si="43"/>
        <v>207.5</v>
      </c>
      <c r="P43" s="15">
        <v>3781</v>
      </c>
      <c r="Q43" s="15">
        <v>3479</v>
      </c>
      <c r="R43" s="7">
        <v>1639</v>
      </c>
      <c r="S43" s="18">
        <f t="shared" si="44"/>
        <v>0.755</v>
      </c>
      <c r="T43" s="9">
        <f t="shared" si="37"/>
        <v>67.3100616016427</v>
      </c>
      <c r="U43" s="10">
        <f t="shared" si="45"/>
        <v>755</v>
      </c>
      <c r="W43" s="15">
        <v>3774</v>
      </c>
      <c r="X43" s="15">
        <v>3274</v>
      </c>
      <c r="Y43" s="7">
        <v>1639</v>
      </c>
      <c r="Z43" s="20">
        <f t="shared" si="46"/>
        <v>1.25</v>
      </c>
      <c r="AA43" s="21">
        <f t="shared" si="38"/>
        <v>76.6963032288255</v>
      </c>
      <c r="AB43" s="10">
        <f t="shared" si="47"/>
        <v>1250</v>
      </c>
      <c r="AQ43" s="2" t="s">
        <v>10</v>
      </c>
      <c r="AR43" s="22">
        <f t="shared" si="3"/>
        <v>76.6963032288255</v>
      </c>
      <c r="AS43" s="2" t="s">
        <v>20</v>
      </c>
      <c r="AT43" s="2">
        <f t="shared" si="4"/>
        <v>3774</v>
      </c>
      <c r="AU43" s="2" t="s">
        <v>21</v>
      </c>
      <c r="AW43" s="2" t="s">
        <v>10</v>
      </c>
      <c r="AX43" s="22">
        <f t="shared" si="5"/>
        <v>67.3100616016427</v>
      </c>
      <c r="AY43" s="2" t="s">
        <v>20</v>
      </c>
      <c r="AZ43" s="2">
        <f t="shared" si="6"/>
        <v>3781</v>
      </c>
      <c r="BA43" s="2" t="s">
        <v>21</v>
      </c>
      <c r="BC43" s="2" t="s">
        <v>10</v>
      </c>
      <c r="BD43" s="22">
        <f t="shared" si="7"/>
        <v>64.9881046788263</v>
      </c>
      <c r="BE43" s="2" t="s">
        <v>20</v>
      </c>
      <c r="BF43" s="2">
        <f t="shared" si="8"/>
        <v>3785</v>
      </c>
      <c r="BG43" s="2" t="s">
        <v>21</v>
      </c>
      <c r="BI43" s="2" t="s">
        <v>10</v>
      </c>
      <c r="BJ43" s="22">
        <f t="shared" si="9"/>
        <v>65.5337864854058</v>
      </c>
      <c r="BK43" s="2" t="s">
        <v>20</v>
      </c>
      <c r="BL43" s="2">
        <f t="shared" si="10"/>
        <v>3781</v>
      </c>
      <c r="BM43" s="2" t="s">
        <v>22</v>
      </c>
      <c r="BO43" s="2" t="s">
        <v>23</v>
      </c>
      <c r="BQ43" s="2" t="s">
        <v>10</v>
      </c>
      <c r="BR43" s="22">
        <f t="shared" si="11"/>
        <v>1250</v>
      </c>
      <c r="BS43" s="2" t="s">
        <v>20</v>
      </c>
      <c r="BT43" s="2">
        <f t="shared" si="12"/>
        <v>3774</v>
      </c>
      <c r="BU43" s="2" t="s">
        <v>21</v>
      </c>
      <c r="BW43" s="2" t="s">
        <v>10</v>
      </c>
      <c r="BX43" s="22">
        <f t="shared" si="13"/>
        <v>755</v>
      </c>
      <c r="BY43" s="2" t="s">
        <v>20</v>
      </c>
      <c r="BZ43" s="2">
        <f t="shared" si="14"/>
        <v>3781</v>
      </c>
      <c r="CA43" s="2" t="s">
        <v>21</v>
      </c>
      <c r="CC43" s="2" t="s">
        <v>10</v>
      </c>
      <c r="CD43" s="22">
        <f t="shared" si="15"/>
        <v>207.5</v>
      </c>
      <c r="CE43" s="2" t="s">
        <v>20</v>
      </c>
      <c r="CF43" s="2">
        <f t="shared" si="16"/>
        <v>3785</v>
      </c>
      <c r="CG43" s="2" t="s">
        <v>21</v>
      </c>
      <c r="CI43" s="2" t="s">
        <v>10</v>
      </c>
      <c r="CJ43" s="22">
        <f t="shared" si="17"/>
        <v>155</v>
      </c>
      <c r="CK43" s="2" t="s">
        <v>20</v>
      </c>
      <c r="CL43" s="2">
        <f t="shared" si="18"/>
        <v>3781</v>
      </c>
      <c r="CM43" s="2" t="s">
        <v>21</v>
      </c>
    </row>
    <row r="44" spans="2:91">
      <c r="B44" s="7">
        <v>3778</v>
      </c>
      <c r="C44" s="7">
        <v>3715</v>
      </c>
      <c r="D44" s="12">
        <v>1679</v>
      </c>
      <c r="E44" s="4">
        <f t="shared" ref="E44" si="48">(B44-C44)/400</f>
        <v>0.1575</v>
      </c>
      <c r="F44" s="9">
        <f t="shared" si="36"/>
        <v>67.1331467413035</v>
      </c>
      <c r="G44" s="10">
        <f t="shared" ref="G44" si="49">E44*1000</f>
        <v>157.5</v>
      </c>
      <c r="I44" s="7">
        <v>3781</v>
      </c>
      <c r="J44" s="7">
        <v>3698</v>
      </c>
      <c r="K44" s="7">
        <v>1679</v>
      </c>
      <c r="L44" s="4">
        <f t="shared" ref="L44" si="50">(I44-J44)/400</f>
        <v>0.2075</v>
      </c>
      <c r="M44" s="9">
        <f t="shared" si="39"/>
        <v>66.5741475019826</v>
      </c>
      <c r="N44" s="10">
        <f t="shared" ref="N44" si="51">L44*1000</f>
        <v>207.5</v>
      </c>
      <c r="P44" s="15">
        <v>3778</v>
      </c>
      <c r="Q44" s="15">
        <v>3472</v>
      </c>
      <c r="R44" s="7">
        <v>1679</v>
      </c>
      <c r="S44" s="18">
        <f t="shared" ref="S44" si="52">(P44-Q44)/400</f>
        <v>0.765</v>
      </c>
      <c r="T44" s="9">
        <f t="shared" si="37"/>
        <v>68.952772073922</v>
      </c>
      <c r="U44" s="10">
        <f t="shared" ref="U44" si="53">S44*1000</f>
        <v>765</v>
      </c>
      <c r="W44" s="15">
        <v>3771</v>
      </c>
      <c r="X44" s="19">
        <v>3265</v>
      </c>
      <c r="Y44" s="7">
        <v>1679</v>
      </c>
      <c r="Z44" s="20">
        <f t="shared" ref="Z44" si="54">(W44-X44)/400</f>
        <v>1.265</v>
      </c>
      <c r="AA44" s="21">
        <f t="shared" si="38"/>
        <v>78.5680861020122</v>
      </c>
      <c r="AB44" s="10">
        <f t="shared" ref="AB44" si="55">Z44*1000</f>
        <v>1265</v>
      </c>
      <c r="AQ44" s="2" t="s">
        <v>10</v>
      </c>
      <c r="AR44" s="22">
        <f t="shared" si="3"/>
        <v>78.5680861020122</v>
      </c>
      <c r="AS44" s="2" t="s">
        <v>20</v>
      </c>
      <c r="AT44" s="2">
        <f t="shared" si="4"/>
        <v>3771</v>
      </c>
      <c r="AU44" s="2" t="s">
        <v>21</v>
      </c>
      <c r="AW44" s="2" t="s">
        <v>10</v>
      </c>
      <c r="AX44" s="22">
        <f t="shared" si="5"/>
        <v>68.952772073922</v>
      </c>
      <c r="AY44" s="2" t="s">
        <v>20</v>
      </c>
      <c r="AZ44" s="2">
        <f t="shared" si="6"/>
        <v>3778</v>
      </c>
      <c r="BA44" s="2" t="s">
        <v>21</v>
      </c>
      <c r="BC44" s="2" t="s">
        <v>10</v>
      </c>
      <c r="BD44" s="22">
        <f t="shared" si="7"/>
        <v>66.5741475019826</v>
      </c>
      <c r="BE44" s="2" t="s">
        <v>20</v>
      </c>
      <c r="BF44" s="2">
        <f t="shared" si="8"/>
        <v>3781</v>
      </c>
      <c r="BG44" s="2" t="s">
        <v>21</v>
      </c>
      <c r="BI44" s="2" t="s">
        <v>10</v>
      </c>
      <c r="BJ44" s="22">
        <f t="shared" si="9"/>
        <v>67.1331467413035</v>
      </c>
      <c r="BK44" s="2" t="s">
        <v>20</v>
      </c>
      <c r="BL44" s="2">
        <f t="shared" si="10"/>
        <v>3778</v>
      </c>
      <c r="BM44" s="2" t="s">
        <v>22</v>
      </c>
      <c r="BO44" s="2" t="s">
        <v>23</v>
      </c>
      <c r="BQ44" s="2" t="s">
        <v>10</v>
      </c>
      <c r="BR44" s="22">
        <f t="shared" si="11"/>
        <v>1265</v>
      </c>
      <c r="BS44" s="2" t="s">
        <v>20</v>
      </c>
      <c r="BT44" s="2">
        <f t="shared" si="12"/>
        <v>3771</v>
      </c>
      <c r="BU44" s="2" t="s">
        <v>21</v>
      </c>
      <c r="BW44" s="2" t="s">
        <v>10</v>
      </c>
      <c r="BX44" s="22">
        <f t="shared" si="13"/>
        <v>765</v>
      </c>
      <c r="BY44" s="2" t="s">
        <v>20</v>
      </c>
      <c r="BZ44" s="2">
        <f t="shared" si="14"/>
        <v>3778</v>
      </c>
      <c r="CA44" s="2" t="s">
        <v>21</v>
      </c>
      <c r="CC44" s="2" t="s">
        <v>10</v>
      </c>
      <c r="CD44" s="22">
        <f t="shared" si="15"/>
        <v>207.5</v>
      </c>
      <c r="CE44" s="2" t="s">
        <v>20</v>
      </c>
      <c r="CF44" s="2">
        <f t="shared" si="16"/>
        <v>3781</v>
      </c>
      <c r="CG44" s="2" t="s">
        <v>21</v>
      </c>
      <c r="CI44" s="2" t="s">
        <v>10</v>
      </c>
      <c r="CJ44" s="22">
        <f t="shared" si="17"/>
        <v>157.5</v>
      </c>
      <c r="CK44" s="2" t="s">
        <v>20</v>
      </c>
      <c r="CL44" s="2">
        <f t="shared" si="18"/>
        <v>3778</v>
      </c>
      <c r="CM44" s="2" t="s">
        <v>21</v>
      </c>
    </row>
    <row r="45" spans="2:91">
      <c r="B45" s="7">
        <v>3774</v>
      </c>
      <c r="C45" s="7">
        <v>3710</v>
      </c>
      <c r="D45" s="12">
        <v>1719</v>
      </c>
      <c r="E45" s="4">
        <f t="shared" si="40"/>
        <v>0.16</v>
      </c>
      <c r="F45" s="9">
        <f t="shared" si="36"/>
        <v>68.7325069972011</v>
      </c>
      <c r="G45" s="10">
        <f t="shared" si="41"/>
        <v>160</v>
      </c>
      <c r="I45" s="7">
        <v>3777</v>
      </c>
      <c r="J45" s="7">
        <v>3694</v>
      </c>
      <c r="K45" s="7">
        <v>1719</v>
      </c>
      <c r="L45" s="4">
        <f t="shared" si="42"/>
        <v>0.2075</v>
      </c>
      <c r="M45" s="9">
        <f t="shared" si="39"/>
        <v>68.1601903251388</v>
      </c>
      <c r="N45" s="10">
        <f t="shared" si="43"/>
        <v>207.5</v>
      </c>
      <c r="P45" s="15">
        <v>3775</v>
      </c>
      <c r="Q45" s="15">
        <v>3465</v>
      </c>
      <c r="R45" s="7">
        <v>1719</v>
      </c>
      <c r="S45" s="18">
        <f t="shared" si="44"/>
        <v>0.775</v>
      </c>
      <c r="T45" s="9">
        <f t="shared" si="37"/>
        <v>70.5954825462012</v>
      </c>
      <c r="U45" s="10">
        <f t="shared" si="45"/>
        <v>775</v>
      </c>
      <c r="W45" s="15">
        <v>3767</v>
      </c>
      <c r="X45" s="19">
        <v>3256</v>
      </c>
      <c r="Y45" s="7">
        <v>1719</v>
      </c>
      <c r="Z45" s="20">
        <f t="shared" si="46"/>
        <v>1.2775</v>
      </c>
      <c r="AA45" s="21">
        <f t="shared" si="38"/>
        <v>80.4398689751989</v>
      </c>
      <c r="AB45" s="10">
        <f t="shared" si="47"/>
        <v>1277.5</v>
      </c>
      <c r="AQ45" s="2" t="s">
        <v>10</v>
      </c>
      <c r="AR45" s="22">
        <f t="shared" si="3"/>
        <v>80.4398689751989</v>
      </c>
      <c r="AS45" s="2" t="s">
        <v>20</v>
      </c>
      <c r="AT45" s="2">
        <f t="shared" si="4"/>
        <v>3767</v>
      </c>
      <c r="AU45" s="2" t="s">
        <v>21</v>
      </c>
      <c r="AW45" s="2" t="s">
        <v>10</v>
      </c>
      <c r="AX45" s="22">
        <f t="shared" si="5"/>
        <v>70.5954825462012</v>
      </c>
      <c r="AY45" s="2" t="s">
        <v>20</v>
      </c>
      <c r="AZ45" s="2">
        <f t="shared" si="6"/>
        <v>3775</v>
      </c>
      <c r="BA45" s="2" t="s">
        <v>21</v>
      </c>
      <c r="BC45" s="2" t="s">
        <v>10</v>
      </c>
      <c r="BD45" s="22">
        <f t="shared" si="7"/>
        <v>68.1601903251388</v>
      </c>
      <c r="BE45" s="2" t="s">
        <v>20</v>
      </c>
      <c r="BF45" s="2">
        <f t="shared" si="8"/>
        <v>3777</v>
      </c>
      <c r="BG45" s="2" t="s">
        <v>21</v>
      </c>
      <c r="BI45" s="2" t="s">
        <v>10</v>
      </c>
      <c r="BJ45" s="22">
        <f t="shared" si="9"/>
        <v>68.7325069972011</v>
      </c>
      <c r="BK45" s="2" t="s">
        <v>20</v>
      </c>
      <c r="BL45" s="2">
        <f t="shared" si="10"/>
        <v>3774</v>
      </c>
      <c r="BM45" s="2" t="s">
        <v>22</v>
      </c>
      <c r="BO45" s="2" t="s">
        <v>23</v>
      </c>
      <c r="BQ45" s="2" t="s">
        <v>10</v>
      </c>
      <c r="BR45" s="22">
        <f t="shared" si="11"/>
        <v>1277.5</v>
      </c>
      <c r="BS45" s="2" t="s">
        <v>20</v>
      </c>
      <c r="BT45" s="2">
        <f t="shared" si="12"/>
        <v>3767</v>
      </c>
      <c r="BU45" s="2" t="s">
        <v>21</v>
      </c>
      <c r="BW45" s="2" t="s">
        <v>10</v>
      </c>
      <c r="BX45" s="22">
        <f t="shared" si="13"/>
        <v>775</v>
      </c>
      <c r="BY45" s="2" t="s">
        <v>20</v>
      </c>
      <c r="BZ45" s="2">
        <f t="shared" si="14"/>
        <v>3775</v>
      </c>
      <c r="CA45" s="2" t="s">
        <v>21</v>
      </c>
      <c r="CC45" s="2" t="s">
        <v>10</v>
      </c>
      <c r="CD45" s="22">
        <f t="shared" si="15"/>
        <v>207.5</v>
      </c>
      <c r="CE45" s="2" t="s">
        <v>20</v>
      </c>
      <c r="CF45" s="2">
        <f t="shared" si="16"/>
        <v>3777</v>
      </c>
      <c r="CG45" s="2" t="s">
        <v>21</v>
      </c>
      <c r="CI45" s="2" t="s">
        <v>10</v>
      </c>
      <c r="CJ45" s="22">
        <f t="shared" si="17"/>
        <v>160</v>
      </c>
      <c r="CK45" s="2" t="s">
        <v>20</v>
      </c>
      <c r="CL45" s="2">
        <f t="shared" si="18"/>
        <v>3774</v>
      </c>
      <c r="CM45" s="2" t="s">
        <v>21</v>
      </c>
    </row>
    <row r="46" spans="2:92">
      <c r="B46" s="7">
        <v>3768</v>
      </c>
      <c r="C46" s="7">
        <v>3705</v>
      </c>
      <c r="D46" s="12">
        <v>1759</v>
      </c>
      <c r="E46" s="4">
        <f t="shared" ref="E46" si="56">(B46-C46)/400</f>
        <v>0.1575</v>
      </c>
      <c r="F46" s="9">
        <f t="shared" si="36"/>
        <v>70.3318672530987</v>
      </c>
      <c r="G46" s="10">
        <f t="shared" ref="G46" si="57">E46*1000</f>
        <v>157.5</v>
      </c>
      <c r="I46" s="7">
        <v>3774</v>
      </c>
      <c r="J46" s="7">
        <v>3690</v>
      </c>
      <c r="K46" s="7">
        <v>1759</v>
      </c>
      <c r="L46" s="4">
        <f t="shared" ref="L46" si="58">(I46-J46)/400</f>
        <v>0.21</v>
      </c>
      <c r="M46" s="9">
        <f t="shared" si="39"/>
        <v>69.746233148295</v>
      </c>
      <c r="N46" s="10">
        <f t="shared" ref="N46" si="59">L46*1000</f>
        <v>210</v>
      </c>
      <c r="P46" s="15">
        <v>3772</v>
      </c>
      <c r="Q46" s="15">
        <v>3459</v>
      </c>
      <c r="R46" s="7">
        <v>1759</v>
      </c>
      <c r="S46" s="18">
        <f t="shared" ref="S46" si="60">(P46-Q46)/400</f>
        <v>0.7825</v>
      </c>
      <c r="T46" s="9">
        <f t="shared" si="37"/>
        <v>72.2381930184805</v>
      </c>
      <c r="U46" s="10">
        <f t="shared" ref="U46" si="61">S46*1000</f>
        <v>782.5</v>
      </c>
      <c r="W46" s="15">
        <v>3763</v>
      </c>
      <c r="X46" s="19">
        <v>3245</v>
      </c>
      <c r="Y46" s="7">
        <v>1759</v>
      </c>
      <c r="Z46" s="20">
        <f t="shared" ref="Z46" si="62">(W46-X46)/400</f>
        <v>1.295</v>
      </c>
      <c r="AA46" s="21">
        <f t="shared" si="38"/>
        <v>82.3116518483856</v>
      </c>
      <c r="AB46" s="10">
        <f t="shared" ref="AB46" si="63">Z46*1000</f>
        <v>1295</v>
      </c>
      <c r="AQ46" s="2" t="s">
        <v>10</v>
      </c>
      <c r="AR46" s="22">
        <f t="shared" si="3"/>
        <v>82.3116518483856</v>
      </c>
      <c r="AS46" s="2" t="s">
        <v>20</v>
      </c>
      <c r="AT46" s="2">
        <f t="shared" si="4"/>
        <v>3763</v>
      </c>
      <c r="AU46" s="2" t="s">
        <v>21</v>
      </c>
      <c r="AW46" s="2" t="s">
        <v>10</v>
      </c>
      <c r="AX46" s="22">
        <f t="shared" si="5"/>
        <v>72.2381930184805</v>
      </c>
      <c r="AY46" s="2" t="s">
        <v>20</v>
      </c>
      <c r="AZ46" s="2">
        <f t="shared" si="6"/>
        <v>3772</v>
      </c>
      <c r="BA46" s="2" t="s">
        <v>21</v>
      </c>
      <c r="BC46" s="2" t="s">
        <v>10</v>
      </c>
      <c r="BD46" s="22">
        <f t="shared" si="7"/>
        <v>69.746233148295</v>
      </c>
      <c r="BE46" s="2" t="s">
        <v>20</v>
      </c>
      <c r="BF46" s="2">
        <f t="shared" si="8"/>
        <v>3774</v>
      </c>
      <c r="BG46" s="2" t="s">
        <v>21</v>
      </c>
      <c r="BI46" s="2" t="s">
        <v>10</v>
      </c>
      <c r="BJ46" s="22">
        <f t="shared" si="9"/>
        <v>70.3318672530987</v>
      </c>
      <c r="BK46" s="2" t="s">
        <v>20</v>
      </c>
      <c r="BL46" s="2">
        <f t="shared" si="10"/>
        <v>3768</v>
      </c>
      <c r="BM46" s="2" t="s">
        <v>22</v>
      </c>
      <c r="BO46" s="2" t="s">
        <v>23</v>
      </c>
      <c r="BQ46" s="2" t="s">
        <v>10</v>
      </c>
      <c r="BR46" s="22">
        <f t="shared" si="11"/>
        <v>1295</v>
      </c>
      <c r="BS46" s="2" t="s">
        <v>20</v>
      </c>
      <c r="BT46" s="2">
        <f t="shared" si="12"/>
        <v>3763</v>
      </c>
      <c r="BU46" s="2" t="s">
        <v>21</v>
      </c>
      <c r="BW46" s="2" t="s">
        <v>10</v>
      </c>
      <c r="BX46" s="22">
        <f t="shared" si="13"/>
        <v>782.5</v>
      </c>
      <c r="BY46" s="2" t="s">
        <v>20</v>
      </c>
      <c r="BZ46" s="2">
        <f t="shared" si="14"/>
        <v>3772</v>
      </c>
      <c r="CA46" s="2" t="s">
        <v>21</v>
      </c>
      <c r="CC46" s="2" t="s">
        <v>10</v>
      </c>
      <c r="CD46" s="22">
        <f t="shared" si="15"/>
        <v>210</v>
      </c>
      <c r="CE46" s="2" t="s">
        <v>20</v>
      </c>
      <c r="CF46" s="2">
        <f t="shared" si="16"/>
        <v>3774</v>
      </c>
      <c r="CG46" s="2" t="s">
        <v>21</v>
      </c>
      <c r="CI46" s="2" t="s">
        <v>10</v>
      </c>
      <c r="CJ46" s="22">
        <f t="shared" si="17"/>
        <v>157.5</v>
      </c>
      <c r="CK46" s="2" t="s">
        <v>20</v>
      </c>
      <c r="CL46" s="2">
        <f t="shared" si="18"/>
        <v>3768</v>
      </c>
      <c r="CM46" s="2" t="s">
        <v>21</v>
      </c>
      <c r="CN46" s="25"/>
    </row>
    <row r="47" spans="2:91">
      <c r="B47" s="7">
        <v>3758</v>
      </c>
      <c r="C47" s="7">
        <v>3698</v>
      </c>
      <c r="D47" s="12">
        <v>1799</v>
      </c>
      <c r="E47" s="4">
        <f t="shared" si="40"/>
        <v>0.15</v>
      </c>
      <c r="F47" s="9">
        <f t="shared" si="36"/>
        <v>71.9312275089964</v>
      </c>
      <c r="G47" s="10">
        <f t="shared" si="41"/>
        <v>150</v>
      </c>
      <c r="I47" s="7">
        <v>3771</v>
      </c>
      <c r="J47" s="7">
        <v>3687</v>
      </c>
      <c r="K47" s="7">
        <v>1799</v>
      </c>
      <c r="L47" s="4">
        <f t="shared" si="42"/>
        <v>0.21</v>
      </c>
      <c r="M47" s="9">
        <f t="shared" si="39"/>
        <v>71.3322759714512</v>
      </c>
      <c r="N47" s="10">
        <f t="shared" si="43"/>
        <v>210</v>
      </c>
      <c r="P47" s="15">
        <v>3769</v>
      </c>
      <c r="Q47" s="15">
        <v>3451</v>
      </c>
      <c r="R47" s="7">
        <v>1799</v>
      </c>
      <c r="S47" s="18">
        <f t="shared" si="44"/>
        <v>0.795</v>
      </c>
      <c r="T47" s="9">
        <f t="shared" si="37"/>
        <v>73.8809034907597</v>
      </c>
      <c r="U47" s="10">
        <f t="shared" si="45"/>
        <v>795</v>
      </c>
      <c r="W47" s="15">
        <v>3759</v>
      </c>
      <c r="X47" s="19">
        <v>3234</v>
      </c>
      <c r="Y47" s="7">
        <v>1799</v>
      </c>
      <c r="Z47" s="20">
        <f t="shared" si="46"/>
        <v>1.3125</v>
      </c>
      <c r="AA47" s="21">
        <f t="shared" si="38"/>
        <v>84.1834347215723</v>
      </c>
      <c r="AB47" s="10">
        <f t="shared" si="47"/>
        <v>1312.5</v>
      </c>
      <c r="AQ47" s="2" t="s">
        <v>10</v>
      </c>
      <c r="AR47" s="22">
        <f t="shared" si="3"/>
        <v>84.1834347215723</v>
      </c>
      <c r="AS47" s="2" t="s">
        <v>20</v>
      </c>
      <c r="AT47" s="2">
        <f t="shared" si="4"/>
        <v>3759</v>
      </c>
      <c r="AU47" s="2" t="s">
        <v>21</v>
      </c>
      <c r="AW47" s="2" t="s">
        <v>10</v>
      </c>
      <c r="AX47" s="22">
        <f t="shared" si="5"/>
        <v>73.8809034907597</v>
      </c>
      <c r="AY47" s="2" t="s">
        <v>20</v>
      </c>
      <c r="AZ47" s="2">
        <f t="shared" si="6"/>
        <v>3769</v>
      </c>
      <c r="BA47" s="2" t="s">
        <v>21</v>
      </c>
      <c r="BC47" s="2" t="s">
        <v>10</v>
      </c>
      <c r="BD47" s="22">
        <f t="shared" si="7"/>
        <v>71.3322759714512</v>
      </c>
      <c r="BE47" s="2" t="s">
        <v>20</v>
      </c>
      <c r="BF47" s="2">
        <f t="shared" si="8"/>
        <v>3771</v>
      </c>
      <c r="BG47" s="2" t="s">
        <v>21</v>
      </c>
      <c r="BI47" s="2" t="s">
        <v>10</v>
      </c>
      <c r="BJ47" s="22">
        <f t="shared" si="9"/>
        <v>71.9312275089964</v>
      </c>
      <c r="BK47" s="2" t="s">
        <v>20</v>
      </c>
      <c r="BL47" s="2">
        <f t="shared" si="10"/>
        <v>3758</v>
      </c>
      <c r="BM47" s="2" t="s">
        <v>22</v>
      </c>
      <c r="BO47" s="2" t="s">
        <v>23</v>
      </c>
      <c r="BQ47" s="2" t="s">
        <v>10</v>
      </c>
      <c r="BR47" s="22">
        <f t="shared" si="11"/>
        <v>1312.5</v>
      </c>
      <c r="BS47" s="2" t="s">
        <v>20</v>
      </c>
      <c r="BT47" s="2">
        <f t="shared" si="12"/>
        <v>3759</v>
      </c>
      <c r="BU47" s="2" t="s">
        <v>21</v>
      </c>
      <c r="BW47" s="2" t="s">
        <v>10</v>
      </c>
      <c r="BX47" s="22">
        <f t="shared" si="13"/>
        <v>795</v>
      </c>
      <c r="BY47" s="2" t="s">
        <v>20</v>
      </c>
      <c r="BZ47" s="2">
        <f t="shared" si="14"/>
        <v>3769</v>
      </c>
      <c r="CA47" s="2" t="s">
        <v>21</v>
      </c>
      <c r="CC47" s="2" t="s">
        <v>10</v>
      </c>
      <c r="CD47" s="22">
        <f t="shared" si="15"/>
        <v>210</v>
      </c>
      <c r="CE47" s="2" t="s">
        <v>20</v>
      </c>
      <c r="CF47" s="2">
        <f t="shared" si="16"/>
        <v>3771</v>
      </c>
      <c r="CG47" s="2" t="s">
        <v>21</v>
      </c>
      <c r="CI47" s="2" t="s">
        <v>10</v>
      </c>
      <c r="CJ47" s="22">
        <f t="shared" si="17"/>
        <v>150</v>
      </c>
      <c r="CK47" s="2" t="s">
        <v>20</v>
      </c>
      <c r="CL47" s="2">
        <f t="shared" si="18"/>
        <v>3758</v>
      </c>
      <c r="CM47" s="2" t="s">
        <v>21</v>
      </c>
    </row>
    <row r="48" spans="2:91">
      <c r="B48" s="7">
        <v>3750</v>
      </c>
      <c r="C48" s="7">
        <v>3690</v>
      </c>
      <c r="D48" s="12">
        <v>1839</v>
      </c>
      <c r="E48" s="4">
        <f t="shared" ref="E48" si="64">(B48-C48)/400</f>
        <v>0.15</v>
      </c>
      <c r="F48" s="9">
        <f t="shared" si="36"/>
        <v>73.530587764894</v>
      </c>
      <c r="G48" s="10">
        <f t="shared" ref="G48" si="65">E48*1000</f>
        <v>150</v>
      </c>
      <c r="I48" s="7">
        <v>3767</v>
      </c>
      <c r="J48" s="7">
        <v>3684</v>
      </c>
      <c r="K48" s="7">
        <v>1839</v>
      </c>
      <c r="L48" s="4">
        <f t="shared" ref="L48" si="66">(I48-J48)/400</f>
        <v>0.2075</v>
      </c>
      <c r="M48" s="9">
        <f t="shared" si="39"/>
        <v>72.9183187946074</v>
      </c>
      <c r="N48" s="10">
        <f t="shared" ref="N48" si="67">L48*1000</f>
        <v>207.5</v>
      </c>
      <c r="P48" s="15">
        <v>3766</v>
      </c>
      <c r="Q48" s="15">
        <v>3442</v>
      </c>
      <c r="R48" s="7">
        <v>1839</v>
      </c>
      <c r="S48" s="18">
        <f t="shared" ref="S48" si="68">(P48-Q48)/400</f>
        <v>0.81</v>
      </c>
      <c r="T48" s="9">
        <f t="shared" si="37"/>
        <v>75.523613963039</v>
      </c>
      <c r="U48" s="10">
        <f t="shared" ref="U48" si="69">S48*1000</f>
        <v>810</v>
      </c>
      <c r="W48" s="15">
        <v>3754</v>
      </c>
      <c r="X48" s="19">
        <v>3222</v>
      </c>
      <c r="Y48" s="7">
        <v>1839</v>
      </c>
      <c r="Z48" s="20">
        <f t="shared" ref="Z48" si="70">(W48-X48)/400</f>
        <v>1.33</v>
      </c>
      <c r="AA48" s="21">
        <f t="shared" si="38"/>
        <v>86.055217594759</v>
      </c>
      <c r="AB48" s="10">
        <f t="shared" ref="AB48" si="71">Z48*1000</f>
        <v>1330</v>
      </c>
      <c r="AQ48" s="2" t="s">
        <v>10</v>
      </c>
      <c r="AR48" s="22">
        <f t="shared" si="3"/>
        <v>86.055217594759</v>
      </c>
      <c r="AS48" s="2" t="s">
        <v>20</v>
      </c>
      <c r="AT48" s="2">
        <f t="shared" si="4"/>
        <v>3754</v>
      </c>
      <c r="AU48" s="2" t="s">
        <v>21</v>
      </c>
      <c r="AW48" s="2" t="s">
        <v>10</v>
      </c>
      <c r="AX48" s="22">
        <f t="shared" si="5"/>
        <v>75.523613963039</v>
      </c>
      <c r="AY48" s="2" t="s">
        <v>20</v>
      </c>
      <c r="AZ48" s="2">
        <f t="shared" si="6"/>
        <v>3766</v>
      </c>
      <c r="BA48" s="2" t="s">
        <v>21</v>
      </c>
      <c r="BC48" s="2" t="s">
        <v>10</v>
      </c>
      <c r="BD48" s="22">
        <f t="shared" si="7"/>
        <v>72.9183187946074</v>
      </c>
      <c r="BE48" s="2" t="s">
        <v>20</v>
      </c>
      <c r="BF48" s="2">
        <f t="shared" si="8"/>
        <v>3767</v>
      </c>
      <c r="BG48" s="2" t="s">
        <v>21</v>
      </c>
      <c r="BI48" s="2" t="s">
        <v>10</v>
      </c>
      <c r="BJ48" s="22">
        <f t="shared" si="9"/>
        <v>73.530587764894</v>
      </c>
      <c r="BK48" s="2" t="s">
        <v>20</v>
      </c>
      <c r="BL48" s="2">
        <f t="shared" si="10"/>
        <v>3750</v>
      </c>
      <c r="BM48" s="2" t="s">
        <v>22</v>
      </c>
      <c r="BO48" s="2" t="s">
        <v>23</v>
      </c>
      <c r="BQ48" s="2" t="s">
        <v>10</v>
      </c>
      <c r="BR48" s="22">
        <f t="shared" si="11"/>
        <v>1330</v>
      </c>
      <c r="BS48" s="2" t="s">
        <v>20</v>
      </c>
      <c r="BT48" s="2">
        <f t="shared" si="12"/>
        <v>3754</v>
      </c>
      <c r="BU48" s="2" t="s">
        <v>21</v>
      </c>
      <c r="BW48" s="2" t="s">
        <v>10</v>
      </c>
      <c r="BX48" s="22">
        <f t="shared" si="13"/>
        <v>810</v>
      </c>
      <c r="BY48" s="2" t="s">
        <v>20</v>
      </c>
      <c r="BZ48" s="2">
        <f t="shared" si="14"/>
        <v>3766</v>
      </c>
      <c r="CA48" s="2" t="s">
        <v>21</v>
      </c>
      <c r="CC48" s="2" t="s">
        <v>10</v>
      </c>
      <c r="CD48" s="22">
        <f t="shared" si="15"/>
        <v>207.5</v>
      </c>
      <c r="CE48" s="2" t="s">
        <v>20</v>
      </c>
      <c r="CF48" s="2">
        <f t="shared" si="16"/>
        <v>3767</v>
      </c>
      <c r="CG48" s="2" t="s">
        <v>21</v>
      </c>
      <c r="CI48" s="2" t="s">
        <v>10</v>
      </c>
      <c r="CJ48" s="22">
        <f t="shared" si="17"/>
        <v>150</v>
      </c>
      <c r="CK48" s="2" t="s">
        <v>20</v>
      </c>
      <c r="CL48" s="2">
        <f t="shared" si="18"/>
        <v>3750</v>
      </c>
      <c r="CM48" s="2" t="s">
        <v>21</v>
      </c>
    </row>
    <row r="49" spans="2:91">
      <c r="B49" s="7">
        <v>3744</v>
      </c>
      <c r="C49" s="7">
        <v>3685</v>
      </c>
      <c r="D49" s="12">
        <v>1879</v>
      </c>
      <c r="E49" s="4">
        <f t="shared" si="40"/>
        <v>0.1475</v>
      </c>
      <c r="F49" s="9">
        <f t="shared" si="36"/>
        <v>75.1299480207917</v>
      </c>
      <c r="G49" s="10">
        <f t="shared" si="41"/>
        <v>147.5</v>
      </c>
      <c r="I49" s="7">
        <v>3762</v>
      </c>
      <c r="J49" s="7">
        <v>3680</v>
      </c>
      <c r="K49" s="7">
        <v>1879</v>
      </c>
      <c r="L49" s="4">
        <f t="shared" si="42"/>
        <v>0.205</v>
      </c>
      <c r="M49" s="9">
        <f t="shared" si="39"/>
        <v>74.5043616177637</v>
      </c>
      <c r="N49" s="10">
        <f t="shared" si="43"/>
        <v>205</v>
      </c>
      <c r="P49" s="15">
        <v>3762</v>
      </c>
      <c r="Q49" s="15">
        <v>3431</v>
      </c>
      <c r="R49" s="7">
        <v>1879</v>
      </c>
      <c r="S49" s="18">
        <f t="shared" si="44"/>
        <v>0.8275</v>
      </c>
      <c r="T49" s="9">
        <f t="shared" si="37"/>
        <v>77.1663244353183</v>
      </c>
      <c r="U49" s="10">
        <f t="shared" si="45"/>
        <v>827.5</v>
      </c>
      <c r="W49" s="15">
        <v>3749</v>
      </c>
      <c r="X49" s="19">
        <v>3208</v>
      </c>
      <c r="Y49" s="7">
        <v>1879</v>
      </c>
      <c r="Z49" s="20">
        <f t="shared" si="46"/>
        <v>1.3525</v>
      </c>
      <c r="AA49" s="21">
        <f t="shared" si="38"/>
        <v>87.9270004679457</v>
      </c>
      <c r="AB49" s="10">
        <f t="shared" si="47"/>
        <v>1352.5</v>
      </c>
      <c r="AQ49" s="2" t="s">
        <v>10</v>
      </c>
      <c r="AR49" s="22">
        <f t="shared" si="3"/>
        <v>87.9270004679457</v>
      </c>
      <c r="AS49" s="2" t="s">
        <v>20</v>
      </c>
      <c r="AT49" s="2">
        <f t="shared" si="4"/>
        <v>3749</v>
      </c>
      <c r="AU49" s="2" t="s">
        <v>21</v>
      </c>
      <c r="AW49" s="2" t="s">
        <v>10</v>
      </c>
      <c r="AX49" s="22">
        <f t="shared" si="5"/>
        <v>77.1663244353183</v>
      </c>
      <c r="AY49" s="2" t="s">
        <v>20</v>
      </c>
      <c r="AZ49" s="2">
        <f t="shared" si="6"/>
        <v>3762</v>
      </c>
      <c r="BA49" s="2" t="s">
        <v>21</v>
      </c>
      <c r="BC49" s="2" t="s">
        <v>10</v>
      </c>
      <c r="BD49" s="22">
        <f t="shared" si="7"/>
        <v>74.5043616177637</v>
      </c>
      <c r="BE49" s="2" t="s">
        <v>20</v>
      </c>
      <c r="BF49" s="2">
        <f t="shared" si="8"/>
        <v>3762</v>
      </c>
      <c r="BG49" s="2" t="s">
        <v>21</v>
      </c>
      <c r="BI49" s="2" t="s">
        <v>10</v>
      </c>
      <c r="BJ49" s="22">
        <f t="shared" si="9"/>
        <v>75.1299480207917</v>
      </c>
      <c r="BK49" s="2" t="s">
        <v>20</v>
      </c>
      <c r="BL49" s="2">
        <f t="shared" si="10"/>
        <v>3744</v>
      </c>
      <c r="BM49" s="2" t="s">
        <v>22</v>
      </c>
      <c r="BO49" s="2" t="s">
        <v>23</v>
      </c>
      <c r="BQ49" s="2" t="s">
        <v>10</v>
      </c>
      <c r="BR49" s="22">
        <f t="shared" si="11"/>
        <v>1352.5</v>
      </c>
      <c r="BS49" s="2" t="s">
        <v>20</v>
      </c>
      <c r="BT49" s="2">
        <f t="shared" si="12"/>
        <v>3749</v>
      </c>
      <c r="BU49" s="2" t="s">
        <v>21</v>
      </c>
      <c r="BW49" s="2" t="s">
        <v>10</v>
      </c>
      <c r="BX49" s="22">
        <f t="shared" si="13"/>
        <v>827.5</v>
      </c>
      <c r="BY49" s="2" t="s">
        <v>20</v>
      </c>
      <c r="BZ49" s="2">
        <f t="shared" si="14"/>
        <v>3762</v>
      </c>
      <c r="CA49" s="2" t="s">
        <v>21</v>
      </c>
      <c r="CC49" s="2" t="s">
        <v>10</v>
      </c>
      <c r="CD49" s="22">
        <f t="shared" si="15"/>
        <v>205</v>
      </c>
      <c r="CE49" s="2" t="s">
        <v>20</v>
      </c>
      <c r="CF49" s="2">
        <f t="shared" si="16"/>
        <v>3762</v>
      </c>
      <c r="CG49" s="2" t="s">
        <v>21</v>
      </c>
      <c r="CI49" s="2" t="s">
        <v>10</v>
      </c>
      <c r="CJ49" s="22">
        <f t="shared" si="17"/>
        <v>147.5</v>
      </c>
      <c r="CK49" s="2" t="s">
        <v>20</v>
      </c>
      <c r="CL49" s="2">
        <f t="shared" si="18"/>
        <v>3744</v>
      </c>
      <c r="CM49" s="2" t="s">
        <v>21</v>
      </c>
    </row>
    <row r="50" spans="2:91">
      <c r="B50" s="7">
        <v>3738</v>
      </c>
      <c r="C50" s="7">
        <v>3678</v>
      </c>
      <c r="D50" s="12">
        <v>1919</v>
      </c>
      <c r="E50" s="4">
        <f t="shared" ref="E50" si="72">(B50-C50)/400</f>
        <v>0.15</v>
      </c>
      <c r="F50" s="9">
        <f t="shared" si="36"/>
        <v>76.7293082766893</v>
      </c>
      <c r="G50" s="10">
        <f t="shared" ref="G50" si="73">E50*1000</f>
        <v>150</v>
      </c>
      <c r="I50" s="7">
        <v>3757</v>
      </c>
      <c r="J50" s="7">
        <v>3675</v>
      </c>
      <c r="K50" s="7">
        <v>1919</v>
      </c>
      <c r="L50" s="4">
        <f t="shared" ref="L50" si="74">(I50-J50)/400</f>
        <v>0.205</v>
      </c>
      <c r="M50" s="9">
        <f t="shared" si="39"/>
        <v>76.0904044409199</v>
      </c>
      <c r="N50" s="10">
        <f t="shared" ref="N50" si="75">L50*1000</f>
        <v>205</v>
      </c>
      <c r="P50" s="15">
        <v>3757</v>
      </c>
      <c r="Q50" s="15">
        <v>3419</v>
      </c>
      <c r="R50" s="7">
        <v>1919</v>
      </c>
      <c r="S50" s="18">
        <f t="shared" ref="S50" si="76">(P50-Q50)/400</f>
        <v>0.845</v>
      </c>
      <c r="T50" s="9">
        <f t="shared" si="37"/>
        <v>78.8090349075975</v>
      </c>
      <c r="U50" s="10">
        <f t="shared" ref="U50" si="77">S50*1000</f>
        <v>845</v>
      </c>
      <c r="W50" s="15">
        <v>3746</v>
      </c>
      <c r="X50" s="19">
        <v>3200</v>
      </c>
      <c r="Y50" s="7">
        <v>1910</v>
      </c>
      <c r="Z50" s="20">
        <f t="shared" ref="Z50" si="78">(W50-X50)/400</f>
        <v>1.365</v>
      </c>
      <c r="AA50" s="21">
        <f t="shared" si="38"/>
        <v>89.3776321946654</v>
      </c>
      <c r="AB50" s="10">
        <f t="shared" ref="AB50" si="79">Z50*1000</f>
        <v>1365</v>
      </c>
      <c r="AQ50" s="2" t="s">
        <v>10</v>
      </c>
      <c r="AR50" s="22">
        <f t="shared" si="3"/>
        <v>89.3776321946654</v>
      </c>
      <c r="AS50" s="2" t="s">
        <v>20</v>
      </c>
      <c r="AT50" s="2">
        <f t="shared" si="4"/>
        <v>3746</v>
      </c>
      <c r="AU50" s="2" t="s">
        <v>21</v>
      </c>
      <c r="AW50" s="2" t="s">
        <v>10</v>
      </c>
      <c r="AX50" s="22">
        <f t="shared" si="5"/>
        <v>78.8090349075975</v>
      </c>
      <c r="AY50" s="2" t="s">
        <v>20</v>
      </c>
      <c r="AZ50" s="2">
        <f t="shared" si="6"/>
        <v>3757</v>
      </c>
      <c r="BA50" s="2" t="s">
        <v>21</v>
      </c>
      <c r="BC50" s="2" t="s">
        <v>10</v>
      </c>
      <c r="BD50" s="22">
        <f t="shared" si="7"/>
        <v>76.0904044409199</v>
      </c>
      <c r="BE50" s="2" t="s">
        <v>20</v>
      </c>
      <c r="BF50" s="2">
        <f t="shared" si="8"/>
        <v>3757</v>
      </c>
      <c r="BG50" s="2" t="s">
        <v>21</v>
      </c>
      <c r="BI50" s="2" t="s">
        <v>10</v>
      </c>
      <c r="BJ50" s="22">
        <f t="shared" si="9"/>
        <v>76.7293082766893</v>
      </c>
      <c r="BK50" s="2" t="s">
        <v>20</v>
      </c>
      <c r="BL50" s="2">
        <f t="shared" si="10"/>
        <v>3738</v>
      </c>
      <c r="BM50" s="2" t="s">
        <v>22</v>
      </c>
      <c r="BO50" s="2" t="s">
        <v>23</v>
      </c>
      <c r="BQ50" s="2" t="s">
        <v>10</v>
      </c>
      <c r="BR50" s="22">
        <f t="shared" si="11"/>
        <v>1365</v>
      </c>
      <c r="BS50" s="2" t="s">
        <v>20</v>
      </c>
      <c r="BT50" s="2">
        <f t="shared" si="12"/>
        <v>3746</v>
      </c>
      <c r="BU50" s="2" t="s">
        <v>21</v>
      </c>
      <c r="BW50" s="2" t="s">
        <v>10</v>
      </c>
      <c r="BX50" s="22">
        <f t="shared" si="13"/>
        <v>845</v>
      </c>
      <c r="BY50" s="2" t="s">
        <v>20</v>
      </c>
      <c r="BZ50" s="2">
        <f t="shared" si="14"/>
        <v>3757</v>
      </c>
      <c r="CA50" s="2" t="s">
        <v>21</v>
      </c>
      <c r="CC50" s="2" t="s">
        <v>10</v>
      </c>
      <c r="CD50" s="22">
        <f t="shared" si="15"/>
        <v>205</v>
      </c>
      <c r="CE50" s="2" t="s">
        <v>20</v>
      </c>
      <c r="CF50" s="2">
        <f t="shared" si="16"/>
        <v>3757</v>
      </c>
      <c r="CG50" s="2" t="s">
        <v>21</v>
      </c>
      <c r="CI50" s="2" t="s">
        <v>10</v>
      </c>
      <c r="CJ50" s="22">
        <f t="shared" si="17"/>
        <v>150</v>
      </c>
      <c r="CK50" s="2" t="s">
        <v>20</v>
      </c>
      <c r="CL50" s="2">
        <f t="shared" si="18"/>
        <v>3738</v>
      </c>
      <c r="CM50" s="2" t="s">
        <v>21</v>
      </c>
    </row>
    <row r="51" spans="2:91">
      <c r="B51" s="7">
        <v>3732</v>
      </c>
      <c r="C51" s="7">
        <v>3673</v>
      </c>
      <c r="D51" s="12">
        <v>1959</v>
      </c>
      <c r="E51" s="4">
        <f t="shared" si="40"/>
        <v>0.1475</v>
      </c>
      <c r="F51" s="9">
        <f t="shared" si="36"/>
        <v>78.328668532587</v>
      </c>
      <c r="G51" s="10">
        <f t="shared" si="41"/>
        <v>147.5</v>
      </c>
      <c r="I51" s="7">
        <v>3751</v>
      </c>
      <c r="J51" s="7">
        <v>3670</v>
      </c>
      <c r="K51" s="7">
        <v>1959</v>
      </c>
      <c r="L51" s="4">
        <f t="shared" si="42"/>
        <v>0.2025</v>
      </c>
      <c r="M51" s="9">
        <f t="shared" si="39"/>
        <v>77.6764472640761</v>
      </c>
      <c r="N51" s="10">
        <f t="shared" si="43"/>
        <v>202.5</v>
      </c>
      <c r="P51" s="15">
        <v>3753</v>
      </c>
      <c r="Q51" s="16">
        <v>3407</v>
      </c>
      <c r="R51" s="7">
        <v>1959</v>
      </c>
      <c r="S51" s="18">
        <f t="shared" si="44"/>
        <v>0.865</v>
      </c>
      <c r="T51" s="9">
        <f t="shared" si="37"/>
        <v>80.4517453798768</v>
      </c>
      <c r="U51" s="10">
        <f t="shared" si="45"/>
        <v>865</v>
      </c>
      <c r="W51" s="15">
        <v>3745</v>
      </c>
      <c r="X51" s="19">
        <v>3200</v>
      </c>
      <c r="Y51" s="7">
        <v>1933</v>
      </c>
      <c r="Z51" s="20">
        <f t="shared" si="46"/>
        <v>1.3625</v>
      </c>
      <c r="AA51" s="21">
        <f t="shared" si="38"/>
        <v>90.4539073467478</v>
      </c>
      <c r="AB51" s="10">
        <f t="shared" si="47"/>
        <v>1362.5</v>
      </c>
      <c r="AQ51" s="2" t="s">
        <v>10</v>
      </c>
      <c r="AR51" s="22">
        <f t="shared" si="3"/>
        <v>90.4539073467478</v>
      </c>
      <c r="AS51" s="2" t="s">
        <v>20</v>
      </c>
      <c r="AT51" s="2">
        <f t="shared" si="4"/>
        <v>3745</v>
      </c>
      <c r="AU51" s="2" t="s">
        <v>21</v>
      </c>
      <c r="AW51" s="2" t="s">
        <v>10</v>
      </c>
      <c r="AX51" s="22">
        <f t="shared" si="5"/>
        <v>80.4517453798768</v>
      </c>
      <c r="AY51" s="2" t="s">
        <v>20</v>
      </c>
      <c r="AZ51" s="2">
        <f t="shared" si="6"/>
        <v>3753</v>
      </c>
      <c r="BA51" s="2" t="s">
        <v>21</v>
      </c>
      <c r="BC51" s="2" t="s">
        <v>10</v>
      </c>
      <c r="BD51" s="22">
        <f t="shared" si="7"/>
        <v>77.6764472640761</v>
      </c>
      <c r="BE51" s="2" t="s">
        <v>20</v>
      </c>
      <c r="BF51" s="2">
        <f t="shared" si="8"/>
        <v>3751</v>
      </c>
      <c r="BG51" s="2" t="s">
        <v>21</v>
      </c>
      <c r="BI51" s="2" t="s">
        <v>10</v>
      </c>
      <c r="BJ51" s="22">
        <f t="shared" si="9"/>
        <v>78.328668532587</v>
      </c>
      <c r="BK51" s="2" t="s">
        <v>20</v>
      </c>
      <c r="BL51" s="2">
        <f t="shared" si="10"/>
        <v>3732</v>
      </c>
      <c r="BM51" s="2" t="s">
        <v>22</v>
      </c>
      <c r="BO51" s="2" t="s">
        <v>23</v>
      </c>
      <c r="BQ51" s="2" t="s">
        <v>10</v>
      </c>
      <c r="BR51" s="22">
        <f t="shared" si="11"/>
        <v>1362.5</v>
      </c>
      <c r="BS51" s="2" t="s">
        <v>20</v>
      </c>
      <c r="BT51" s="2">
        <f t="shared" si="12"/>
        <v>3745</v>
      </c>
      <c r="BU51" s="2" t="s">
        <v>21</v>
      </c>
      <c r="BW51" s="2" t="s">
        <v>10</v>
      </c>
      <c r="BX51" s="22">
        <f t="shared" si="13"/>
        <v>865</v>
      </c>
      <c r="BY51" s="2" t="s">
        <v>20</v>
      </c>
      <c r="BZ51" s="2">
        <f t="shared" si="14"/>
        <v>3753</v>
      </c>
      <c r="CA51" s="2" t="s">
        <v>21</v>
      </c>
      <c r="CC51" s="2" t="s">
        <v>10</v>
      </c>
      <c r="CD51" s="22">
        <f t="shared" si="15"/>
        <v>202.5</v>
      </c>
      <c r="CE51" s="2" t="s">
        <v>20</v>
      </c>
      <c r="CF51" s="2">
        <f t="shared" si="16"/>
        <v>3751</v>
      </c>
      <c r="CG51" s="2" t="s">
        <v>21</v>
      </c>
      <c r="CI51" s="2" t="s">
        <v>10</v>
      </c>
      <c r="CJ51" s="22">
        <f t="shared" si="17"/>
        <v>147.5</v>
      </c>
      <c r="CK51" s="2" t="s">
        <v>20</v>
      </c>
      <c r="CL51" s="2">
        <f t="shared" si="18"/>
        <v>3732</v>
      </c>
      <c r="CM51" s="2" t="s">
        <v>21</v>
      </c>
    </row>
    <row r="52" spans="2:92">
      <c r="B52" s="7">
        <v>3727</v>
      </c>
      <c r="C52" s="7">
        <v>3667</v>
      </c>
      <c r="D52" s="12">
        <v>1999</v>
      </c>
      <c r="E52" s="4">
        <f t="shared" si="40"/>
        <v>0.15</v>
      </c>
      <c r="F52" s="9">
        <f t="shared" si="36"/>
        <v>79.9280287884846</v>
      </c>
      <c r="G52" s="10">
        <f t="shared" si="41"/>
        <v>150</v>
      </c>
      <c r="I52" s="7">
        <v>3746</v>
      </c>
      <c r="J52" s="7">
        <v>3664</v>
      </c>
      <c r="K52" s="7">
        <v>1999</v>
      </c>
      <c r="L52" s="4">
        <f t="shared" si="42"/>
        <v>0.205</v>
      </c>
      <c r="M52" s="9">
        <f t="shared" si="39"/>
        <v>79.2624900872324</v>
      </c>
      <c r="N52" s="10">
        <f t="shared" si="43"/>
        <v>205</v>
      </c>
      <c r="P52" s="15">
        <v>3748</v>
      </c>
      <c r="Q52" s="16">
        <v>3392</v>
      </c>
      <c r="R52" s="7">
        <v>1999</v>
      </c>
      <c r="S52" s="18">
        <f t="shared" si="44"/>
        <v>0.89</v>
      </c>
      <c r="T52" s="9">
        <f t="shared" si="37"/>
        <v>82.0944558521561</v>
      </c>
      <c r="U52" s="10">
        <f t="shared" si="45"/>
        <v>890</v>
      </c>
      <c r="W52" s="15">
        <v>3743</v>
      </c>
      <c r="X52" s="19">
        <v>3200</v>
      </c>
      <c r="Y52" s="7">
        <v>1953</v>
      </c>
      <c r="Z52" s="20">
        <f t="shared" si="46"/>
        <v>1.3575</v>
      </c>
      <c r="AA52" s="21">
        <f t="shared" si="38"/>
        <v>91.3897987833411</v>
      </c>
      <c r="AB52" s="10">
        <f t="shared" si="47"/>
        <v>1357.5</v>
      </c>
      <c r="AQ52" s="2" t="s">
        <v>10</v>
      </c>
      <c r="AR52" s="22">
        <f t="shared" si="3"/>
        <v>91.3897987833411</v>
      </c>
      <c r="AS52" s="2" t="s">
        <v>20</v>
      </c>
      <c r="AT52" s="2">
        <f t="shared" si="4"/>
        <v>3743</v>
      </c>
      <c r="AU52" s="2" t="s">
        <v>21</v>
      </c>
      <c r="AW52" s="2" t="s">
        <v>10</v>
      </c>
      <c r="AX52" s="22">
        <f t="shared" si="5"/>
        <v>82.0944558521561</v>
      </c>
      <c r="AY52" s="2" t="s">
        <v>20</v>
      </c>
      <c r="AZ52" s="2">
        <f t="shared" si="6"/>
        <v>3748</v>
      </c>
      <c r="BA52" s="2" t="s">
        <v>21</v>
      </c>
      <c r="BC52" s="2" t="s">
        <v>10</v>
      </c>
      <c r="BD52" s="22">
        <f t="shared" si="7"/>
        <v>79.2624900872324</v>
      </c>
      <c r="BE52" s="2" t="s">
        <v>20</v>
      </c>
      <c r="BF52" s="2">
        <f t="shared" si="8"/>
        <v>3746</v>
      </c>
      <c r="BG52" s="2" t="s">
        <v>21</v>
      </c>
      <c r="BI52" s="2" t="s">
        <v>10</v>
      </c>
      <c r="BJ52" s="22">
        <f t="shared" si="9"/>
        <v>79.9280287884846</v>
      </c>
      <c r="BK52" s="2" t="s">
        <v>20</v>
      </c>
      <c r="BL52" s="2">
        <f t="shared" si="10"/>
        <v>3727</v>
      </c>
      <c r="BM52" s="2" t="s">
        <v>22</v>
      </c>
      <c r="BO52" s="2" t="s">
        <v>23</v>
      </c>
      <c r="BQ52" s="2" t="s">
        <v>10</v>
      </c>
      <c r="BR52" s="22">
        <f t="shared" si="11"/>
        <v>1357.5</v>
      </c>
      <c r="BS52" s="2" t="s">
        <v>20</v>
      </c>
      <c r="BT52" s="2">
        <f t="shared" si="12"/>
        <v>3743</v>
      </c>
      <c r="BU52" s="2" t="s">
        <v>21</v>
      </c>
      <c r="BW52" s="2" t="s">
        <v>10</v>
      </c>
      <c r="BX52" s="22">
        <f t="shared" si="13"/>
        <v>890</v>
      </c>
      <c r="BY52" s="2" t="s">
        <v>20</v>
      </c>
      <c r="BZ52" s="2">
        <f t="shared" si="14"/>
        <v>3748</v>
      </c>
      <c r="CA52" s="2" t="s">
        <v>21</v>
      </c>
      <c r="CC52" s="2" t="s">
        <v>10</v>
      </c>
      <c r="CD52" s="22">
        <f t="shared" si="15"/>
        <v>205</v>
      </c>
      <c r="CE52" s="2" t="s">
        <v>20</v>
      </c>
      <c r="CF52" s="2">
        <f t="shared" si="16"/>
        <v>3746</v>
      </c>
      <c r="CG52" s="2" t="s">
        <v>21</v>
      </c>
      <c r="CI52" s="2" t="s">
        <v>10</v>
      </c>
      <c r="CJ52" s="22">
        <f t="shared" si="17"/>
        <v>150</v>
      </c>
      <c r="CK52" s="2" t="s">
        <v>20</v>
      </c>
      <c r="CL52" s="2">
        <f t="shared" si="18"/>
        <v>3727</v>
      </c>
      <c r="CM52" s="2" t="s">
        <v>21</v>
      </c>
      <c r="CN52" s="25"/>
    </row>
    <row r="53" spans="2:91">
      <c r="B53" s="7">
        <v>3722</v>
      </c>
      <c r="C53" s="7">
        <v>3662</v>
      </c>
      <c r="D53" s="12">
        <v>2039</v>
      </c>
      <c r="E53" s="4">
        <f t="shared" ref="E53" si="80">(B53-C53)/400</f>
        <v>0.15</v>
      </c>
      <c r="F53" s="9">
        <f t="shared" si="36"/>
        <v>81.5273890443822</v>
      </c>
      <c r="G53" s="10">
        <f t="shared" ref="G53" si="81">E53*1000</f>
        <v>150</v>
      </c>
      <c r="I53" s="7">
        <v>3741</v>
      </c>
      <c r="J53" s="7">
        <v>3658</v>
      </c>
      <c r="K53" s="7">
        <v>2039</v>
      </c>
      <c r="L53" s="4">
        <f t="shared" ref="L53" si="82">(I53-J53)/400</f>
        <v>0.2075</v>
      </c>
      <c r="M53" s="9">
        <f t="shared" si="39"/>
        <v>80.8485329103886</v>
      </c>
      <c r="N53" s="10">
        <f t="shared" ref="N53" si="83">L53*1000</f>
        <v>207.5</v>
      </c>
      <c r="P53" s="15">
        <v>3741</v>
      </c>
      <c r="Q53" s="15">
        <v>3376</v>
      </c>
      <c r="R53" s="7">
        <v>2039</v>
      </c>
      <c r="S53" s="18">
        <f t="shared" ref="S53" si="84">(P53-Q53)/400</f>
        <v>0.9125</v>
      </c>
      <c r="T53" s="9">
        <f t="shared" si="37"/>
        <v>83.7371663244353</v>
      </c>
      <c r="U53" s="10">
        <f t="shared" ref="U53" si="85">S53*1000</f>
        <v>912.5</v>
      </c>
      <c r="W53" s="15">
        <v>3743</v>
      </c>
      <c r="X53" s="19">
        <v>3200</v>
      </c>
      <c r="Y53" s="7">
        <v>1970</v>
      </c>
      <c r="Z53" s="20">
        <f t="shared" ref="Z53" si="86">(W53-X53)/400</f>
        <v>1.3575</v>
      </c>
      <c r="AA53" s="21">
        <f t="shared" si="38"/>
        <v>92.1853065044455</v>
      </c>
      <c r="AB53" s="10">
        <f t="shared" ref="AB53" si="87">Z53*1000</f>
        <v>1357.5</v>
      </c>
      <c r="AQ53" s="2" t="s">
        <v>10</v>
      </c>
      <c r="AR53" s="22">
        <f t="shared" si="3"/>
        <v>92.1853065044455</v>
      </c>
      <c r="AS53" s="2" t="s">
        <v>20</v>
      </c>
      <c r="AT53" s="2">
        <f t="shared" si="4"/>
        <v>3743</v>
      </c>
      <c r="AU53" s="2" t="s">
        <v>21</v>
      </c>
      <c r="AW53" s="2" t="s">
        <v>10</v>
      </c>
      <c r="AX53" s="22">
        <f t="shared" si="5"/>
        <v>83.7371663244353</v>
      </c>
      <c r="AY53" s="2" t="s">
        <v>20</v>
      </c>
      <c r="AZ53" s="2">
        <f t="shared" si="6"/>
        <v>3741</v>
      </c>
      <c r="BA53" s="2" t="s">
        <v>21</v>
      </c>
      <c r="BC53" s="2" t="s">
        <v>10</v>
      </c>
      <c r="BD53" s="22">
        <f t="shared" si="7"/>
        <v>80.8485329103886</v>
      </c>
      <c r="BE53" s="2" t="s">
        <v>20</v>
      </c>
      <c r="BF53" s="2">
        <f t="shared" si="8"/>
        <v>3741</v>
      </c>
      <c r="BG53" s="2" t="s">
        <v>21</v>
      </c>
      <c r="BI53" s="2" t="s">
        <v>10</v>
      </c>
      <c r="BJ53" s="22">
        <f t="shared" si="9"/>
        <v>81.5273890443822</v>
      </c>
      <c r="BK53" s="2" t="s">
        <v>20</v>
      </c>
      <c r="BL53" s="2">
        <f t="shared" si="10"/>
        <v>3722</v>
      </c>
      <c r="BM53" s="2" t="s">
        <v>22</v>
      </c>
      <c r="BO53" s="2" t="s">
        <v>23</v>
      </c>
      <c r="BQ53" s="2" t="s">
        <v>10</v>
      </c>
      <c r="BR53" s="22">
        <f t="shared" si="11"/>
        <v>1357.5</v>
      </c>
      <c r="BS53" s="2" t="s">
        <v>20</v>
      </c>
      <c r="BT53" s="2">
        <f t="shared" si="12"/>
        <v>3743</v>
      </c>
      <c r="BU53" s="2" t="s">
        <v>21</v>
      </c>
      <c r="BW53" s="2" t="s">
        <v>10</v>
      </c>
      <c r="BX53" s="22">
        <f t="shared" si="13"/>
        <v>912.5</v>
      </c>
      <c r="BY53" s="2" t="s">
        <v>20</v>
      </c>
      <c r="BZ53" s="2">
        <f t="shared" si="14"/>
        <v>3741</v>
      </c>
      <c r="CA53" s="2" t="s">
        <v>21</v>
      </c>
      <c r="CC53" s="2" t="s">
        <v>10</v>
      </c>
      <c r="CD53" s="22">
        <f t="shared" si="15"/>
        <v>207.5</v>
      </c>
      <c r="CE53" s="2" t="s">
        <v>20</v>
      </c>
      <c r="CF53" s="2">
        <f t="shared" si="16"/>
        <v>3741</v>
      </c>
      <c r="CG53" s="2" t="s">
        <v>21</v>
      </c>
      <c r="CI53" s="2" t="s">
        <v>10</v>
      </c>
      <c r="CJ53" s="22">
        <f t="shared" si="17"/>
        <v>150</v>
      </c>
      <c r="CK53" s="2" t="s">
        <v>20</v>
      </c>
      <c r="CL53" s="2">
        <f t="shared" si="18"/>
        <v>3722</v>
      </c>
      <c r="CM53" s="2" t="s">
        <v>21</v>
      </c>
    </row>
    <row r="54" spans="2:91">
      <c r="B54" s="7">
        <v>3715</v>
      </c>
      <c r="C54" s="7">
        <v>3655</v>
      </c>
      <c r="D54" s="12">
        <v>2079</v>
      </c>
      <c r="E54" s="4">
        <f t="shared" si="40"/>
        <v>0.15</v>
      </c>
      <c r="F54" s="9">
        <f t="shared" si="36"/>
        <v>83.1267493002799</v>
      </c>
      <c r="G54" s="10">
        <f t="shared" si="41"/>
        <v>150</v>
      </c>
      <c r="I54" s="7">
        <v>3734</v>
      </c>
      <c r="J54" s="7">
        <v>3650</v>
      </c>
      <c r="K54" s="7">
        <v>2079</v>
      </c>
      <c r="L54" s="4">
        <f t="shared" si="42"/>
        <v>0.21</v>
      </c>
      <c r="M54" s="9">
        <f t="shared" si="39"/>
        <v>82.4345757335448</v>
      </c>
      <c r="N54" s="10">
        <f t="shared" si="43"/>
        <v>210</v>
      </c>
      <c r="P54" s="15">
        <v>3734</v>
      </c>
      <c r="Q54" s="19">
        <v>3358</v>
      </c>
      <c r="R54" s="7">
        <v>2079</v>
      </c>
      <c r="S54" s="18">
        <f t="shared" si="44"/>
        <v>0.94</v>
      </c>
      <c r="T54" s="9">
        <f t="shared" si="37"/>
        <v>85.3798767967146</v>
      </c>
      <c r="U54" s="10">
        <f t="shared" si="45"/>
        <v>940</v>
      </c>
      <c r="W54" s="15">
        <v>3742</v>
      </c>
      <c r="X54" s="19">
        <v>3200</v>
      </c>
      <c r="Y54" s="7">
        <v>1986</v>
      </c>
      <c r="Z54" s="20">
        <f t="shared" si="46"/>
        <v>1.355</v>
      </c>
      <c r="AA54" s="21">
        <f t="shared" si="38"/>
        <v>92.9340196537202</v>
      </c>
      <c r="AB54" s="10">
        <f t="shared" si="47"/>
        <v>1355</v>
      </c>
      <c r="AQ54" s="2" t="s">
        <v>10</v>
      </c>
      <c r="AR54" s="22">
        <f t="shared" si="3"/>
        <v>92.9340196537202</v>
      </c>
      <c r="AS54" s="2" t="s">
        <v>20</v>
      </c>
      <c r="AT54" s="2">
        <f t="shared" si="4"/>
        <v>3742</v>
      </c>
      <c r="AU54" s="2" t="s">
        <v>21</v>
      </c>
      <c r="AW54" s="2" t="s">
        <v>10</v>
      </c>
      <c r="AX54" s="22">
        <f t="shared" si="5"/>
        <v>85.3798767967146</v>
      </c>
      <c r="AY54" s="2" t="s">
        <v>20</v>
      </c>
      <c r="AZ54" s="2">
        <f t="shared" si="6"/>
        <v>3734</v>
      </c>
      <c r="BA54" s="2" t="s">
        <v>21</v>
      </c>
      <c r="BC54" s="2" t="s">
        <v>10</v>
      </c>
      <c r="BD54" s="22">
        <f t="shared" si="7"/>
        <v>82.4345757335448</v>
      </c>
      <c r="BE54" s="2" t="s">
        <v>20</v>
      </c>
      <c r="BF54" s="2">
        <f t="shared" si="8"/>
        <v>3734</v>
      </c>
      <c r="BG54" s="2" t="s">
        <v>21</v>
      </c>
      <c r="BI54" s="2" t="s">
        <v>10</v>
      </c>
      <c r="BJ54" s="22">
        <f t="shared" si="9"/>
        <v>83.1267493002799</v>
      </c>
      <c r="BK54" s="2" t="s">
        <v>20</v>
      </c>
      <c r="BL54" s="2">
        <f t="shared" si="10"/>
        <v>3715</v>
      </c>
      <c r="BM54" s="2" t="s">
        <v>22</v>
      </c>
      <c r="BO54" s="2" t="s">
        <v>23</v>
      </c>
      <c r="BQ54" s="2" t="s">
        <v>10</v>
      </c>
      <c r="BR54" s="22">
        <f t="shared" si="11"/>
        <v>1355</v>
      </c>
      <c r="BS54" s="2" t="s">
        <v>20</v>
      </c>
      <c r="BT54" s="2">
        <f t="shared" si="12"/>
        <v>3742</v>
      </c>
      <c r="BU54" s="2" t="s">
        <v>21</v>
      </c>
      <c r="BW54" s="2" t="s">
        <v>10</v>
      </c>
      <c r="BX54" s="22">
        <f t="shared" si="13"/>
        <v>940</v>
      </c>
      <c r="BY54" s="2" t="s">
        <v>20</v>
      </c>
      <c r="BZ54" s="2">
        <f t="shared" si="14"/>
        <v>3734</v>
      </c>
      <c r="CA54" s="2" t="s">
        <v>21</v>
      </c>
      <c r="CC54" s="2" t="s">
        <v>10</v>
      </c>
      <c r="CD54" s="22">
        <f t="shared" si="15"/>
        <v>210</v>
      </c>
      <c r="CE54" s="2" t="s">
        <v>20</v>
      </c>
      <c r="CF54" s="2">
        <f t="shared" si="16"/>
        <v>3734</v>
      </c>
      <c r="CG54" s="2" t="s">
        <v>21</v>
      </c>
      <c r="CI54" s="2" t="s">
        <v>10</v>
      </c>
      <c r="CJ54" s="22">
        <f t="shared" si="17"/>
        <v>150</v>
      </c>
      <c r="CK54" s="2" t="s">
        <v>20</v>
      </c>
      <c r="CL54" s="2">
        <f t="shared" si="18"/>
        <v>3715</v>
      </c>
      <c r="CM54" s="2" t="s">
        <v>21</v>
      </c>
    </row>
    <row r="55" spans="2:91">
      <c r="B55" s="7">
        <v>3706</v>
      </c>
      <c r="C55" s="7">
        <v>3646</v>
      </c>
      <c r="D55" s="12">
        <v>2119</v>
      </c>
      <c r="E55" s="4">
        <f t="shared" si="40"/>
        <v>0.15</v>
      </c>
      <c r="F55" s="9">
        <f t="shared" si="36"/>
        <v>84.7261095561775</v>
      </c>
      <c r="G55" s="10">
        <f t="shared" si="41"/>
        <v>150</v>
      </c>
      <c r="I55" s="7">
        <v>3725</v>
      </c>
      <c r="J55" s="7">
        <v>3640</v>
      </c>
      <c r="K55" s="7">
        <v>2119</v>
      </c>
      <c r="L55" s="4">
        <f t="shared" si="42"/>
        <v>0.2125</v>
      </c>
      <c r="M55" s="9">
        <f t="shared" si="39"/>
        <v>84.020618556701</v>
      </c>
      <c r="N55" s="10">
        <f t="shared" si="43"/>
        <v>212.5</v>
      </c>
      <c r="P55" s="15">
        <v>3726</v>
      </c>
      <c r="Q55" s="19">
        <v>3336</v>
      </c>
      <c r="R55" s="7">
        <v>2119</v>
      </c>
      <c r="S55" s="18">
        <f t="shared" si="44"/>
        <v>0.975</v>
      </c>
      <c r="T55" s="9">
        <f t="shared" si="37"/>
        <v>87.0225872689938</v>
      </c>
      <c r="U55" s="10">
        <f t="shared" si="45"/>
        <v>975</v>
      </c>
      <c r="W55" s="15">
        <v>3740</v>
      </c>
      <c r="X55" s="19">
        <v>3199</v>
      </c>
      <c r="Y55" s="7">
        <v>2001</v>
      </c>
      <c r="Z55" s="20">
        <f t="shared" si="46"/>
        <v>1.3525</v>
      </c>
      <c r="AA55" s="21">
        <f t="shared" si="38"/>
        <v>93.6359382311652</v>
      </c>
      <c r="AB55" s="10">
        <f t="shared" si="47"/>
        <v>1352.5</v>
      </c>
      <c r="AQ55" s="2" t="s">
        <v>10</v>
      </c>
      <c r="AR55" s="22">
        <f t="shared" si="3"/>
        <v>93.6359382311652</v>
      </c>
      <c r="AS55" s="2" t="s">
        <v>20</v>
      </c>
      <c r="AT55" s="2">
        <f t="shared" si="4"/>
        <v>3740</v>
      </c>
      <c r="AU55" s="2" t="s">
        <v>21</v>
      </c>
      <c r="AW55" s="2" t="s">
        <v>10</v>
      </c>
      <c r="AX55" s="22">
        <f t="shared" si="5"/>
        <v>87.0225872689938</v>
      </c>
      <c r="AY55" s="2" t="s">
        <v>20</v>
      </c>
      <c r="AZ55" s="2">
        <f t="shared" si="6"/>
        <v>3726</v>
      </c>
      <c r="BA55" s="2" t="s">
        <v>21</v>
      </c>
      <c r="BC55" s="2" t="s">
        <v>10</v>
      </c>
      <c r="BD55" s="22">
        <f t="shared" si="7"/>
        <v>84.020618556701</v>
      </c>
      <c r="BE55" s="2" t="s">
        <v>20</v>
      </c>
      <c r="BF55" s="2">
        <f t="shared" si="8"/>
        <v>3725</v>
      </c>
      <c r="BG55" s="2" t="s">
        <v>21</v>
      </c>
      <c r="BI55" s="2" t="s">
        <v>10</v>
      </c>
      <c r="BJ55" s="22">
        <f t="shared" si="9"/>
        <v>84.7261095561775</v>
      </c>
      <c r="BK55" s="2" t="s">
        <v>20</v>
      </c>
      <c r="BL55" s="2">
        <f t="shared" si="10"/>
        <v>3706</v>
      </c>
      <c r="BM55" s="2" t="s">
        <v>22</v>
      </c>
      <c r="BO55" s="2" t="s">
        <v>23</v>
      </c>
      <c r="BQ55" s="2" t="s">
        <v>10</v>
      </c>
      <c r="BR55" s="22">
        <f t="shared" si="11"/>
        <v>1352.5</v>
      </c>
      <c r="BS55" s="2" t="s">
        <v>20</v>
      </c>
      <c r="BT55" s="2">
        <f t="shared" si="12"/>
        <v>3740</v>
      </c>
      <c r="BU55" s="2" t="s">
        <v>21</v>
      </c>
      <c r="BW55" s="2" t="s">
        <v>10</v>
      </c>
      <c r="BX55" s="22">
        <f t="shared" si="13"/>
        <v>975</v>
      </c>
      <c r="BY55" s="2" t="s">
        <v>20</v>
      </c>
      <c r="BZ55" s="2">
        <f t="shared" si="14"/>
        <v>3726</v>
      </c>
      <c r="CA55" s="2" t="s">
        <v>21</v>
      </c>
      <c r="CC55" s="2" t="s">
        <v>10</v>
      </c>
      <c r="CD55" s="22">
        <f t="shared" si="15"/>
        <v>212.5</v>
      </c>
      <c r="CE55" s="2" t="s">
        <v>20</v>
      </c>
      <c r="CF55" s="2">
        <f t="shared" si="16"/>
        <v>3725</v>
      </c>
      <c r="CG55" s="2" t="s">
        <v>21</v>
      </c>
      <c r="CI55" s="2" t="s">
        <v>10</v>
      </c>
      <c r="CJ55" s="22">
        <f t="shared" si="17"/>
        <v>150</v>
      </c>
      <c r="CK55" s="2" t="s">
        <v>20</v>
      </c>
      <c r="CL55" s="2">
        <f t="shared" si="18"/>
        <v>3706</v>
      </c>
      <c r="CM55" s="2" t="s">
        <v>21</v>
      </c>
    </row>
    <row r="56" spans="2:91">
      <c r="B56" s="7">
        <v>3698</v>
      </c>
      <c r="C56" s="7">
        <v>3638</v>
      </c>
      <c r="D56" s="12">
        <v>2159</v>
      </c>
      <c r="E56" s="4">
        <f t="shared" ref="E56" si="88">(B56-C56)/400</f>
        <v>0.15</v>
      </c>
      <c r="F56" s="9">
        <f t="shared" si="36"/>
        <v>86.3254698120752</v>
      </c>
      <c r="G56" s="10">
        <f t="shared" ref="G56" si="89">E56*1000</f>
        <v>150</v>
      </c>
      <c r="I56" s="7">
        <v>3717</v>
      </c>
      <c r="J56" s="7">
        <v>3631</v>
      </c>
      <c r="K56" s="7">
        <v>2159</v>
      </c>
      <c r="L56" s="4">
        <f t="shared" ref="L56" si="90">(I56-J56)/400</f>
        <v>0.215</v>
      </c>
      <c r="M56" s="9">
        <f t="shared" si="39"/>
        <v>85.6066613798573</v>
      </c>
      <c r="N56" s="10">
        <f t="shared" ref="N56" si="91">L56*1000</f>
        <v>215</v>
      </c>
      <c r="P56" s="15">
        <v>3718</v>
      </c>
      <c r="Q56" s="15">
        <v>3314</v>
      </c>
      <c r="R56" s="7">
        <v>2159</v>
      </c>
      <c r="S56" s="18">
        <f t="shared" ref="S56" si="92">(P56-Q56)/400</f>
        <v>1.01</v>
      </c>
      <c r="T56" s="9">
        <f t="shared" si="37"/>
        <v>88.6652977412731</v>
      </c>
      <c r="U56" s="10">
        <f t="shared" ref="U56" si="93">S56*1000</f>
        <v>1010</v>
      </c>
      <c r="W56" s="15">
        <v>3739</v>
      </c>
      <c r="X56" s="15">
        <v>3200</v>
      </c>
      <c r="Y56" s="7">
        <v>2014</v>
      </c>
      <c r="Z56" s="20">
        <f t="shared" ref="Z56" si="94">(W56-X56)/400</f>
        <v>1.3475</v>
      </c>
      <c r="AA56" s="21">
        <f t="shared" si="38"/>
        <v>94.2442676649509</v>
      </c>
      <c r="AB56" s="10">
        <f t="shared" ref="AB56" si="95">Z56*1000</f>
        <v>1347.5</v>
      </c>
      <c r="AQ56" s="2" t="s">
        <v>10</v>
      </c>
      <c r="AR56" s="22">
        <f t="shared" si="3"/>
        <v>94.2442676649509</v>
      </c>
      <c r="AS56" s="2" t="s">
        <v>20</v>
      </c>
      <c r="AT56" s="2">
        <f t="shared" si="4"/>
        <v>3739</v>
      </c>
      <c r="AU56" s="2" t="s">
        <v>21</v>
      </c>
      <c r="AW56" s="2" t="s">
        <v>10</v>
      </c>
      <c r="AX56" s="22">
        <f t="shared" si="5"/>
        <v>88.6652977412731</v>
      </c>
      <c r="AY56" s="2" t="s">
        <v>20</v>
      </c>
      <c r="AZ56" s="2">
        <f t="shared" si="6"/>
        <v>3718</v>
      </c>
      <c r="BA56" s="2" t="s">
        <v>21</v>
      </c>
      <c r="BC56" s="2" t="s">
        <v>10</v>
      </c>
      <c r="BD56" s="22">
        <f t="shared" si="7"/>
        <v>85.6066613798573</v>
      </c>
      <c r="BE56" s="2" t="s">
        <v>20</v>
      </c>
      <c r="BF56" s="2">
        <f t="shared" si="8"/>
        <v>3717</v>
      </c>
      <c r="BG56" s="2" t="s">
        <v>21</v>
      </c>
      <c r="BI56" s="2" t="s">
        <v>10</v>
      </c>
      <c r="BJ56" s="22">
        <f t="shared" si="9"/>
        <v>86.3254698120752</v>
      </c>
      <c r="BK56" s="2" t="s">
        <v>20</v>
      </c>
      <c r="BL56" s="2">
        <f t="shared" si="10"/>
        <v>3698</v>
      </c>
      <c r="BM56" s="2" t="s">
        <v>22</v>
      </c>
      <c r="BO56" s="2" t="s">
        <v>23</v>
      </c>
      <c r="BQ56" s="2" t="s">
        <v>10</v>
      </c>
      <c r="BR56" s="22">
        <f t="shared" si="11"/>
        <v>1347.5</v>
      </c>
      <c r="BS56" s="2" t="s">
        <v>20</v>
      </c>
      <c r="BT56" s="2">
        <f t="shared" si="12"/>
        <v>3739</v>
      </c>
      <c r="BU56" s="2" t="s">
        <v>21</v>
      </c>
      <c r="BW56" s="2" t="s">
        <v>10</v>
      </c>
      <c r="BX56" s="22">
        <f t="shared" si="13"/>
        <v>1010</v>
      </c>
      <c r="BY56" s="2" t="s">
        <v>20</v>
      </c>
      <c r="BZ56" s="2">
        <f t="shared" si="14"/>
        <v>3718</v>
      </c>
      <c r="CA56" s="2" t="s">
        <v>21</v>
      </c>
      <c r="CC56" s="2" t="s">
        <v>10</v>
      </c>
      <c r="CD56" s="22">
        <f t="shared" si="15"/>
        <v>215</v>
      </c>
      <c r="CE56" s="2" t="s">
        <v>20</v>
      </c>
      <c r="CF56" s="2">
        <f t="shared" si="16"/>
        <v>3717</v>
      </c>
      <c r="CG56" s="2" t="s">
        <v>21</v>
      </c>
      <c r="CI56" s="2" t="s">
        <v>10</v>
      </c>
      <c r="CJ56" s="22">
        <f t="shared" si="17"/>
        <v>150</v>
      </c>
      <c r="CK56" s="2" t="s">
        <v>20</v>
      </c>
      <c r="CL56" s="2">
        <f t="shared" si="18"/>
        <v>3698</v>
      </c>
      <c r="CM56" s="2" t="s">
        <v>21</v>
      </c>
    </row>
    <row r="57" spans="2:91">
      <c r="B57" s="7">
        <v>3687</v>
      </c>
      <c r="C57" s="7">
        <v>3627</v>
      </c>
      <c r="D57" s="12">
        <v>2199</v>
      </c>
      <c r="E57" s="4">
        <f t="shared" si="40"/>
        <v>0.15</v>
      </c>
      <c r="F57" s="9">
        <f t="shared" si="36"/>
        <v>87.9248300679728</v>
      </c>
      <c r="G57" s="10">
        <f t="shared" si="41"/>
        <v>150</v>
      </c>
      <c r="I57" s="7">
        <v>3708</v>
      </c>
      <c r="J57" s="7">
        <v>3620</v>
      </c>
      <c r="K57" s="7">
        <v>2199</v>
      </c>
      <c r="L57" s="4">
        <f t="shared" si="42"/>
        <v>0.22</v>
      </c>
      <c r="M57" s="9">
        <f t="shared" si="39"/>
        <v>87.1927042030135</v>
      </c>
      <c r="N57" s="10">
        <f t="shared" si="43"/>
        <v>220</v>
      </c>
      <c r="P57" s="15">
        <v>3710</v>
      </c>
      <c r="Q57" s="15">
        <v>3287</v>
      </c>
      <c r="R57" s="7">
        <v>2199</v>
      </c>
      <c r="S57" s="18">
        <f t="shared" si="44"/>
        <v>1.0575</v>
      </c>
      <c r="T57" s="9">
        <f t="shared" si="37"/>
        <v>90.3080082135524</v>
      </c>
      <c r="U57" s="10">
        <f t="shared" si="45"/>
        <v>1057.5</v>
      </c>
      <c r="W57" s="15">
        <v>3738</v>
      </c>
      <c r="X57" s="15">
        <v>3200</v>
      </c>
      <c r="Y57" s="7">
        <v>2026</v>
      </c>
      <c r="Z57" s="20">
        <f t="shared" si="46"/>
        <v>1.345</v>
      </c>
      <c r="AA57" s="21">
        <f t="shared" si="38"/>
        <v>94.8058025269069</v>
      </c>
      <c r="AB57" s="10">
        <f t="shared" si="47"/>
        <v>1345</v>
      </c>
      <c r="AQ57" s="2" t="s">
        <v>10</v>
      </c>
      <c r="AR57" s="22">
        <f t="shared" si="3"/>
        <v>94.8058025269069</v>
      </c>
      <c r="AS57" s="2" t="s">
        <v>20</v>
      </c>
      <c r="AT57" s="2">
        <f t="shared" si="4"/>
        <v>3738</v>
      </c>
      <c r="AU57" s="2" t="s">
        <v>21</v>
      </c>
      <c r="AW57" s="2" t="s">
        <v>10</v>
      </c>
      <c r="AX57" s="22">
        <f t="shared" si="5"/>
        <v>90.3080082135524</v>
      </c>
      <c r="AY57" s="2" t="s">
        <v>20</v>
      </c>
      <c r="AZ57" s="2">
        <f t="shared" si="6"/>
        <v>3710</v>
      </c>
      <c r="BA57" s="2" t="s">
        <v>21</v>
      </c>
      <c r="BC57" s="2" t="s">
        <v>10</v>
      </c>
      <c r="BD57" s="22">
        <f t="shared" si="7"/>
        <v>87.1927042030135</v>
      </c>
      <c r="BE57" s="2" t="s">
        <v>20</v>
      </c>
      <c r="BF57" s="2">
        <f t="shared" si="8"/>
        <v>3708</v>
      </c>
      <c r="BG57" s="2" t="s">
        <v>21</v>
      </c>
      <c r="BI57" s="2" t="s">
        <v>10</v>
      </c>
      <c r="BJ57" s="22">
        <f t="shared" si="9"/>
        <v>87.9248300679728</v>
      </c>
      <c r="BK57" s="2" t="s">
        <v>20</v>
      </c>
      <c r="BL57" s="2">
        <f t="shared" si="10"/>
        <v>3687</v>
      </c>
      <c r="BM57" s="2" t="s">
        <v>22</v>
      </c>
      <c r="BO57" s="2" t="s">
        <v>23</v>
      </c>
      <c r="BQ57" s="2" t="s">
        <v>10</v>
      </c>
      <c r="BR57" s="22">
        <f t="shared" si="11"/>
        <v>1345</v>
      </c>
      <c r="BS57" s="2" t="s">
        <v>20</v>
      </c>
      <c r="BT57" s="2">
        <f t="shared" si="12"/>
        <v>3738</v>
      </c>
      <c r="BU57" s="2" t="s">
        <v>21</v>
      </c>
      <c r="BW57" s="2" t="s">
        <v>10</v>
      </c>
      <c r="BX57" s="22">
        <f t="shared" si="13"/>
        <v>1057.5</v>
      </c>
      <c r="BY57" s="2" t="s">
        <v>20</v>
      </c>
      <c r="BZ57" s="2">
        <f t="shared" si="14"/>
        <v>3710</v>
      </c>
      <c r="CA57" s="2" t="s">
        <v>21</v>
      </c>
      <c r="CC57" s="2" t="s">
        <v>10</v>
      </c>
      <c r="CD57" s="22">
        <f t="shared" si="15"/>
        <v>220</v>
      </c>
      <c r="CE57" s="2" t="s">
        <v>20</v>
      </c>
      <c r="CF57" s="2">
        <f t="shared" si="16"/>
        <v>3708</v>
      </c>
      <c r="CG57" s="2" t="s">
        <v>21</v>
      </c>
      <c r="CI57" s="2" t="s">
        <v>10</v>
      </c>
      <c r="CJ57" s="22">
        <f t="shared" si="17"/>
        <v>150</v>
      </c>
      <c r="CK57" s="2" t="s">
        <v>20</v>
      </c>
      <c r="CL57" s="2">
        <f t="shared" si="18"/>
        <v>3687</v>
      </c>
      <c r="CM57" s="2" t="s">
        <v>21</v>
      </c>
    </row>
    <row r="58" spans="2:92">
      <c r="B58" s="7">
        <v>3679</v>
      </c>
      <c r="C58" s="7">
        <v>3619</v>
      </c>
      <c r="D58" s="12">
        <v>2239</v>
      </c>
      <c r="E58" s="4">
        <f t="shared" ref="E58" si="96">(B58-C58)/400</f>
        <v>0.15</v>
      </c>
      <c r="F58" s="9">
        <f t="shared" si="36"/>
        <v>89.5241903238705</v>
      </c>
      <c r="G58" s="10">
        <f t="shared" ref="G58" si="97">E58*1000</f>
        <v>150</v>
      </c>
      <c r="I58" s="7">
        <v>3696</v>
      </c>
      <c r="J58" s="7">
        <v>3608</v>
      </c>
      <c r="K58" s="7">
        <v>2239</v>
      </c>
      <c r="L58" s="4">
        <f t="shared" ref="L58" si="98">(I58-J58)/400</f>
        <v>0.22</v>
      </c>
      <c r="M58" s="9">
        <f t="shared" si="39"/>
        <v>88.7787470261697</v>
      </c>
      <c r="N58" s="10">
        <f t="shared" ref="N58" si="99">L58*1000</f>
        <v>220</v>
      </c>
      <c r="P58" s="15">
        <v>3705</v>
      </c>
      <c r="Q58" s="19">
        <v>3257</v>
      </c>
      <c r="R58" s="7">
        <v>2239</v>
      </c>
      <c r="S58" s="18">
        <f t="shared" ref="S58" si="100">(P58-Q58)/400</f>
        <v>1.12</v>
      </c>
      <c r="T58" s="9">
        <f t="shared" si="37"/>
        <v>91.9507186858316</v>
      </c>
      <c r="U58" s="10">
        <f t="shared" ref="U58" si="101">S58*1000</f>
        <v>1120</v>
      </c>
      <c r="W58" s="15">
        <v>3738</v>
      </c>
      <c r="X58" s="15">
        <v>3200</v>
      </c>
      <c r="Y58" s="7">
        <v>2038</v>
      </c>
      <c r="Z58" s="20">
        <f t="shared" ref="Z58" si="102">(W58-X58)/400</f>
        <v>1.345</v>
      </c>
      <c r="AA58" s="21">
        <f t="shared" si="38"/>
        <v>95.3673373888629</v>
      </c>
      <c r="AB58" s="10">
        <f t="shared" ref="AB58" si="103">Z58*1000</f>
        <v>1345</v>
      </c>
      <c r="AQ58" s="2" t="s">
        <v>10</v>
      </c>
      <c r="AR58" s="22">
        <f t="shared" si="3"/>
        <v>95.3673373888629</v>
      </c>
      <c r="AS58" s="2" t="s">
        <v>20</v>
      </c>
      <c r="AT58" s="2">
        <f t="shared" si="4"/>
        <v>3738</v>
      </c>
      <c r="AU58" s="2" t="s">
        <v>21</v>
      </c>
      <c r="AW58" s="2" t="s">
        <v>10</v>
      </c>
      <c r="AX58" s="22">
        <f t="shared" si="5"/>
        <v>91.9507186858316</v>
      </c>
      <c r="AY58" s="2" t="s">
        <v>20</v>
      </c>
      <c r="AZ58" s="2">
        <f t="shared" si="6"/>
        <v>3705</v>
      </c>
      <c r="BA58" s="2" t="s">
        <v>21</v>
      </c>
      <c r="BC58" s="2" t="s">
        <v>10</v>
      </c>
      <c r="BD58" s="22">
        <f t="shared" si="7"/>
        <v>88.7787470261697</v>
      </c>
      <c r="BE58" s="2" t="s">
        <v>20</v>
      </c>
      <c r="BF58" s="2">
        <f t="shared" si="8"/>
        <v>3696</v>
      </c>
      <c r="BG58" s="2" t="s">
        <v>21</v>
      </c>
      <c r="BI58" s="2" t="s">
        <v>10</v>
      </c>
      <c r="BJ58" s="22">
        <f t="shared" si="9"/>
        <v>89.5241903238705</v>
      </c>
      <c r="BK58" s="2" t="s">
        <v>20</v>
      </c>
      <c r="BL58" s="2">
        <f t="shared" si="10"/>
        <v>3679</v>
      </c>
      <c r="BM58" s="2" t="s">
        <v>22</v>
      </c>
      <c r="BO58" s="2" t="s">
        <v>23</v>
      </c>
      <c r="BQ58" s="2" t="s">
        <v>10</v>
      </c>
      <c r="BR58" s="22">
        <f t="shared" si="11"/>
        <v>1345</v>
      </c>
      <c r="BS58" s="2" t="s">
        <v>20</v>
      </c>
      <c r="BT58" s="2">
        <f t="shared" si="12"/>
        <v>3738</v>
      </c>
      <c r="BU58" s="2" t="s">
        <v>21</v>
      </c>
      <c r="BW58" s="2" t="s">
        <v>10</v>
      </c>
      <c r="BX58" s="22">
        <f t="shared" si="13"/>
        <v>1120</v>
      </c>
      <c r="BY58" s="2" t="s">
        <v>20</v>
      </c>
      <c r="BZ58" s="2">
        <f t="shared" si="14"/>
        <v>3705</v>
      </c>
      <c r="CA58" s="2" t="s">
        <v>21</v>
      </c>
      <c r="CC58" s="2" t="s">
        <v>10</v>
      </c>
      <c r="CD58" s="22">
        <f t="shared" si="15"/>
        <v>220</v>
      </c>
      <c r="CE58" s="2" t="s">
        <v>20</v>
      </c>
      <c r="CF58" s="2">
        <f t="shared" si="16"/>
        <v>3696</v>
      </c>
      <c r="CG58" s="2" t="s">
        <v>21</v>
      </c>
      <c r="CI58" s="2" t="s">
        <v>10</v>
      </c>
      <c r="CJ58" s="22">
        <f t="shared" si="17"/>
        <v>150</v>
      </c>
      <c r="CK58" s="2" t="s">
        <v>20</v>
      </c>
      <c r="CL58" s="2">
        <f t="shared" si="18"/>
        <v>3679</v>
      </c>
      <c r="CM58" s="2" t="s">
        <v>21</v>
      </c>
      <c r="CN58" s="25"/>
    </row>
    <row r="59" spans="2:91">
      <c r="B59" s="13">
        <v>3678</v>
      </c>
      <c r="C59" s="13">
        <v>3616</v>
      </c>
      <c r="D59" s="12">
        <v>2279</v>
      </c>
      <c r="E59" s="4">
        <f t="shared" si="40"/>
        <v>0.155</v>
      </c>
      <c r="F59" s="9">
        <f t="shared" si="36"/>
        <v>91.1235505797681</v>
      </c>
      <c r="G59" s="10">
        <f t="shared" si="41"/>
        <v>155</v>
      </c>
      <c r="I59" s="13">
        <v>3692</v>
      </c>
      <c r="J59" s="7">
        <v>3602</v>
      </c>
      <c r="K59" s="7">
        <v>2279</v>
      </c>
      <c r="L59" s="4">
        <f t="shared" si="42"/>
        <v>0.225</v>
      </c>
      <c r="M59" s="9">
        <f t="shared" si="39"/>
        <v>90.3647898493259</v>
      </c>
      <c r="N59" s="10">
        <f t="shared" si="43"/>
        <v>225</v>
      </c>
      <c r="P59" s="15">
        <v>3700</v>
      </c>
      <c r="Q59" s="19">
        <v>3219</v>
      </c>
      <c r="R59" s="7">
        <v>2279</v>
      </c>
      <c r="S59" s="18">
        <f t="shared" si="44"/>
        <v>1.2025</v>
      </c>
      <c r="T59" s="9">
        <f t="shared" si="37"/>
        <v>93.5934291581109</v>
      </c>
      <c r="U59" s="10">
        <f t="shared" si="45"/>
        <v>1202.5</v>
      </c>
      <c r="W59" s="15">
        <v>3736</v>
      </c>
      <c r="X59" s="15">
        <v>3199</v>
      </c>
      <c r="Y59" s="7">
        <v>2049</v>
      </c>
      <c r="Z59" s="20">
        <f t="shared" si="46"/>
        <v>1.3425</v>
      </c>
      <c r="AA59" s="21">
        <f t="shared" si="38"/>
        <v>95.8820776789892</v>
      </c>
      <c r="AB59" s="10">
        <f t="shared" si="47"/>
        <v>1342.5</v>
      </c>
      <c r="AQ59" s="2" t="s">
        <v>10</v>
      </c>
      <c r="AR59" s="22">
        <f t="shared" si="3"/>
        <v>95.8820776789892</v>
      </c>
      <c r="AS59" s="2" t="s">
        <v>20</v>
      </c>
      <c r="AT59" s="2">
        <f t="shared" si="4"/>
        <v>3736</v>
      </c>
      <c r="AU59" s="2" t="s">
        <v>21</v>
      </c>
      <c r="AW59" s="2" t="s">
        <v>10</v>
      </c>
      <c r="AX59" s="22">
        <f t="shared" si="5"/>
        <v>93.5934291581109</v>
      </c>
      <c r="AY59" s="2" t="s">
        <v>20</v>
      </c>
      <c r="AZ59" s="2">
        <f t="shared" si="6"/>
        <v>3700</v>
      </c>
      <c r="BA59" s="2" t="s">
        <v>21</v>
      </c>
      <c r="BC59" s="2" t="s">
        <v>10</v>
      </c>
      <c r="BD59" s="22">
        <f t="shared" si="7"/>
        <v>90.3647898493259</v>
      </c>
      <c r="BE59" s="2" t="s">
        <v>20</v>
      </c>
      <c r="BF59" s="2">
        <f t="shared" si="8"/>
        <v>3692</v>
      </c>
      <c r="BG59" s="2" t="s">
        <v>21</v>
      </c>
      <c r="BI59" s="2" t="s">
        <v>10</v>
      </c>
      <c r="BJ59" s="22">
        <f t="shared" si="9"/>
        <v>91.1235505797681</v>
      </c>
      <c r="BK59" s="2" t="s">
        <v>20</v>
      </c>
      <c r="BL59" s="2">
        <f t="shared" si="10"/>
        <v>3678</v>
      </c>
      <c r="BM59" s="2" t="s">
        <v>22</v>
      </c>
      <c r="BO59" s="2" t="s">
        <v>23</v>
      </c>
      <c r="BQ59" s="2" t="s">
        <v>10</v>
      </c>
      <c r="BR59" s="22">
        <f t="shared" si="11"/>
        <v>1342.5</v>
      </c>
      <c r="BS59" s="2" t="s">
        <v>20</v>
      </c>
      <c r="BT59" s="2">
        <f t="shared" si="12"/>
        <v>3736</v>
      </c>
      <c r="BU59" s="2" t="s">
        <v>21</v>
      </c>
      <c r="BW59" s="2" t="s">
        <v>10</v>
      </c>
      <c r="BX59" s="22">
        <f t="shared" si="13"/>
        <v>1202.5</v>
      </c>
      <c r="BY59" s="2" t="s">
        <v>20</v>
      </c>
      <c r="BZ59" s="2">
        <f t="shared" si="14"/>
        <v>3700</v>
      </c>
      <c r="CA59" s="2" t="s">
        <v>21</v>
      </c>
      <c r="CC59" s="2" t="s">
        <v>10</v>
      </c>
      <c r="CD59" s="22">
        <f t="shared" si="15"/>
        <v>225</v>
      </c>
      <c r="CE59" s="2" t="s">
        <v>20</v>
      </c>
      <c r="CF59" s="2">
        <f t="shared" si="16"/>
        <v>3692</v>
      </c>
      <c r="CG59" s="2" t="s">
        <v>21</v>
      </c>
      <c r="CI59" s="2" t="s">
        <v>10</v>
      </c>
      <c r="CJ59" s="22">
        <f t="shared" si="17"/>
        <v>155</v>
      </c>
      <c r="CK59" s="2" t="s">
        <v>20</v>
      </c>
      <c r="CL59" s="2">
        <f t="shared" si="18"/>
        <v>3678</v>
      </c>
      <c r="CM59" s="2" t="s">
        <v>21</v>
      </c>
    </row>
    <row r="60" spans="2:91">
      <c r="B60" s="13">
        <v>3676</v>
      </c>
      <c r="C60" s="13">
        <v>3614</v>
      </c>
      <c r="D60" s="12">
        <v>2319</v>
      </c>
      <c r="E60" s="4">
        <f t="shared" si="20"/>
        <v>0.155</v>
      </c>
      <c r="F60" s="9">
        <f t="shared" si="36"/>
        <v>92.7229108356657</v>
      </c>
      <c r="G60" s="10">
        <f t="shared" si="21"/>
        <v>155</v>
      </c>
      <c r="I60" s="13">
        <v>3691</v>
      </c>
      <c r="J60" s="13">
        <v>3596</v>
      </c>
      <c r="K60" s="7">
        <v>2319</v>
      </c>
      <c r="L60" s="4">
        <f t="shared" si="22"/>
        <v>0.2375</v>
      </c>
      <c r="M60" s="9">
        <f t="shared" si="39"/>
        <v>91.9508326724821</v>
      </c>
      <c r="N60" s="10">
        <f t="shared" si="23"/>
        <v>237.5</v>
      </c>
      <c r="P60" s="15">
        <v>3696</v>
      </c>
      <c r="Q60" s="19">
        <v>3200</v>
      </c>
      <c r="R60" s="7">
        <v>2309</v>
      </c>
      <c r="S60" s="18">
        <f t="shared" si="24"/>
        <v>1.24</v>
      </c>
      <c r="T60" s="9">
        <f t="shared" si="37"/>
        <v>94.8254620123203</v>
      </c>
      <c r="U60" s="10">
        <f t="shared" si="25"/>
        <v>1240</v>
      </c>
      <c r="W60" s="15">
        <v>3736</v>
      </c>
      <c r="X60" s="19">
        <v>3199</v>
      </c>
      <c r="Y60" s="7">
        <v>2059</v>
      </c>
      <c r="Z60" s="20">
        <f t="shared" si="26"/>
        <v>1.3425</v>
      </c>
      <c r="AA60" s="21">
        <f t="shared" si="38"/>
        <v>96.3500233972859</v>
      </c>
      <c r="AB60" s="10">
        <f t="shared" si="27"/>
        <v>1342.5</v>
      </c>
      <c r="AQ60" s="2" t="s">
        <v>10</v>
      </c>
      <c r="AR60" s="22">
        <f t="shared" si="3"/>
        <v>96.3500233972859</v>
      </c>
      <c r="AS60" s="2" t="s">
        <v>20</v>
      </c>
      <c r="AT60" s="2">
        <f t="shared" si="4"/>
        <v>3736</v>
      </c>
      <c r="AU60" s="2" t="s">
        <v>21</v>
      </c>
      <c r="AW60" s="2" t="s">
        <v>10</v>
      </c>
      <c r="AX60" s="22">
        <f t="shared" si="5"/>
        <v>94.8254620123203</v>
      </c>
      <c r="AY60" s="2" t="s">
        <v>20</v>
      </c>
      <c r="AZ60" s="2">
        <f t="shared" si="6"/>
        <v>3696</v>
      </c>
      <c r="BA60" s="2" t="s">
        <v>21</v>
      </c>
      <c r="BC60" s="2" t="s">
        <v>10</v>
      </c>
      <c r="BD60" s="22">
        <f t="shared" si="7"/>
        <v>91.9508326724821</v>
      </c>
      <c r="BE60" s="2" t="s">
        <v>20</v>
      </c>
      <c r="BF60" s="2">
        <f t="shared" si="8"/>
        <v>3691</v>
      </c>
      <c r="BG60" s="2" t="s">
        <v>21</v>
      </c>
      <c r="BI60" s="2" t="s">
        <v>10</v>
      </c>
      <c r="BJ60" s="22">
        <f t="shared" si="9"/>
        <v>92.7229108356657</v>
      </c>
      <c r="BK60" s="2" t="s">
        <v>20</v>
      </c>
      <c r="BL60" s="2">
        <f t="shared" si="10"/>
        <v>3676</v>
      </c>
      <c r="BM60" s="2" t="s">
        <v>22</v>
      </c>
      <c r="BO60" s="2" t="s">
        <v>23</v>
      </c>
      <c r="BQ60" s="2" t="s">
        <v>10</v>
      </c>
      <c r="BR60" s="22">
        <f t="shared" si="11"/>
        <v>1342.5</v>
      </c>
      <c r="BS60" s="2" t="s">
        <v>20</v>
      </c>
      <c r="BT60" s="2">
        <f t="shared" si="12"/>
        <v>3736</v>
      </c>
      <c r="BU60" s="2" t="s">
        <v>21</v>
      </c>
      <c r="BW60" s="2" t="s">
        <v>10</v>
      </c>
      <c r="BX60" s="22">
        <f t="shared" si="13"/>
        <v>1240</v>
      </c>
      <c r="BY60" s="2" t="s">
        <v>20</v>
      </c>
      <c r="BZ60" s="2">
        <f t="shared" si="14"/>
        <v>3696</v>
      </c>
      <c r="CA60" s="2" t="s">
        <v>21</v>
      </c>
      <c r="CC60" s="2" t="s">
        <v>10</v>
      </c>
      <c r="CD60" s="22">
        <f t="shared" si="15"/>
        <v>237.5</v>
      </c>
      <c r="CE60" s="2" t="s">
        <v>20</v>
      </c>
      <c r="CF60" s="2">
        <f t="shared" si="16"/>
        <v>3691</v>
      </c>
      <c r="CG60" s="2" t="s">
        <v>21</v>
      </c>
      <c r="CI60" s="2" t="s">
        <v>10</v>
      </c>
      <c r="CJ60" s="22">
        <f t="shared" si="17"/>
        <v>155</v>
      </c>
      <c r="CK60" s="2" t="s">
        <v>20</v>
      </c>
      <c r="CL60" s="2">
        <f t="shared" si="18"/>
        <v>3676</v>
      </c>
      <c r="CM60" s="2" t="s">
        <v>21</v>
      </c>
    </row>
    <row r="61" spans="2:91">
      <c r="B61" s="13">
        <v>3672</v>
      </c>
      <c r="C61" s="13">
        <v>3609</v>
      </c>
      <c r="D61" s="12">
        <v>2359</v>
      </c>
      <c r="E61" s="4">
        <f t="shared" si="20"/>
        <v>0.1575</v>
      </c>
      <c r="F61" s="9">
        <f t="shared" si="36"/>
        <v>94.3222710915634</v>
      </c>
      <c r="G61" s="10">
        <f t="shared" si="21"/>
        <v>157.5</v>
      </c>
      <c r="I61" s="13">
        <v>3688</v>
      </c>
      <c r="J61" s="13">
        <v>3587</v>
      </c>
      <c r="K61" s="7">
        <v>2359</v>
      </c>
      <c r="L61" s="4">
        <f t="shared" si="22"/>
        <v>0.2525</v>
      </c>
      <c r="M61" s="9">
        <f t="shared" si="39"/>
        <v>93.5368754956384</v>
      </c>
      <c r="N61" s="10">
        <f t="shared" si="23"/>
        <v>252.5</v>
      </c>
      <c r="P61" s="15">
        <v>3693</v>
      </c>
      <c r="Q61" s="19">
        <v>3199</v>
      </c>
      <c r="R61" s="7">
        <v>2331</v>
      </c>
      <c r="S61" s="18">
        <f t="shared" si="24"/>
        <v>1.235</v>
      </c>
      <c r="T61" s="9">
        <f t="shared" si="37"/>
        <v>95.7289527720739</v>
      </c>
      <c r="U61" s="10">
        <f t="shared" si="25"/>
        <v>1235</v>
      </c>
      <c r="W61" s="15">
        <v>3734</v>
      </c>
      <c r="X61" s="15">
        <v>3199</v>
      </c>
      <c r="Y61" s="7">
        <v>2069</v>
      </c>
      <c r="Z61" s="20">
        <f t="shared" si="26"/>
        <v>1.3375</v>
      </c>
      <c r="AA61" s="21">
        <f t="shared" si="38"/>
        <v>96.8179691155826</v>
      </c>
      <c r="AB61" s="10">
        <f t="shared" si="27"/>
        <v>1337.5</v>
      </c>
      <c r="AQ61" s="2" t="s">
        <v>10</v>
      </c>
      <c r="AR61" s="22">
        <f t="shared" si="3"/>
        <v>96.8179691155826</v>
      </c>
      <c r="AS61" s="2" t="s">
        <v>20</v>
      </c>
      <c r="AT61" s="2">
        <f t="shared" si="4"/>
        <v>3734</v>
      </c>
      <c r="AU61" s="2" t="s">
        <v>21</v>
      </c>
      <c r="AW61" s="2" t="s">
        <v>10</v>
      </c>
      <c r="AX61" s="22">
        <f t="shared" si="5"/>
        <v>95.7289527720739</v>
      </c>
      <c r="AY61" s="2" t="s">
        <v>20</v>
      </c>
      <c r="AZ61" s="2">
        <f t="shared" si="6"/>
        <v>3693</v>
      </c>
      <c r="BA61" s="2" t="s">
        <v>21</v>
      </c>
      <c r="BC61" s="2" t="s">
        <v>10</v>
      </c>
      <c r="BD61" s="22">
        <f t="shared" si="7"/>
        <v>93.5368754956384</v>
      </c>
      <c r="BE61" s="2" t="s">
        <v>20</v>
      </c>
      <c r="BF61" s="2">
        <f t="shared" si="8"/>
        <v>3688</v>
      </c>
      <c r="BG61" s="2" t="s">
        <v>21</v>
      </c>
      <c r="BI61" s="2" t="s">
        <v>10</v>
      </c>
      <c r="BJ61" s="22">
        <f t="shared" si="9"/>
        <v>94.3222710915634</v>
      </c>
      <c r="BK61" s="2" t="s">
        <v>20</v>
      </c>
      <c r="BL61" s="2">
        <f t="shared" si="10"/>
        <v>3672</v>
      </c>
      <c r="BM61" s="2" t="s">
        <v>22</v>
      </c>
      <c r="BO61" s="2" t="s">
        <v>23</v>
      </c>
      <c r="BQ61" s="2" t="s">
        <v>10</v>
      </c>
      <c r="BR61" s="22">
        <f t="shared" si="11"/>
        <v>1337.5</v>
      </c>
      <c r="BS61" s="2" t="s">
        <v>20</v>
      </c>
      <c r="BT61" s="2">
        <f t="shared" si="12"/>
        <v>3734</v>
      </c>
      <c r="BU61" s="2" t="s">
        <v>21</v>
      </c>
      <c r="BW61" s="2" t="s">
        <v>10</v>
      </c>
      <c r="BX61" s="22">
        <f t="shared" si="13"/>
        <v>1235</v>
      </c>
      <c r="BY61" s="2" t="s">
        <v>20</v>
      </c>
      <c r="BZ61" s="2">
        <f t="shared" si="14"/>
        <v>3693</v>
      </c>
      <c r="CA61" s="2" t="s">
        <v>21</v>
      </c>
      <c r="CC61" s="2" t="s">
        <v>10</v>
      </c>
      <c r="CD61" s="22">
        <f t="shared" si="15"/>
        <v>252.5</v>
      </c>
      <c r="CE61" s="2" t="s">
        <v>20</v>
      </c>
      <c r="CF61" s="2">
        <f t="shared" si="16"/>
        <v>3688</v>
      </c>
      <c r="CG61" s="2" t="s">
        <v>21</v>
      </c>
      <c r="CI61" s="2" t="s">
        <v>10</v>
      </c>
      <c r="CJ61" s="22">
        <f t="shared" si="17"/>
        <v>157.5</v>
      </c>
      <c r="CK61" s="2" t="s">
        <v>20</v>
      </c>
      <c r="CL61" s="2">
        <f t="shared" si="18"/>
        <v>3672</v>
      </c>
      <c r="CM61" s="2" t="s">
        <v>21</v>
      </c>
    </row>
    <row r="62" spans="2:91">
      <c r="B62" s="13">
        <v>3651</v>
      </c>
      <c r="C62" s="13">
        <v>3587</v>
      </c>
      <c r="D62" s="12">
        <v>2399</v>
      </c>
      <c r="E62" s="4">
        <f t="shared" si="20"/>
        <v>0.16</v>
      </c>
      <c r="F62" s="9">
        <f t="shared" si="36"/>
        <v>95.921631347461</v>
      </c>
      <c r="G62" s="10">
        <f t="shared" si="21"/>
        <v>160</v>
      </c>
      <c r="I62" s="13">
        <v>3681</v>
      </c>
      <c r="J62" s="7">
        <v>3569</v>
      </c>
      <c r="K62" s="7">
        <v>2399</v>
      </c>
      <c r="L62" s="4">
        <f t="shared" si="22"/>
        <v>0.28</v>
      </c>
      <c r="M62" s="9">
        <f t="shared" si="39"/>
        <v>95.1229183187946</v>
      </c>
      <c r="N62" s="10">
        <f t="shared" si="23"/>
        <v>280</v>
      </c>
      <c r="P62" s="15">
        <v>3690</v>
      </c>
      <c r="Q62" s="19">
        <v>3200</v>
      </c>
      <c r="R62" s="7">
        <v>2349</v>
      </c>
      <c r="S62" s="18">
        <f t="shared" si="24"/>
        <v>1.225</v>
      </c>
      <c r="T62" s="9">
        <f t="shared" si="37"/>
        <v>96.4681724845996</v>
      </c>
      <c r="U62" s="10">
        <f t="shared" si="25"/>
        <v>1225</v>
      </c>
      <c r="W62" s="15">
        <v>3733</v>
      </c>
      <c r="X62" s="15">
        <v>3200</v>
      </c>
      <c r="Y62" s="7">
        <v>2078</v>
      </c>
      <c r="Z62" s="20">
        <f t="shared" si="26"/>
        <v>1.3325</v>
      </c>
      <c r="AA62" s="21">
        <f t="shared" si="38"/>
        <v>97.2391202620496</v>
      </c>
      <c r="AB62" s="10">
        <f t="shared" si="27"/>
        <v>1332.5</v>
      </c>
      <c r="AQ62" s="2" t="s">
        <v>10</v>
      </c>
      <c r="AR62" s="22">
        <f t="shared" si="3"/>
        <v>97.2391202620496</v>
      </c>
      <c r="AS62" s="2" t="s">
        <v>20</v>
      </c>
      <c r="AT62" s="2">
        <f t="shared" si="4"/>
        <v>3733</v>
      </c>
      <c r="AU62" s="2" t="s">
        <v>21</v>
      </c>
      <c r="AW62" s="2" t="s">
        <v>10</v>
      </c>
      <c r="AX62" s="22">
        <f t="shared" si="5"/>
        <v>96.4681724845996</v>
      </c>
      <c r="AY62" s="2" t="s">
        <v>20</v>
      </c>
      <c r="AZ62" s="2">
        <f t="shared" si="6"/>
        <v>3690</v>
      </c>
      <c r="BA62" s="2" t="s">
        <v>21</v>
      </c>
      <c r="BC62" s="2" t="s">
        <v>10</v>
      </c>
      <c r="BD62" s="22">
        <f t="shared" si="7"/>
        <v>95.1229183187946</v>
      </c>
      <c r="BE62" s="2" t="s">
        <v>20</v>
      </c>
      <c r="BF62" s="2">
        <f t="shared" si="8"/>
        <v>3681</v>
      </c>
      <c r="BG62" s="2" t="s">
        <v>21</v>
      </c>
      <c r="BI62" s="2" t="s">
        <v>10</v>
      </c>
      <c r="BJ62" s="22">
        <f t="shared" si="9"/>
        <v>95.921631347461</v>
      </c>
      <c r="BK62" s="2" t="s">
        <v>20</v>
      </c>
      <c r="BL62" s="2">
        <f t="shared" si="10"/>
        <v>3651</v>
      </c>
      <c r="BM62" s="2" t="s">
        <v>22</v>
      </c>
      <c r="BO62" s="2" t="s">
        <v>23</v>
      </c>
      <c r="BQ62" s="2" t="s">
        <v>10</v>
      </c>
      <c r="BR62" s="22">
        <f t="shared" si="11"/>
        <v>1332.5</v>
      </c>
      <c r="BS62" s="2" t="s">
        <v>20</v>
      </c>
      <c r="BT62" s="2">
        <f t="shared" si="12"/>
        <v>3733</v>
      </c>
      <c r="BU62" s="2" t="s">
        <v>21</v>
      </c>
      <c r="BW62" s="2" t="s">
        <v>10</v>
      </c>
      <c r="BX62" s="22">
        <f t="shared" si="13"/>
        <v>1225</v>
      </c>
      <c r="BY62" s="2" t="s">
        <v>20</v>
      </c>
      <c r="BZ62" s="2">
        <f t="shared" si="14"/>
        <v>3690</v>
      </c>
      <c r="CA62" s="2" t="s">
        <v>21</v>
      </c>
      <c r="CC62" s="2" t="s">
        <v>10</v>
      </c>
      <c r="CD62" s="22">
        <f t="shared" si="15"/>
        <v>280</v>
      </c>
      <c r="CE62" s="2" t="s">
        <v>20</v>
      </c>
      <c r="CF62" s="2">
        <f t="shared" si="16"/>
        <v>3681</v>
      </c>
      <c r="CG62" s="2" t="s">
        <v>21</v>
      </c>
      <c r="CI62" s="2" t="s">
        <v>10</v>
      </c>
      <c r="CJ62" s="22">
        <f t="shared" si="17"/>
        <v>160</v>
      </c>
      <c r="CK62" s="2" t="s">
        <v>20</v>
      </c>
      <c r="CL62" s="2">
        <f t="shared" si="18"/>
        <v>3651</v>
      </c>
      <c r="CM62" s="2" t="s">
        <v>21</v>
      </c>
    </row>
    <row r="63" spans="2:91">
      <c r="B63" s="7">
        <v>3588</v>
      </c>
      <c r="C63" s="13">
        <v>3521</v>
      </c>
      <c r="D63" s="12">
        <v>2439</v>
      </c>
      <c r="E63" s="4">
        <f t="shared" si="20"/>
        <v>0.1675</v>
      </c>
      <c r="F63" s="9">
        <f t="shared" si="36"/>
        <v>97.5209916033587</v>
      </c>
      <c r="G63" s="10">
        <f t="shared" si="21"/>
        <v>167.5</v>
      </c>
      <c r="I63" s="13">
        <v>3634</v>
      </c>
      <c r="J63" s="13">
        <v>3520</v>
      </c>
      <c r="K63" s="7">
        <v>2439</v>
      </c>
      <c r="L63" s="4">
        <f t="shared" si="22"/>
        <v>0.285</v>
      </c>
      <c r="M63" s="9">
        <f t="shared" si="39"/>
        <v>96.7089611419508</v>
      </c>
      <c r="N63" s="10">
        <f t="shared" si="23"/>
        <v>285</v>
      </c>
      <c r="P63" s="15">
        <v>3687</v>
      </c>
      <c r="Q63" s="19">
        <v>3199</v>
      </c>
      <c r="R63" s="7">
        <v>2365</v>
      </c>
      <c r="S63" s="18">
        <f t="shared" si="24"/>
        <v>1.22</v>
      </c>
      <c r="T63" s="9">
        <f t="shared" si="37"/>
        <v>97.1252566735113</v>
      </c>
      <c r="U63" s="10">
        <f t="shared" si="25"/>
        <v>1220</v>
      </c>
      <c r="W63" s="15">
        <v>3732</v>
      </c>
      <c r="X63" s="15">
        <v>3200</v>
      </c>
      <c r="Y63" s="7">
        <v>2086</v>
      </c>
      <c r="Z63" s="20">
        <f t="shared" si="26"/>
        <v>1.33</v>
      </c>
      <c r="AA63" s="21">
        <f t="shared" si="38"/>
        <v>97.6134768366869</v>
      </c>
      <c r="AB63" s="10">
        <f t="shared" si="27"/>
        <v>1330</v>
      </c>
      <c r="AQ63" s="2" t="s">
        <v>10</v>
      </c>
      <c r="AR63" s="22">
        <f t="shared" si="3"/>
        <v>97.6134768366869</v>
      </c>
      <c r="AS63" s="2" t="s">
        <v>20</v>
      </c>
      <c r="AT63" s="2">
        <f t="shared" si="4"/>
        <v>3732</v>
      </c>
      <c r="AU63" s="2" t="s">
        <v>21</v>
      </c>
      <c r="AW63" s="2" t="s">
        <v>10</v>
      </c>
      <c r="AX63" s="22">
        <f t="shared" si="5"/>
        <v>97.1252566735113</v>
      </c>
      <c r="AY63" s="2" t="s">
        <v>20</v>
      </c>
      <c r="AZ63" s="2">
        <f t="shared" si="6"/>
        <v>3687</v>
      </c>
      <c r="BA63" s="2" t="s">
        <v>21</v>
      </c>
      <c r="BC63" s="2" t="s">
        <v>10</v>
      </c>
      <c r="BD63" s="22">
        <f t="shared" si="7"/>
        <v>96.7089611419508</v>
      </c>
      <c r="BE63" s="2" t="s">
        <v>20</v>
      </c>
      <c r="BF63" s="2">
        <f t="shared" si="8"/>
        <v>3634</v>
      </c>
      <c r="BG63" s="2" t="s">
        <v>21</v>
      </c>
      <c r="BI63" s="2" t="s">
        <v>10</v>
      </c>
      <c r="BJ63" s="22">
        <f t="shared" si="9"/>
        <v>97.5209916033587</v>
      </c>
      <c r="BK63" s="2" t="s">
        <v>20</v>
      </c>
      <c r="BL63" s="2">
        <f t="shared" si="10"/>
        <v>3588</v>
      </c>
      <c r="BM63" s="2" t="s">
        <v>22</v>
      </c>
      <c r="BO63" s="2" t="s">
        <v>23</v>
      </c>
      <c r="BQ63" s="2" t="s">
        <v>10</v>
      </c>
      <c r="BR63" s="22">
        <f t="shared" si="11"/>
        <v>1330</v>
      </c>
      <c r="BS63" s="2" t="s">
        <v>20</v>
      </c>
      <c r="BT63" s="2">
        <f t="shared" si="12"/>
        <v>3732</v>
      </c>
      <c r="BU63" s="2" t="s">
        <v>21</v>
      </c>
      <c r="BW63" s="2" t="s">
        <v>10</v>
      </c>
      <c r="BX63" s="22">
        <f t="shared" si="13"/>
        <v>1220</v>
      </c>
      <c r="BY63" s="2" t="s">
        <v>20</v>
      </c>
      <c r="BZ63" s="2">
        <f t="shared" si="14"/>
        <v>3687</v>
      </c>
      <c r="CA63" s="2" t="s">
        <v>21</v>
      </c>
      <c r="CC63" s="2" t="s">
        <v>10</v>
      </c>
      <c r="CD63" s="22">
        <f t="shared" si="15"/>
        <v>285</v>
      </c>
      <c r="CE63" s="2" t="s">
        <v>20</v>
      </c>
      <c r="CF63" s="2">
        <f t="shared" si="16"/>
        <v>3634</v>
      </c>
      <c r="CG63" s="2" t="s">
        <v>21</v>
      </c>
      <c r="CI63" s="2" t="s">
        <v>10</v>
      </c>
      <c r="CJ63" s="22">
        <f t="shared" si="17"/>
        <v>167.5</v>
      </c>
      <c r="CK63" s="2" t="s">
        <v>20</v>
      </c>
      <c r="CL63" s="2">
        <f t="shared" si="18"/>
        <v>3588</v>
      </c>
      <c r="CM63" s="2" t="s">
        <v>21</v>
      </c>
    </row>
    <row r="64" spans="2:91">
      <c r="B64" s="14">
        <v>3493</v>
      </c>
      <c r="C64" s="14">
        <v>3421</v>
      </c>
      <c r="D64" s="11">
        <v>2479</v>
      </c>
      <c r="E64" s="4">
        <f t="shared" si="20"/>
        <v>0.18</v>
      </c>
      <c r="F64" s="9">
        <f t="shared" si="36"/>
        <v>99.1203518592563</v>
      </c>
      <c r="G64" s="10">
        <f t="shared" si="21"/>
        <v>180</v>
      </c>
      <c r="I64" s="7">
        <v>3552</v>
      </c>
      <c r="J64" s="14">
        <v>3423</v>
      </c>
      <c r="K64" s="7">
        <v>2479</v>
      </c>
      <c r="L64" s="4">
        <f t="shared" si="22"/>
        <v>0.3225</v>
      </c>
      <c r="M64" s="9">
        <f t="shared" si="39"/>
        <v>98.2950039651071</v>
      </c>
      <c r="N64" s="10">
        <f t="shared" si="23"/>
        <v>322.5</v>
      </c>
      <c r="P64" s="16">
        <v>3683</v>
      </c>
      <c r="Q64" s="19">
        <v>3199</v>
      </c>
      <c r="R64" s="7">
        <v>2378</v>
      </c>
      <c r="S64" s="18">
        <f t="shared" si="24"/>
        <v>1.21</v>
      </c>
      <c r="T64" s="9">
        <f t="shared" si="37"/>
        <v>97.6591375770021</v>
      </c>
      <c r="U64" s="10">
        <f t="shared" si="25"/>
        <v>1210</v>
      </c>
      <c r="W64" s="15">
        <v>3731</v>
      </c>
      <c r="X64" s="15">
        <v>3199</v>
      </c>
      <c r="Y64" s="7">
        <v>2095</v>
      </c>
      <c r="Z64" s="20">
        <f t="shared" si="26"/>
        <v>1.33</v>
      </c>
      <c r="AA64" s="21">
        <f t="shared" si="38"/>
        <v>98.034627983154</v>
      </c>
      <c r="AB64" s="10">
        <f t="shared" si="27"/>
        <v>1330</v>
      </c>
      <c r="AQ64" s="2" t="s">
        <v>10</v>
      </c>
      <c r="AR64" s="22">
        <f t="shared" si="3"/>
        <v>98.034627983154</v>
      </c>
      <c r="AS64" s="2" t="s">
        <v>20</v>
      </c>
      <c r="AT64" s="2">
        <f t="shared" si="4"/>
        <v>3731</v>
      </c>
      <c r="AU64" s="2" t="s">
        <v>21</v>
      </c>
      <c r="AW64" s="2" t="s">
        <v>10</v>
      </c>
      <c r="AX64" s="22">
        <f t="shared" si="5"/>
        <v>97.6591375770021</v>
      </c>
      <c r="AY64" s="2" t="s">
        <v>20</v>
      </c>
      <c r="AZ64" s="2">
        <f t="shared" si="6"/>
        <v>3683</v>
      </c>
      <c r="BA64" s="2" t="s">
        <v>21</v>
      </c>
      <c r="BC64" s="2" t="s">
        <v>10</v>
      </c>
      <c r="BD64" s="22">
        <f t="shared" si="7"/>
        <v>98.2950039651071</v>
      </c>
      <c r="BE64" s="2" t="s">
        <v>20</v>
      </c>
      <c r="BF64" s="2">
        <f t="shared" si="8"/>
        <v>3552</v>
      </c>
      <c r="BG64" s="2" t="s">
        <v>21</v>
      </c>
      <c r="BI64" s="2" t="s">
        <v>10</v>
      </c>
      <c r="BJ64" s="22">
        <f t="shared" si="9"/>
        <v>99.1203518592563</v>
      </c>
      <c r="BK64" s="2" t="s">
        <v>20</v>
      </c>
      <c r="BL64" s="2">
        <f t="shared" si="10"/>
        <v>3493</v>
      </c>
      <c r="BM64" s="2" t="s">
        <v>22</v>
      </c>
      <c r="BO64" s="2" t="s">
        <v>23</v>
      </c>
      <c r="BQ64" s="2" t="s">
        <v>10</v>
      </c>
      <c r="BR64" s="22">
        <f t="shared" si="11"/>
        <v>1330</v>
      </c>
      <c r="BS64" s="2" t="s">
        <v>20</v>
      </c>
      <c r="BT64" s="2">
        <f t="shared" si="12"/>
        <v>3731</v>
      </c>
      <c r="BU64" s="2" t="s">
        <v>21</v>
      </c>
      <c r="BW64" s="2" t="s">
        <v>10</v>
      </c>
      <c r="BX64" s="22">
        <f t="shared" si="13"/>
        <v>1210</v>
      </c>
      <c r="BY64" s="2" t="s">
        <v>20</v>
      </c>
      <c r="BZ64" s="2">
        <f t="shared" si="14"/>
        <v>3683</v>
      </c>
      <c r="CA64" s="2" t="s">
        <v>21</v>
      </c>
      <c r="CC64" s="2" t="s">
        <v>10</v>
      </c>
      <c r="CD64" s="22">
        <f t="shared" si="15"/>
        <v>322.5</v>
      </c>
      <c r="CE64" s="2" t="s">
        <v>20</v>
      </c>
      <c r="CF64" s="2">
        <f t="shared" si="16"/>
        <v>3552</v>
      </c>
      <c r="CG64" s="2" t="s">
        <v>21</v>
      </c>
      <c r="CI64" s="2" t="s">
        <v>10</v>
      </c>
      <c r="CJ64" s="22">
        <f t="shared" si="17"/>
        <v>180</v>
      </c>
      <c r="CK64" s="2" t="s">
        <v>20</v>
      </c>
      <c r="CL64" s="2">
        <f t="shared" si="18"/>
        <v>3493</v>
      </c>
      <c r="CM64" s="2" t="s">
        <v>21</v>
      </c>
    </row>
    <row r="65" spans="2:92">
      <c r="B65" s="14">
        <v>3321</v>
      </c>
      <c r="C65" s="14">
        <v>3237</v>
      </c>
      <c r="D65" s="11">
        <v>2519</v>
      </c>
      <c r="E65" s="4">
        <f t="shared" si="20"/>
        <v>0.21</v>
      </c>
      <c r="F65" s="9">
        <f t="shared" si="36"/>
        <v>100.719712115154</v>
      </c>
      <c r="G65" s="10">
        <f t="shared" si="21"/>
        <v>210</v>
      </c>
      <c r="I65" s="14">
        <v>3418</v>
      </c>
      <c r="J65" s="14">
        <v>3254</v>
      </c>
      <c r="K65" s="7">
        <v>2519</v>
      </c>
      <c r="L65" s="4">
        <f t="shared" si="22"/>
        <v>0.41</v>
      </c>
      <c r="M65" s="9">
        <f t="shared" si="39"/>
        <v>99.8810467882633</v>
      </c>
      <c r="N65" s="10">
        <f t="shared" si="23"/>
        <v>410</v>
      </c>
      <c r="P65" s="16">
        <v>3678</v>
      </c>
      <c r="Q65" s="15">
        <v>3200</v>
      </c>
      <c r="R65" s="7">
        <v>2390</v>
      </c>
      <c r="S65" s="18">
        <f t="shared" si="24"/>
        <v>1.195</v>
      </c>
      <c r="T65" s="9">
        <f t="shared" si="37"/>
        <v>98.1519507186858</v>
      </c>
      <c r="U65" s="10">
        <f t="shared" si="25"/>
        <v>1195</v>
      </c>
      <c r="W65" s="15">
        <v>3730</v>
      </c>
      <c r="X65" s="15">
        <v>3199</v>
      </c>
      <c r="Y65" s="7">
        <v>2103</v>
      </c>
      <c r="Z65" s="20">
        <f t="shared" si="26"/>
        <v>1.3275</v>
      </c>
      <c r="AA65" s="21">
        <f t="shared" si="38"/>
        <v>98.4089845577913</v>
      </c>
      <c r="AB65" s="10">
        <f t="shared" si="27"/>
        <v>1327.5</v>
      </c>
      <c r="AQ65" s="2" t="s">
        <v>10</v>
      </c>
      <c r="AR65" s="22">
        <f t="shared" si="3"/>
        <v>98.4089845577913</v>
      </c>
      <c r="AS65" s="2" t="s">
        <v>20</v>
      </c>
      <c r="AT65" s="2">
        <f t="shared" si="4"/>
        <v>3730</v>
      </c>
      <c r="AU65" s="2" t="s">
        <v>21</v>
      </c>
      <c r="AW65" s="2" t="s">
        <v>10</v>
      </c>
      <c r="AX65" s="22">
        <f t="shared" si="5"/>
        <v>98.1519507186858</v>
      </c>
      <c r="AY65" s="2" t="s">
        <v>20</v>
      </c>
      <c r="AZ65" s="2">
        <f t="shared" si="6"/>
        <v>3678</v>
      </c>
      <c r="BA65" s="2" t="s">
        <v>21</v>
      </c>
      <c r="BC65" s="2" t="s">
        <v>10</v>
      </c>
      <c r="BD65" s="22">
        <f t="shared" si="7"/>
        <v>99.8810467882633</v>
      </c>
      <c r="BE65" s="2" t="s">
        <v>20</v>
      </c>
      <c r="BF65" s="2">
        <f t="shared" si="8"/>
        <v>3418</v>
      </c>
      <c r="BG65" s="2" t="s">
        <v>21</v>
      </c>
      <c r="BI65" s="2" t="s">
        <v>10</v>
      </c>
      <c r="BJ65" s="22">
        <f t="shared" si="9"/>
        <v>100.719712115154</v>
      </c>
      <c r="BK65" s="2" t="s">
        <v>20</v>
      </c>
      <c r="BL65" s="2">
        <f t="shared" si="10"/>
        <v>3321</v>
      </c>
      <c r="BM65" s="2" t="s">
        <v>22</v>
      </c>
      <c r="BO65" s="2" t="s">
        <v>23</v>
      </c>
      <c r="BQ65" s="2" t="s">
        <v>10</v>
      </c>
      <c r="BR65" s="22">
        <f t="shared" si="11"/>
        <v>1327.5</v>
      </c>
      <c r="BS65" s="2" t="s">
        <v>20</v>
      </c>
      <c r="BT65" s="2">
        <f t="shared" si="12"/>
        <v>3730</v>
      </c>
      <c r="BU65" s="2" t="s">
        <v>21</v>
      </c>
      <c r="BW65" s="2" t="s">
        <v>10</v>
      </c>
      <c r="BX65" s="22">
        <f t="shared" si="13"/>
        <v>1195</v>
      </c>
      <c r="BY65" s="2" t="s">
        <v>20</v>
      </c>
      <c r="BZ65" s="2">
        <f t="shared" si="14"/>
        <v>3678</v>
      </c>
      <c r="CA65" s="2" t="s">
        <v>21</v>
      </c>
      <c r="CC65" s="2" t="s">
        <v>10</v>
      </c>
      <c r="CD65" s="22">
        <f t="shared" si="15"/>
        <v>410</v>
      </c>
      <c r="CE65" s="2" t="s">
        <v>20</v>
      </c>
      <c r="CF65" s="2">
        <f t="shared" si="16"/>
        <v>3418</v>
      </c>
      <c r="CG65" s="2" t="s">
        <v>21</v>
      </c>
      <c r="CI65" s="2" t="s">
        <v>10</v>
      </c>
      <c r="CJ65" s="22">
        <f t="shared" si="17"/>
        <v>210</v>
      </c>
      <c r="CK65" s="2" t="s">
        <v>20</v>
      </c>
      <c r="CL65" s="2">
        <f t="shared" si="18"/>
        <v>3321</v>
      </c>
      <c r="CM65" s="2" t="s">
        <v>21</v>
      </c>
      <c r="CN65" s="25"/>
    </row>
    <row r="66" spans="2:91">
      <c r="B66" s="7">
        <v>3274</v>
      </c>
      <c r="C66" s="13">
        <v>3199</v>
      </c>
      <c r="D66" s="12">
        <v>2526</v>
      </c>
      <c r="E66" s="4">
        <f t="shared" si="20"/>
        <v>0.1875</v>
      </c>
      <c r="F66" s="9">
        <f t="shared" si="36"/>
        <v>100.999600159936</v>
      </c>
      <c r="G66" s="10">
        <f t="shared" si="21"/>
        <v>187.5</v>
      </c>
      <c r="I66" s="14">
        <v>3336</v>
      </c>
      <c r="J66" s="13">
        <v>3200</v>
      </c>
      <c r="K66" s="7">
        <v>2534</v>
      </c>
      <c r="L66" s="4">
        <f t="shared" si="22"/>
        <v>0.34</v>
      </c>
      <c r="M66" s="9">
        <f t="shared" si="39"/>
        <v>100.475812846947</v>
      </c>
      <c r="N66" s="10">
        <f t="shared" si="23"/>
        <v>340</v>
      </c>
      <c r="P66" s="15">
        <v>3673</v>
      </c>
      <c r="Q66" s="15">
        <v>3198</v>
      </c>
      <c r="R66" s="7">
        <v>2401</v>
      </c>
      <c r="S66" s="18">
        <f t="shared" si="24"/>
        <v>1.1875</v>
      </c>
      <c r="T66" s="9">
        <f t="shared" si="37"/>
        <v>98.6036960985626</v>
      </c>
      <c r="U66" s="10">
        <f t="shared" si="25"/>
        <v>1187.5</v>
      </c>
      <c r="W66" s="15">
        <v>3729</v>
      </c>
      <c r="X66" s="15">
        <v>3200</v>
      </c>
      <c r="Y66" s="7">
        <v>2110</v>
      </c>
      <c r="Z66" s="20">
        <f t="shared" si="26"/>
        <v>1.3225</v>
      </c>
      <c r="AA66" s="21">
        <f t="shared" si="38"/>
        <v>98.736546560599</v>
      </c>
      <c r="AB66" s="10">
        <f t="shared" si="27"/>
        <v>1322.5</v>
      </c>
      <c r="AQ66" s="2" t="s">
        <v>10</v>
      </c>
      <c r="AR66" s="22">
        <f>AA66</f>
        <v>98.736546560599</v>
      </c>
      <c r="AS66" s="2" t="s">
        <v>20</v>
      </c>
      <c r="AT66" s="2">
        <f>W66</f>
        <v>3729</v>
      </c>
      <c r="AU66" s="2" t="s">
        <v>21</v>
      </c>
      <c r="AW66" s="2" t="s">
        <v>10</v>
      </c>
      <c r="AX66" s="22">
        <f>T66</f>
        <v>98.6036960985626</v>
      </c>
      <c r="AY66" s="2" t="s">
        <v>20</v>
      </c>
      <c r="AZ66" s="2">
        <f>P66</f>
        <v>3673</v>
      </c>
      <c r="BA66" s="2" t="s">
        <v>21</v>
      </c>
      <c r="BC66" s="2" t="s">
        <v>10</v>
      </c>
      <c r="BD66" s="22">
        <f>M66</f>
        <v>100.475812846947</v>
      </c>
      <c r="BE66" s="2" t="s">
        <v>20</v>
      </c>
      <c r="BF66" s="2">
        <f>I66</f>
        <v>3336</v>
      </c>
      <c r="BG66" s="2" t="s">
        <v>21</v>
      </c>
      <c r="BI66" s="2" t="s">
        <v>10</v>
      </c>
      <c r="BJ66" s="22">
        <f>F66</f>
        <v>100.999600159936</v>
      </c>
      <c r="BK66" s="2" t="s">
        <v>20</v>
      </c>
      <c r="BL66" s="2">
        <f>B66</f>
        <v>3274</v>
      </c>
      <c r="BM66" s="2" t="s">
        <v>22</v>
      </c>
      <c r="BO66" s="2" t="s">
        <v>23</v>
      </c>
      <c r="BQ66" s="2" t="s">
        <v>10</v>
      </c>
      <c r="BR66" s="22">
        <f>AB66</f>
        <v>1322.5</v>
      </c>
      <c r="BS66" s="2" t="s">
        <v>20</v>
      </c>
      <c r="BT66" s="2">
        <f>W66</f>
        <v>3729</v>
      </c>
      <c r="BU66" s="2" t="s">
        <v>21</v>
      </c>
      <c r="BW66" s="2" t="s">
        <v>10</v>
      </c>
      <c r="BX66" s="22">
        <f>U66</f>
        <v>1187.5</v>
      </c>
      <c r="BY66" s="2" t="s">
        <v>20</v>
      </c>
      <c r="BZ66" s="2">
        <f>P66</f>
        <v>3673</v>
      </c>
      <c r="CA66" s="2" t="s">
        <v>21</v>
      </c>
      <c r="CC66" s="2" t="s">
        <v>10</v>
      </c>
      <c r="CD66" s="22">
        <f>N66</f>
        <v>340</v>
      </c>
      <c r="CE66" s="2" t="s">
        <v>20</v>
      </c>
      <c r="CF66" s="2">
        <f>I66</f>
        <v>3336</v>
      </c>
      <c r="CG66" s="2" t="s">
        <v>21</v>
      </c>
      <c r="CI66" s="2" t="s">
        <v>10</v>
      </c>
      <c r="CJ66" s="22">
        <f>G66</f>
        <v>187.5</v>
      </c>
      <c r="CK66" s="2" t="s">
        <v>20</v>
      </c>
      <c r="CL66" s="2">
        <f>B66</f>
        <v>3274</v>
      </c>
      <c r="CM66" s="2" t="s">
        <v>21</v>
      </c>
    </row>
    <row r="67" spans="2:91">
      <c r="B67" s="7">
        <v>3266</v>
      </c>
      <c r="C67" s="13">
        <v>3199</v>
      </c>
      <c r="D67" s="12">
        <v>2527</v>
      </c>
      <c r="E67" s="4">
        <f t="shared" si="20"/>
        <v>0.1675</v>
      </c>
      <c r="F67" s="9">
        <f t="shared" si="36"/>
        <v>101.039584166333</v>
      </c>
      <c r="G67" s="10">
        <f t="shared" si="21"/>
        <v>167.5</v>
      </c>
      <c r="I67" s="7">
        <v>3311</v>
      </c>
      <c r="J67" s="13">
        <v>3200</v>
      </c>
      <c r="K67" s="7">
        <v>2538</v>
      </c>
      <c r="L67" s="4">
        <f t="shared" si="22"/>
        <v>0.2775</v>
      </c>
      <c r="M67" s="9">
        <f t="shared" si="39"/>
        <v>100.634417129262</v>
      </c>
      <c r="N67" s="10">
        <f t="shared" si="23"/>
        <v>277.5</v>
      </c>
      <c r="P67" s="15">
        <v>3666</v>
      </c>
      <c r="Q67" s="15">
        <v>3200</v>
      </c>
      <c r="R67" s="7">
        <v>2411</v>
      </c>
      <c r="S67" s="18">
        <f t="shared" si="24"/>
        <v>1.165</v>
      </c>
      <c r="T67" s="9">
        <f t="shared" si="37"/>
        <v>99.0143737166324</v>
      </c>
      <c r="U67" s="10">
        <f t="shared" si="25"/>
        <v>1165</v>
      </c>
      <c r="W67" s="15">
        <v>3728</v>
      </c>
      <c r="X67" s="15">
        <v>3199</v>
      </c>
      <c r="Y67" s="7">
        <v>2117</v>
      </c>
      <c r="Z67" s="20">
        <f t="shared" si="26"/>
        <v>1.3225</v>
      </c>
      <c r="AA67" s="21">
        <f t="shared" si="38"/>
        <v>99.0641085634066</v>
      </c>
      <c r="AB67" s="10">
        <f t="shared" si="27"/>
        <v>1322.5</v>
      </c>
      <c r="AQ67" s="2" t="s">
        <v>10</v>
      </c>
      <c r="AR67" s="22">
        <f>AA67</f>
        <v>99.0641085634066</v>
      </c>
      <c r="AS67" s="2" t="s">
        <v>20</v>
      </c>
      <c r="AT67" s="2">
        <f>W67</f>
        <v>3728</v>
      </c>
      <c r="AU67" s="2" t="s">
        <v>21</v>
      </c>
      <c r="AW67" s="2" t="s">
        <v>10</v>
      </c>
      <c r="AX67" s="22">
        <f>T67</f>
        <v>99.0143737166324</v>
      </c>
      <c r="AY67" s="2" t="s">
        <v>20</v>
      </c>
      <c r="AZ67" s="2">
        <f>P67</f>
        <v>3666</v>
      </c>
      <c r="BA67" s="2" t="s">
        <v>21</v>
      </c>
      <c r="BC67" s="2" t="s">
        <v>10</v>
      </c>
      <c r="BD67" s="22">
        <f>M67</f>
        <v>100.634417129262</v>
      </c>
      <c r="BE67" s="2" t="s">
        <v>20</v>
      </c>
      <c r="BF67" s="2">
        <f>I67</f>
        <v>3311</v>
      </c>
      <c r="BG67" s="2" t="s">
        <v>21</v>
      </c>
      <c r="BI67" s="2" t="s">
        <v>10</v>
      </c>
      <c r="BJ67" s="22">
        <f>F67</f>
        <v>101.039584166333</v>
      </c>
      <c r="BK67" s="2" t="s">
        <v>20</v>
      </c>
      <c r="BL67" s="2">
        <f>B67</f>
        <v>3266</v>
      </c>
      <c r="BM67" s="2" t="s">
        <v>22</v>
      </c>
      <c r="BO67" s="2" t="s">
        <v>23</v>
      </c>
      <c r="BQ67" s="2" t="s">
        <v>10</v>
      </c>
      <c r="BR67" s="22">
        <f>AB67</f>
        <v>1322.5</v>
      </c>
      <c r="BS67" s="2" t="s">
        <v>20</v>
      </c>
      <c r="BT67" s="2">
        <f>W67</f>
        <v>3728</v>
      </c>
      <c r="BU67" s="2" t="s">
        <v>21</v>
      </c>
      <c r="BW67" s="2" t="s">
        <v>10</v>
      </c>
      <c r="BX67" s="22">
        <f>U67</f>
        <v>1165</v>
      </c>
      <c r="BY67" s="2" t="s">
        <v>20</v>
      </c>
      <c r="BZ67" s="2">
        <f>P67</f>
        <v>3666</v>
      </c>
      <c r="CA67" s="2" t="s">
        <v>21</v>
      </c>
      <c r="CC67" s="2" t="s">
        <v>10</v>
      </c>
      <c r="CD67" s="22">
        <f>N67</f>
        <v>277.5</v>
      </c>
      <c r="CE67" s="2" t="s">
        <v>20</v>
      </c>
      <c r="CF67" s="2">
        <f>I67</f>
        <v>3311</v>
      </c>
      <c r="CG67" s="2" t="s">
        <v>21</v>
      </c>
      <c r="CI67" s="2" t="s">
        <v>10</v>
      </c>
      <c r="CJ67" s="22">
        <f>G67</f>
        <v>167.5</v>
      </c>
      <c r="CK67" s="2" t="s">
        <v>20</v>
      </c>
      <c r="CL67" s="2">
        <f>B67</f>
        <v>3266</v>
      </c>
      <c r="CM67" s="2" t="s">
        <v>21</v>
      </c>
    </row>
    <row r="68" spans="2:91">
      <c r="B68" s="7">
        <v>3263</v>
      </c>
      <c r="C68" s="7">
        <v>3199</v>
      </c>
      <c r="D68" s="12">
        <v>2528</v>
      </c>
      <c r="E68" s="4">
        <f t="shared" si="20"/>
        <v>0.16</v>
      </c>
      <c r="F68" s="9">
        <f t="shared" si="36"/>
        <v>101.079568172731</v>
      </c>
      <c r="G68" s="10">
        <f t="shared" si="21"/>
        <v>160</v>
      </c>
      <c r="I68" s="7">
        <v>3299</v>
      </c>
      <c r="J68" s="13">
        <v>3199</v>
      </c>
      <c r="K68" s="7">
        <v>2540</v>
      </c>
      <c r="L68" s="4">
        <f t="shared" si="22"/>
        <v>0.25</v>
      </c>
      <c r="M68" s="9">
        <f t="shared" si="39"/>
        <v>100.71371927042</v>
      </c>
      <c r="N68" s="10">
        <f t="shared" si="23"/>
        <v>250</v>
      </c>
      <c r="P68" s="15">
        <v>3659</v>
      </c>
      <c r="Q68" s="15">
        <v>3200</v>
      </c>
      <c r="R68" s="7">
        <v>2420</v>
      </c>
      <c r="S68" s="18">
        <f t="shared" si="24"/>
        <v>1.1475</v>
      </c>
      <c r="T68" s="9">
        <f t="shared" si="37"/>
        <v>99.3839835728953</v>
      </c>
      <c r="U68" s="10">
        <f t="shared" si="25"/>
        <v>1147.5</v>
      </c>
      <c r="W68" s="15">
        <v>3727</v>
      </c>
      <c r="X68" s="19">
        <v>3200</v>
      </c>
      <c r="Y68" s="7">
        <v>2124</v>
      </c>
      <c r="Z68" s="20">
        <f t="shared" si="26"/>
        <v>1.3175</v>
      </c>
      <c r="AA68" s="21">
        <f t="shared" si="38"/>
        <v>99.3916705662143</v>
      </c>
      <c r="AB68" s="10">
        <f t="shared" si="27"/>
        <v>1317.5</v>
      </c>
      <c r="AQ68" s="2" t="s">
        <v>10</v>
      </c>
      <c r="AR68" s="22">
        <f>AA68</f>
        <v>99.3916705662143</v>
      </c>
      <c r="AS68" s="2" t="s">
        <v>20</v>
      </c>
      <c r="AT68" s="2">
        <f>W68</f>
        <v>3727</v>
      </c>
      <c r="AU68" s="2" t="s">
        <v>21</v>
      </c>
      <c r="AW68" s="2" t="s">
        <v>10</v>
      </c>
      <c r="AX68" s="22">
        <f>T68</f>
        <v>99.3839835728953</v>
      </c>
      <c r="AY68" s="2" t="s">
        <v>20</v>
      </c>
      <c r="AZ68" s="2">
        <f>P68</f>
        <v>3659</v>
      </c>
      <c r="BA68" s="2" t="s">
        <v>21</v>
      </c>
      <c r="BC68" s="2" t="s">
        <v>10</v>
      </c>
      <c r="BD68" s="22">
        <f>M68</f>
        <v>100.71371927042</v>
      </c>
      <c r="BE68" s="2" t="s">
        <v>20</v>
      </c>
      <c r="BF68" s="2">
        <f>I68</f>
        <v>3299</v>
      </c>
      <c r="BG68" s="2" t="s">
        <v>21</v>
      </c>
      <c r="BI68" s="2" t="s">
        <v>10</v>
      </c>
      <c r="BJ68" s="22">
        <f>F68</f>
        <v>101.079568172731</v>
      </c>
      <c r="BK68" s="2" t="s">
        <v>20</v>
      </c>
      <c r="BL68" s="2">
        <f>B68</f>
        <v>3263</v>
      </c>
      <c r="BM68" s="2" t="s">
        <v>22</v>
      </c>
      <c r="BO68" s="2" t="s">
        <v>23</v>
      </c>
      <c r="BQ68" s="2" t="s">
        <v>10</v>
      </c>
      <c r="BR68" s="22">
        <f>AB68</f>
        <v>1317.5</v>
      </c>
      <c r="BS68" s="2" t="s">
        <v>20</v>
      </c>
      <c r="BT68" s="2">
        <f>W68</f>
        <v>3727</v>
      </c>
      <c r="BU68" s="2" t="s">
        <v>21</v>
      </c>
      <c r="BW68" s="2" t="s">
        <v>10</v>
      </c>
      <c r="BX68" s="22">
        <f>U68</f>
        <v>1147.5</v>
      </c>
      <c r="BY68" s="2" t="s">
        <v>20</v>
      </c>
      <c r="BZ68" s="2">
        <f>P68</f>
        <v>3659</v>
      </c>
      <c r="CA68" s="2" t="s">
        <v>21</v>
      </c>
      <c r="CC68" s="2" t="s">
        <v>10</v>
      </c>
      <c r="CD68" s="22">
        <f>N68</f>
        <v>250</v>
      </c>
      <c r="CE68" s="2" t="s">
        <v>20</v>
      </c>
      <c r="CF68" s="2">
        <f>I68</f>
        <v>3299</v>
      </c>
      <c r="CG68" s="2" t="s">
        <v>21</v>
      </c>
      <c r="CI68" s="2" t="s">
        <v>10</v>
      </c>
      <c r="CJ68" s="22">
        <f>G68</f>
        <v>160</v>
      </c>
      <c r="CK68" s="2" t="s">
        <v>20</v>
      </c>
      <c r="CL68" s="2">
        <f>B68</f>
        <v>3263</v>
      </c>
      <c r="CM68" s="2" t="s">
        <v>21</v>
      </c>
    </row>
    <row r="69" spans="2:91">
      <c r="B69" s="7">
        <v>3261</v>
      </c>
      <c r="C69" s="7">
        <v>3199</v>
      </c>
      <c r="D69" s="12">
        <v>2528</v>
      </c>
      <c r="E69" s="4">
        <f t="shared" si="20"/>
        <v>0.155</v>
      </c>
      <c r="F69" s="9">
        <f t="shared" si="36"/>
        <v>101.079568172731</v>
      </c>
      <c r="G69" s="10">
        <f t="shared" si="21"/>
        <v>155</v>
      </c>
      <c r="I69" s="7">
        <v>3294</v>
      </c>
      <c r="J69" s="7">
        <v>3199</v>
      </c>
      <c r="K69" s="7">
        <v>2541</v>
      </c>
      <c r="L69" s="4">
        <f t="shared" si="22"/>
        <v>0.2375</v>
      </c>
      <c r="M69" s="9">
        <f t="shared" si="39"/>
        <v>100.753370340999</v>
      </c>
      <c r="N69" s="10">
        <f t="shared" si="23"/>
        <v>237.5</v>
      </c>
      <c r="P69" s="15">
        <v>3652</v>
      </c>
      <c r="Q69" s="15">
        <v>3200</v>
      </c>
      <c r="R69" s="7">
        <v>2428</v>
      </c>
      <c r="S69" s="18">
        <f t="shared" si="24"/>
        <v>1.13</v>
      </c>
      <c r="T69" s="9">
        <f t="shared" si="37"/>
        <v>99.7125256673511</v>
      </c>
      <c r="U69" s="10">
        <f t="shared" si="25"/>
        <v>1130</v>
      </c>
      <c r="W69" s="15">
        <v>3726</v>
      </c>
      <c r="X69" s="15">
        <v>3200</v>
      </c>
      <c r="Y69" s="7">
        <v>2131</v>
      </c>
      <c r="Z69" s="20">
        <f t="shared" si="26"/>
        <v>1.315</v>
      </c>
      <c r="AA69" s="21">
        <f t="shared" si="38"/>
        <v>99.719232569022</v>
      </c>
      <c r="AB69" s="10">
        <f t="shared" si="27"/>
        <v>1315</v>
      </c>
      <c r="AQ69" s="2" t="s">
        <v>10</v>
      </c>
      <c r="AR69" s="22">
        <f>AA69</f>
        <v>99.719232569022</v>
      </c>
      <c r="AS69" s="2" t="s">
        <v>20</v>
      </c>
      <c r="AT69" s="2">
        <f>W69</f>
        <v>3726</v>
      </c>
      <c r="AU69" s="2" t="s">
        <v>21</v>
      </c>
      <c r="AW69" s="2" t="s">
        <v>10</v>
      </c>
      <c r="AX69" s="22">
        <f>T69</f>
        <v>99.7125256673511</v>
      </c>
      <c r="AY69" s="2" t="s">
        <v>20</v>
      </c>
      <c r="AZ69" s="2">
        <f>P69</f>
        <v>3652</v>
      </c>
      <c r="BA69" s="2" t="s">
        <v>21</v>
      </c>
      <c r="BC69" s="2" t="s">
        <v>10</v>
      </c>
      <c r="BD69" s="22">
        <f>M69</f>
        <v>100.753370340999</v>
      </c>
      <c r="BE69" s="2" t="s">
        <v>20</v>
      </c>
      <c r="BF69" s="2">
        <f>I69</f>
        <v>3294</v>
      </c>
      <c r="BG69" s="2" t="s">
        <v>21</v>
      </c>
      <c r="BI69" s="2" t="s">
        <v>10</v>
      </c>
      <c r="BJ69" s="22">
        <f>F69</f>
        <v>101.079568172731</v>
      </c>
      <c r="BK69" s="2" t="s">
        <v>20</v>
      </c>
      <c r="BL69" s="2">
        <f>B69</f>
        <v>3261</v>
      </c>
      <c r="BM69" s="2" t="s">
        <v>22</v>
      </c>
      <c r="BO69" s="2" t="s">
        <v>23</v>
      </c>
      <c r="BQ69" s="2" t="s">
        <v>10</v>
      </c>
      <c r="BR69" s="22">
        <f>AB69</f>
        <v>1315</v>
      </c>
      <c r="BS69" s="2" t="s">
        <v>20</v>
      </c>
      <c r="BT69" s="2">
        <f>W69</f>
        <v>3726</v>
      </c>
      <c r="BU69" s="2" t="s">
        <v>21</v>
      </c>
      <c r="BW69" s="2" t="s">
        <v>10</v>
      </c>
      <c r="BX69" s="22">
        <f>U69</f>
        <v>1130</v>
      </c>
      <c r="BY69" s="2" t="s">
        <v>20</v>
      </c>
      <c r="BZ69" s="2">
        <f>P69</f>
        <v>3652</v>
      </c>
      <c r="CA69" s="2" t="s">
        <v>21</v>
      </c>
      <c r="CC69" s="2" t="s">
        <v>10</v>
      </c>
      <c r="CD69" s="22">
        <f>N69</f>
        <v>237.5</v>
      </c>
      <c r="CE69" s="2" t="s">
        <v>20</v>
      </c>
      <c r="CF69" s="2">
        <f>I69</f>
        <v>3294</v>
      </c>
      <c r="CG69" s="2" t="s">
        <v>21</v>
      </c>
      <c r="CI69" s="2" t="s">
        <v>10</v>
      </c>
      <c r="CJ69" s="22">
        <f>G69</f>
        <v>155</v>
      </c>
      <c r="CK69" s="2" t="s">
        <v>20</v>
      </c>
      <c r="CL69" s="2">
        <f>B69</f>
        <v>3261</v>
      </c>
      <c r="CM69" s="2" t="s">
        <v>21</v>
      </c>
    </row>
    <row r="70" spans="2:91">
      <c r="B70" s="7">
        <v>3261</v>
      </c>
      <c r="C70" s="7">
        <v>3200</v>
      </c>
      <c r="D70" s="12">
        <v>2529</v>
      </c>
      <c r="E70" s="4">
        <f t="shared" ref="E70" si="104">(B70-C70)/400</f>
        <v>0.1525</v>
      </c>
      <c r="F70" s="9">
        <f t="shared" si="36"/>
        <v>101.119552179128</v>
      </c>
      <c r="G70" s="10">
        <f t="shared" ref="G70" si="105">E70*1000</f>
        <v>152.5</v>
      </c>
      <c r="I70" s="7">
        <v>3294</v>
      </c>
      <c r="J70" s="7">
        <v>3198</v>
      </c>
      <c r="K70" s="7">
        <v>2542</v>
      </c>
      <c r="L70" s="4">
        <f t="shared" si="22"/>
        <v>0.24</v>
      </c>
      <c r="M70" s="9">
        <f t="shared" si="39"/>
        <v>100.793021411578</v>
      </c>
      <c r="N70" s="10">
        <f t="shared" si="23"/>
        <v>240</v>
      </c>
      <c r="P70" s="15">
        <v>3652</v>
      </c>
      <c r="Q70" s="19">
        <v>3199</v>
      </c>
      <c r="R70" s="7">
        <v>2435</v>
      </c>
      <c r="S70" s="18">
        <f t="shared" si="24"/>
        <v>1.1325</v>
      </c>
      <c r="T70" s="9">
        <f t="shared" si="37"/>
        <v>100</v>
      </c>
      <c r="U70" s="10">
        <f t="shared" si="25"/>
        <v>1132.5</v>
      </c>
      <c r="W70" s="15">
        <v>3726</v>
      </c>
      <c r="X70" s="15">
        <v>3199</v>
      </c>
      <c r="Y70" s="7">
        <v>2137</v>
      </c>
      <c r="Z70" s="20">
        <f t="shared" si="26"/>
        <v>1.3175</v>
      </c>
      <c r="AA70" s="21">
        <f t="shared" si="38"/>
        <v>100</v>
      </c>
      <c r="AB70" s="10">
        <f t="shared" si="27"/>
        <v>1317.5</v>
      </c>
      <c r="AQ70" s="2" t="s">
        <v>10</v>
      </c>
      <c r="AR70" s="22">
        <f>AA70</f>
        <v>100</v>
      </c>
      <c r="AS70" s="2" t="s">
        <v>20</v>
      </c>
      <c r="AT70" s="2">
        <f>W70</f>
        <v>3726</v>
      </c>
      <c r="AU70" s="2" t="s">
        <v>21</v>
      </c>
      <c r="AW70" s="2" t="s">
        <v>10</v>
      </c>
      <c r="AX70" s="22">
        <f>T70</f>
        <v>100</v>
      </c>
      <c r="AY70" s="2" t="s">
        <v>20</v>
      </c>
      <c r="AZ70" s="2">
        <f>P70</f>
        <v>3652</v>
      </c>
      <c r="BA70" s="2" t="s">
        <v>21</v>
      </c>
      <c r="BC70" s="2" t="s">
        <v>10</v>
      </c>
      <c r="BD70" s="22">
        <f>M70</f>
        <v>100.793021411578</v>
      </c>
      <c r="BE70" s="2" t="s">
        <v>20</v>
      </c>
      <c r="BF70" s="2">
        <f>I70</f>
        <v>3294</v>
      </c>
      <c r="BG70" s="2" t="s">
        <v>21</v>
      </c>
      <c r="BI70" s="2" t="s">
        <v>10</v>
      </c>
      <c r="BJ70" s="22">
        <f>F70</f>
        <v>101.119552179128</v>
      </c>
      <c r="BK70" s="2" t="s">
        <v>20</v>
      </c>
      <c r="BL70" s="2">
        <f>B70</f>
        <v>3261</v>
      </c>
      <c r="BM70" s="2" t="s">
        <v>22</v>
      </c>
      <c r="BO70" s="2" t="s">
        <v>23</v>
      </c>
      <c r="BQ70" s="2" t="s">
        <v>10</v>
      </c>
      <c r="BR70" s="22">
        <f>AB70</f>
        <v>1317.5</v>
      </c>
      <c r="BS70" s="2" t="s">
        <v>20</v>
      </c>
      <c r="BT70" s="2">
        <f>W70</f>
        <v>3726</v>
      </c>
      <c r="BU70" s="2" t="s">
        <v>21</v>
      </c>
      <c r="BW70" s="2" t="s">
        <v>10</v>
      </c>
      <c r="BX70" s="22">
        <f>U70</f>
        <v>1132.5</v>
      </c>
      <c r="BY70" s="2" t="s">
        <v>20</v>
      </c>
      <c r="BZ70" s="2">
        <f>P70</f>
        <v>3652</v>
      </c>
      <c r="CA70" s="2" t="s">
        <v>21</v>
      </c>
      <c r="CC70" s="2" t="s">
        <v>10</v>
      </c>
      <c r="CD70" s="22">
        <f>N70</f>
        <v>240</v>
      </c>
      <c r="CE70" s="2" t="s">
        <v>20</v>
      </c>
      <c r="CF70" s="2">
        <f>I70</f>
        <v>3294</v>
      </c>
      <c r="CG70" s="2" t="s">
        <v>21</v>
      </c>
      <c r="CI70" s="2" t="s">
        <v>10</v>
      </c>
      <c r="CJ70" s="22">
        <f>G70</f>
        <v>152.5</v>
      </c>
      <c r="CK70" s="2" t="s">
        <v>20</v>
      </c>
      <c r="CL70" s="2">
        <f>B70</f>
        <v>3261</v>
      </c>
      <c r="CM70" s="2" t="s">
        <v>21</v>
      </c>
    </row>
    <row r="71" spans="2:91">
      <c r="B71" s="2"/>
      <c r="C71" s="2"/>
      <c r="D71" s="12"/>
      <c r="E71" s="2"/>
      <c r="F71" s="22"/>
      <c r="G71" s="22"/>
      <c r="I71" s="2"/>
      <c r="J71" s="2"/>
      <c r="K71" s="13"/>
      <c r="L71" s="2"/>
      <c r="M71" s="22"/>
      <c r="N71" s="22"/>
      <c r="O71" s="2"/>
      <c r="Q71" s="2"/>
      <c r="R71" s="7"/>
      <c r="S71" s="2"/>
      <c r="T71" s="22"/>
      <c r="U71" s="22"/>
      <c r="X71" s="2"/>
      <c r="Y71" s="7"/>
      <c r="Z71" s="2"/>
      <c r="AA71" s="22"/>
      <c r="AB71" s="22"/>
      <c r="AP71" s="37" t="s">
        <v>24</v>
      </c>
      <c r="AQ71" s="38"/>
      <c r="AR71" s="38"/>
      <c r="AS71" s="38"/>
      <c r="AT71" s="38"/>
      <c r="AU71" s="38"/>
      <c r="AV71" s="37" t="s">
        <v>24</v>
      </c>
      <c r="AW71" s="38"/>
      <c r="AX71" s="38"/>
      <c r="AY71" s="38"/>
      <c r="AZ71" s="38"/>
      <c r="BA71" s="38"/>
      <c r="BB71" s="37" t="s">
        <v>24</v>
      </c>
      <c r="BC71" s="38"/>
      <c r="BD71" s="38"/>
      <c r="BE71" s="38"/>
      <c r="BF71" s="38"/>
      <c r="BG71" s="38"/>
      <c r="BH71" s="37" t="s">
        <v>24</v>
      </c>
      <c r="BI71" s="38"/>
      <c r="BJ71" s="38"/>
      <c r="BK71" s="38"/>
      <c r="BL71" s="38"/>
      <c r="BM71" s="38"/>
      <c r="BN71" s="37" t="s">
        <v>24</v>
      </c>
      <c r="BO71" s="38"/>
      <c r="BP71" s="37" t="s">
        <v>24</v>
      </c>
      <c r="BQ71" s="38"/>
      <c r="BR71" s="38"/>
      <c r="BS71" s="38"/>
      <c r="BT71" s="38"/>
      <c r="BU71" s="38"/>
      <c r="BV71" s="37" t="s">
        <v>24</v>
      </c>
      <c r="BW71" s="38"/>
      <c r="BX71" s="38"/>
      <c r="BY71" s="38"/>
      <c r="BZ71" s="38"/>
      <c r="CA71" s="38"/>
      <c r="CB71" s="37" t="s">
        <v>24</v>
      </c>
      <c r="CC71" s="38"/>
      <c r="CD71" s="38"/>
      <c r="CE71" s="38"/>
      <c r="CF71" s="38"/>
      <c r="CG71" s="38"/>
      <c r="CH71" s="37" t="s">
        <v>24</v>
      </c>
      <c r="CI71" s="38"/>
      <c r="CJ71" s="38"/>
      <c r="CK71" s="38"/>
      <c r="CL71" s="38"/>
      <c r="CM71" s="38"/>
    </row>
    <row r="72" spans="2:18">
      <c r="B72" s="2"/>
      <c r="I72" s="32">
        <v>2524</v>
      </c>
      <c r="R72" s="13"/>
    </row>
    <row r="74" spans="2:25">
      <c r="B74" s="26" t="s">
        <v>25</v>
      </c>
      <c r="C74" s="27">
        <v>1</v>
      </c>
      <c r="D74" s="1">
        <f>IF(B70=$E$86*1000,D70,ROUND(F78,0))</f>
        <v>2501</v>
      </c>
      <c r="I74" s="26" t="s">
        <v>25</v>
      </c>
      <c r="J74" s="27">
        <v>3</v>
      </c>
      <c r="K74" s="1">
        <f>IF(I70=$E$86*1000,K70,ROUND(F80,0))</f>
        <v>2522</v>
      </c>
      <c r="P74" s="26" t="s">
        <v>25</v>
      </c>
      <c r="Q74" s="27">
        <v>5</v>
      </c>
      <c r="R74" s="1">
        <v>2435</v>
      </c>
      <c r="W74" s="26" t="s">
        <v>25</v>
      </c>
      <c r="X74" s="27">
        <v>7</v>
      </c>
      <c r="Y74" s="7">
        <v>2137</v>
      </c>
    </row>
    <row r="75" spans="2:25">
      <c r="B75" s="26" t="s">
        <v>26</v>
      </c>
      <c r="C75" s="27">
        <v>2</v>
      </c>
      <c r="D75" s="1">
        <f>IF(C70=$E$86*1000,D70,ROUND(F79,0))</f>
        <v>2484</v>
      </c>
      <c r="I75" s="26" t="s">
        <v>26</v>
      </c>
      <c r="J75" s="27">
        <v>4</v>
      </c>
      <c r="K75" s="1">
        <f>IF(J70=$E$86*1000,K70,ROUND(F81,0))</f>
        <v>2484</v>
      </c>
      <c r="P75" s="26" t="s">
        <v>26</v>
      </c>
      <c r="Q75" s="27">
        <v>6</v>
      </c>
      <c r="R75" s="1">
        <f>IF(Q70=$E$86*1000,R70,ROUND(F83,0))</f>
        <v>1978</v>
      </c>
      <c r="W75" s="26" t="s">
        <v>26</v>
      </c>
      <c r="X75" s="27">
        <v>8</v>
      </c>
      <c r="Y75" s="1">
        <f>IF(X70=$E$86*1000,Y70,ROUND(F85,0))</f>
        <v>1072</v>
      </c>
    </row>
    <row r="77" spans="1:13">
      <c r="A77" s="3" t="s">
        <v>27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H77" s="3" t="s">
        <v>33</v>
      </c>
      <c r="I77" s="5" t="s">
        <v>28</v>
      </c>
      <c r="J77" s="5" t="s">
        <v>29</v>
      </c>
      <c r="K77" s="5" t="s">
        <v>30</v>
      </c>
      <c r="L77" s="5" t="s">
        <v>31</v>
      </c>
      <c r="M77" s="5" t="s">
        <v>34</v>
      </c>
    </row>
    <row r="78" spans="1:13">
      <c r="A78" s="1">
        <v>50</v>
      </c>
      <c r="B78" s="14">
        <v>3493</v>
      </c>
      <c r="C78" s="14">
        <v>3321</v>
      </c>
      <c r="D78" s="11">
        <v>2479</v>
      </c>
      <c r="E78" s="14">
        <v>2519</v>
      </c>
      <c r="F78" s="8">
        <f>D78-((B78-E$86*1000)*((D78-E78)/(B78-C78)))</f>
        <v>2500.62790697674</v>
      </c>
      <c r="G78" s="2"/>
      <c r="I78" s="33">
        <v>3741</v>
      </c>
      <c r="J78" s="34">
        <v>3736</v>
      </c>
      <c r="K78" s="33">
        <v>80</v>
      </c>
      <c r="L78" s="34">
        <v>81</v>
      </c>
      <c r="M78" s="5">
        <f>K78-((I78-L86*1000)*((K78-L78)/(I78-J78)))</f>
        <v>80.452</v>
      </c>
    </row>
    <row r="79" spans="2:13">
      <c r="B79" s="14">
        <v>3421</v>
      </c>
      <c r="C79" s="14">
        <v>3237</v>
      </c>
      <c r="D79" s="11">
        <v>2479</v>
      </c>
      <c r="E79" s="14">
        <v>2519</v>
      </c>
      <c r="F79" s="8">
        <f>D79-((B79-E$86*1000)*((D79-E79)/(B79-C79)))</f>
        <v>2483.5652173913</v>
      </c>
      <c r="G79" s="2"/>
      <c r="I79" s="5"/>
      <c r="J79" s="5"/>
      <c r="K79" s="5"/>
      <c r="L79" s="5"/>
      <c r="M79" s="5">
        <f>100-M78</f>
        <v>19.548</v>
      </c>
    </row>
    <row r="80" spans="1:13">
      <c r="A80" s="1">
        <v>25</v>
      </c>
      <c r="B80" s="14">
        <v>3418</v>
      </c>
      <c r="C80" s="14">
        <v>3336</v>
      </c>
      <c r="D80" s="12">
        <v>2519</v>
      </c>
      <c r="E80" s="7">
        <v>2534</v>
      </c>
      <c r="F80" s="8">
        <f t="shared" ref="F80:F85" si="106">D80-((B80-E$86*1000)*((D80-E80)/(B80-C80)))</f>
        <v>2522.29268292683</v>
      </c>
      <c r="G80" s="2"/>
      <c r="I80" s="5"/>
      <c r="J80" s="5"/>
      <c r="K80" s="5"/>
      <c r="L80" s="5" t="s">
        <v>35</v>
      </c>
      <c r="M80" s="35">
        <f>M79-M78*0.0107</f>
        <v>18.6871636</v>
      </c>
    </row>
    <row r="81" spans="2:13">
      <c r="B81" s="14">
        <v>3423</v>
      </c>
      <c r="C81" s="14">
        <v>3254</v>
      </c>
      <c r="D81" s="11">
        <v>2479</v>
      </c>
      <c r="E81" s="14">
        <v>2519</v>
      </c>
      <c r="F81" s="8">
        <f t="shared" si="106"/>
        <v>2484.44378698225</v>
      </c>
      <c r="I81" s="5"/>
      <c r="J81" s="5"/>
      <c r="K81" s="5"/>
      <c r="L81" s="5"/>
      <c r="M81" s="5"/>
    </row>
    <row r="82" spans="1:13">
      <c r="A82" s="1">
        <v>0</v>
      </c>
      <c r="B82" s="16"/>
      <c r="C82" s="16"/>
      <c r="D82" s="28">
        <v>2952</v>
      </c>
      <c r="E82" s="15">
        <v>2956</v>
      </c>
      <c r="F82" s="8" t="e">
        <f t="shared" si="106"/>
        <v>#DIV/0!</v>
      </c>
      <c r="I82" s="5"/>
      <c r="J82" s="5"/>
      <c r="K82" s="5"/>
      <c r="L82" s="5"/>
      <c r="M82" s="5"/>
    </row>
    <row r="83" spans="2:13">
      <c r="B83" s="16">
        <v>3407</v>
      </c>
      <c r="C83" s="16">
        <v>3392</v>
      </c>
      <c r="D83" s="28">
        <v>1959</v>
      </c>
      <c r="E83" s="15">
        <v>1999</v>
      </c>
      <c r="F83" s="8">
        <f t="shared" si="106"/>
        <v>1977.66666666667</v>
      </c>
      <c r="I83" s="5"/>
      <c r="J83" s="5"/>
      <c r="K83" s="5"/>
      <c r="L83" s="5"/>
      <c r="M83" s="5"/>
    </row>
    <row r="84" spans="1:13">
      <c r="A84" s="39" t="s">
        <v>36</v>
      </c>
      <c r="B84" s="16"/>
      <c r="C84" s="16"/>
      <c r="D84" s="28"/>
      <c r="E84" s="16"/>
      <c r="F84" s="8" t="e">
        <f t="shared" si="106"/>
        <v>#DIV/0!</v>
      </c>
      <c r="I84" s="5"/>
      <c r="J84" s="5"/>
      <c r="K84" s="5"/>
      <c r="L84" s="5"/>
      <c r="M84" s="5"/>
    </row>
    <row r="85" spans="2:13">
      <c r="B85" s="16">
        <v>3409</v>
      </c>
      <c r="C85" s="16">
        <v>3398</v>
      </c>
      <c r="D85" s="29">
        <v>1039</v>
      </c>
      <c r="E85" s="16">
        <v>1079</v>
      </c>
      <c r="F85" s="8">
        <f t="shared" si="106"/>
        <v>1071.72727272727</v>
      </c>
      <c r="I85" s="5"/>
      <c r="J85" s="5"/>
      <c r="K85" s="5"/>
      <c r="L85" s="5"/>
      <c r="M85" s="5"/>
    </row>
    <row r="86" spans="2:13">
      <c r="B86" s="5"/>
      <c r="C86" s="5"/>
      <c r="D86" s="5" t="s">
        <v>37</v>
      </c>
      <c r="E86" s="30">
        <v>3.4</v>
      </c>
      <c r="F86" s="5"/>
      <c r="I86" s="5"/>
      <c r="J86" s="5"/>
      <c r="K86" s="5" t="s">
        <v>38</v>
      </c>
      <c r="L86" s="5">
        <v>3.73874</v>
      </c>
      <c r="M86" s="5"/>
    </row>
    <row r="88" spans="2:13">
      <c r="B88" s="31" t="s">
        <v>39</v>
      </c>
      <c r="C88" s="31"/>
      <c r="D88" s="31"/>
      <c r="E88" s="31"/>
      <c r="F88" s="31"/>
      <c r="I88" s="36" t="s">
        <v>40</v>
      </c>
      <c r="J88" s="36"/>
      <c r="K88" s="36"/>
      <c r="L88" s="36"/>
      <c r="M88" s="36"/>
    </row>
    <row r="89" spans="2:13">
      <c r="B89" s="31"/>
      <c r="C89" s="31"/>
      <c r="D89" s="31"/>
      <c r="E89" s="31"/>
      <c r="F89" s="31"/>
      <c r="I89" s="36"/>
      <c r="J89" s="36"/>
      <c r="K89" s="36"/>
      <c r="L89" s="36"/>
      <c r="M89" s="36"/>
    </row>
  </sheetData>
  <mergeCells count="10">
    <mergeCell ref="AQ1:AU1"/>
    <mergeCell ref="AW1:BA1"/>
    <mergeCell ref="BC1:BG1"/>
    <mergeCell ref="BI1:BM1"/>
    <mergeCell ref="BQ1:BU1"/>
    <mergeCell ref="BW1:CA1"/>
    <mergeCell ref="CC1:CG1"/>
    <mergeCell ref="CI1:CM1"/>
    <mergeCell ref="B88:F89"/>
    <mergeCell ref="I88:M89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MediaTek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xiongwen.xu</cp:lastModifiedBy>
  <dcterms:created xsi:type="dcterms:W3CDTF">2010-09-15T00:55:00Z</dcterms:created>
  <dcterms:modified xsi:type="dcterms:W3CDTF">2017-07-24T08:59:26Z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2052-10.8.0.5715</vt:lpwstr>
  </property>
</Properties>
</file>