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ethz-my.sharepoint.com/personal/adrianfu_ethz_ch/Documents/Doctorate/Writing/Manuscripts/fiber_mic_paper/Tables/"/>
    </mc:Choice>
  </mc:AlternateContent>
  <xr:revisionPtr revIDLastSave="220" documentId="11_AD4DB114E441178AC67DF4D13E11C6E2683EDF27" xr6:coauthVersionLast="47" xr6:coauthVersionMax="47" xr10:uidLastSave="{77195503-C988-41D5-8524-4ECDFB4E9176}"/>
  <bookViews>
    <workbookView xWindow="38235" yWindow="0" windowWidth="28800" windowHeight="15375" activeTab="2" xr2:uid="{00000000-000D-0000-FFFF-FFFF00000000}"/>
  </bookViews>
  <sheets>
    <sheet name="bulk density" sheetId="1" r:id="rId1"/>
    <sheet name="particle density" sheetId="2" r:id="rId2"/>
    <sheet name="W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H2" i="3"/>
  <c r="H3" i="3"/>
  <c r="H4" i="3"/>
  <c r="J4" i="3"/>
  <c r="J3" i="3"/>
  <c r="H2" i="2"/>
  <c r="I2" i="2"/>
  <c r="E2" i="2"/>
  <c r="H10" i="2"/>
  <c r="E10" i="2"/>
  <c r="I10" i="2" s="1"/>
  <c r="H9" i="2"/>
  <c r="E9" i="2"/>
  <c r="I9" i="2" s="1"/>
  <c r="H8" i="2"/>
  <c r="E8" i="2"/>
  <c r="I8" i="2" s="1"/>
  <c r="H7" i="2"/>
  <c r="I7" i="2" s="1"/>
  <c r="E7" i="2"/>
  <c r="H6" i="2"/>
  <c r="E6" i="2"/>
  <c r="H5" i="2"/>
  <c r="E5" i="2"/>
  <c r="I5" i="2" s="1"/>
  <c r="H4" i="2"/>
  <c r="E4" i="2"/>
  <c r="H3" i="2"/>
  <c r="E3" i="2"/>
  <c r="I3" i="2" s="1"/>
  <c r="E2" i="1"/>
  <c r="F2" i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K2" i="3" l="1"/>
  <c r="K4" i="3"/>
  <c r="K3" i="3"/>
  <c r="I6" i="2"/>
  <c r="I4" i="2"/>
</calcChain>
</file>

<file path=xl/sharedStrings.xml><?xml version="1.0" encoding="utf-8"?>
<sst xmlns="http://schemas.openxmlformats.org/spreadsheetml/2006/main" count="29" uniqueCount="25">
  <si>
    <t>substrate height (cm)</t>
  </si>
  <si>
    <t>cp addition (ww basis)</t>
  </si>
  <si>
    <t>replicate</t>
  </si>
  <si>
    <t>substrate weight (g)</t>
  </si>
  <si>
    <t>substrate volume (cm3)</t>
  </si>
  <si>
    <t>bulk density (kg/m3)</t>
  </si>
  <si>
    <t>mass of kerosene (g)</t>
  </si>
  <si>
    <t>volume of kerosene(mL)</t>
  </si>
  <si>
    <t>mass of substrate (g)</t>
  </si>
  <si>
    <t>mass of kerosene + substrate (g)</t>
  </si>
  <si>
    <t>volume of kerosene + substrate (mL)</t>
  </si>
  <si>
    <t>particle density of substrate (kg/m3)</t>
  </si>
  <si>
    <t xml:space="preserve"> vol of substrate (mL)</t>
  </si>
  <si>
    <t>dry filter paper (g)</t>
  </si>
  <si>
    <t>crucible + dried filter paper + dried substrate (g)</t>
  </si>
  <si>
    <t>wet filter paper (g)</t>
  </si>
  <si>
    <t>crucible + wet filter paper + drained substrate (g)</t>
  </si>
  <si>
    <t xml:space="preserve"> substrate W/W (g)</t>
  </si>
  <si>
    <t>crucible (g)</t>
  </si>
  <si>
    <t xml:space="preserve"> drained substrate (g)</t>
  </si>
  <si>
    <t>dried substrate (g)</t>
  </si>
  <si>
    <t>WAC of substrate (%)</t>
  </si>
  <si>
    <t xml:space="preserve">cocopeat </t>
  </si>
  <si>
    <t>substrate</t>
  </si>
  <si>
    <t>cocopeat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</si>
</sst>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9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4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65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B1" sqref="B1:B10"/>
    </sheetView>
  </sheetViews>
  <sheetFormatPr defaultRowHeight="14.5" x14ac:dyDescent="0.35"/>
  <cols>
    <col min="1" max="2" width="10.36328125" customWidth="1"/>
    <col min="3" max="3" width="16" customWidth="1"/>
    <col min="10" max="10" width="10.36328125" bestFit="1" customWidth="1"/>
  </cols>
  <sheetData>
    <row r="1" spans="1:11" x14ac:dyDescent="0.35">
      <c r="A1" s="2" t="s">
        <v>1</v>
      </c>
      <c r="B1" s="2" t="s">
        <v>2</v>
      </c>
      <c r="C1" s="2" t="s">
        <v>0</v>
      </c>
      <c r="D1" s="2" t="s">
        <v>3</v>
      </c>
      <c r="E1" s="3" t="s">
        <v>4</v>
      </c>
      <c r="F1" s="2" t="s">
        <v>5</v>
      </c>
      <c r="G1" s="2"/>
      <c r="H1" s="2"/>
      <c r="I1" s="2"/>
    </row>
    <row r="2" spans="1:11" x14ac:dyDescent="0.35">
      <c r="A2" s="4">
        <v>0.02</v>
      </c>
      <c r="B2" s="2">
        <v>1</v>
      </c>
      <c r="C2" s="2">
        <v>2.5</v>
      </c>
      <c r="D2" s="6">
        <v>14.292</v>
      </c>
      <c r="E2" s="7">
        <f>(3.1/2)^2*PI()*C2</f>
        <v>18.869190875623698</v>
      </c>
      <c r="F2" s="5">
        <f>D2/E2*1000</f>
        <v>757.42516434359811</v>
      </c>
      <c r="G2" s="1"/>
      <c r="H2" s="1"/>
      <c r="I2" s="1"/>
    </row>
    <row r="3" spans="1:11" x14ac:dyDescent="0.35">
      <c r="A3" s="4">
        <v>0.02</v>
      </c>
      <c r="B3" s="2">
        <v>2</v>
      </c>
      <c r="C3" s="2">
        <v>2.6</v>
      </c>
      <c r="D3" s="6">
        <v>14.207000000000001</v>
      </c>
      <c r="E3" s="7">
        <f t="shared" ref="E3:E10" si="0">(3.1/2)^2*PI()*C3</f>
        <v>19.623958510648645</v>
      </c>
      <c r="F3" s="5">
        <f t="shared" ref="F3:F10" si="1">D3/E3*1000</f>
        <v>723.96198719492747</v>
      </c>
      <c r="G3" s="1"/>
      <c r="H3" s="1"/>
      <c r="I3" s="1"/>
    </row>
    <row r="4" spans="1:11" x14ac:dyDescent="0.35">
      <c r="A4" s="4">
        <v>0.02</v>
      </c>
      <c r="B4" s="2">
        <v>3</v>
      </c>
      <c r="C4" s="2">
        <v>2.8</v>
      </c>
      <c r="D4" s="6">
        <v>17.006</v>
      </c>
      <c r="E4" s="7">
        <f t="shared" si="0"/>
        <v>21.13349378069854</v>
      </c>
      <c r="F4" s="5">
        <f t="shared" si="1"/>
        <v>804.69420610101736</v>
      </c>
      <c r="G4" s="5"/>
      <c r="H4" s="2"/>
      <c r="I4" s="5"/>
      <c r="J4" s="8"/>
      <c r="K4" s="8"/>
    </row>
    <row r="5" spans="1:11" x14ac:dyDescent="0.35">
      <c r="A5" s="4">
        <v>0.04</v>
      </c>
      <c r="B5" s="2">
        <v>1</v>
      </c>
      <c r="C5" s="2">
        <v>3.3</v>
      </c>
      <c r="D5" s="6">
        <v>14.436999999999999</v>
      </c>
      <c r="E5" s="7">
        <f t="shared" si="0"/>
        <v>24.907331955823281</v>
      </c>
      <c r="F5" s="5">
        <f t="shared" si="1"/>
        <v>579.62852165804372</v>
      </c>
      <c r="G5" s="5"/>
      <c r="H5" s="1"/>
      <c r="I5" s="5"/>
      <c r="J5" s="8"/>
      <c r="K5" s="8"/>
    </row>
    <row r="6" spans="1:11" x14ac:dyDescent="0.35">
      <c r="A6" s="4">
        <v>0.04</v>
      </c>
      <c r="B6" s="2">
        <v>2</v>
      </c>
      <c r="C6" s="2">
        <v>2.6</v>
      </c>
      <c r="D6" s="6">
        <v>12.631</v>
      </c>
      <c r="E6" s="7">
        <f t="shared" si="0"/>
        <v>19.623958510648645</v>
      </c>
      <c r="F6" s="5">
        <f t="shared" si="1"/>
        <v>643.65199269790446</v>
      </c>
      <c r="G6" s="5"/>
      <c r="H6" s="1"/>
      <c r="I6" s="5"/>
      <c r="J6" s="8"/>
      <c r="K6" s="8"/>
    </row>
    <row r="7" spans="1:11" x14ac:dyDescent="0.35">
      <c r="A7" s="4">
        <v>0.04</v>
      </c>
      <c r="B7" s="2">
        <v>3</v>
      </c>
      <c r="C7" s="2">
        <v>3.4</v>
      </c>
      <c r="D7" s="6">
        <v>17.638000000000002</v>
      </c>
      <c r="E7" s="7">
        <f t="shared" si="0"/>
        <v>25.662099590848229</v>
      </c>
      <c r="F7" s="5">
        <f t="shared" si="1"/>
        <v>687.31710503883198</v>
      </c>
      <c r="G7" s="5"/>
      <c r="H7" s="2"/>
      <c r="I7" s="5"/>
      <c r="J7" s="8"/>
      <c r="K7" s="8"/>
    </row>
    <row r="8" spans="1:11" x14ac:dyDescent="0.35">
      <c r="A8" s="4">
        <v>0.06</v>
      </c>
      <c r="B8" s="2">
        <v>1</v>
      </c>
      <c r="C8" s="2">
        <v>3.5</v>
      </c>
      <c r="D8" s="6">
        <v>12.853</v>
      </c>
      <c r="E8" s="7">
        <f t="shared" si="0"/>
        <v>26.416867225873176</v>
      </c>
      <c r="F8" s="5">
        <f t="shared" si="1"/>
        <v>486.54520197654358</v>
      </c>
      <c r="G8" s="5"/>
      <c r="H8" s="1"/>
      <c r="I8" s="5"/>
      <c r="J8" s="8"/>
      <c r="K8" s="8"/>
    </row>
    <row r="9" spans="1:11" x14ac:dyDescent="0.35">
      <c r="A9" s="4">
        <v>0.06</v>
      </c>
      <c r="B9" s="2">
        <v>2</v>
      </c>
      <c r="C9" s="2">
        <v>3.4</v>
      </c>
      <c r="D9" s="6">
        <v>12.702999999999999</v>
      </c>
      <c r="E9" s="7">
        <f t="shared" si="0"/>
        <v>25.662099590848229</v>
      </c>
      <c r="F9" s="5">
        <f t="shared" si="1"/>
        <v>495.01015904911458</v>
      </c>
      <c r="G9" s="5"/>
      <c r="H9" s="1"/>
      <c r="I9" s="5"/>
      <c r="J9" s="8"/>
      <c r="K9" s="8"/>
    </row>
    <row r="10" spans="1:11" x14ac:dyDescent="0.35">
      <c r="A10" s="4">
        <v>0.06</v>
      </c>
      <c r="B10" s="2">
        <v>3</v>
      </c>
      <c r="C10" s="2">
        <v>2.8</v>
      </c>
      <c r="D10" s="6">
        <v>11.454000000000001</v>
      </c>
      <c r="E10" s="7">
        <f t="shared" si="0"/>
        <v>21.13349378069854</v>
      </c>
      <c r="F10" s="5">
        <f t="shared" si="1"/>
        <v>541.98326688704299</v>
      </c>
      <c r="G10" s="5"/>
      <c r="H10" s="2"/>
      <c r="I10" s="5"/>
      <c r="J10" s="8"/>
      <c r="K1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A394F-35D9-4761-992C-47A1C7228A33}">
  <dimension ref="A1:K10"/>
  <sheetViews>
    <sheetView workbookViewId="0">
      <selection activeCell="E4" sqref="E4"/>
    </sheetView>
  </sheetViews>
  <sheetFormatPr defaultRowHeight="14.5" x14ac:dyDescent="0.35"/>
  <sheetData>
    <row r="1" spans="1:11" x14ac:dyDescent="0.35">
      <c r="A1" s="2" t="s">
        <v>1</v>
      </c>
      <c r="B1" s="2" t="s">
        <v>2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12</v>
      </c>
      <c r="I1" s="2" t="s">
        <v>11</v>
      </c>
      <c r="J1" s="2"/>
      <c r="K1" s="2"/>
    </row>
    <row r="2" spans="1:11" x14ac:dyDescent="0.35">
      <c r="A2" s="4">
        <v>0.02</v>
      </c>
      <c r="B2" s="2">
        <v>1</v>
      </c>
      <c r="C2" s="2">
        <v>7.8684000000000003</v>
      </c>
      <c r="D2" s="2">
        <v>10.5</v>
      </c>
      <c r="E2" s="2">
        <f t="shared" ref="E2:E10" si="0">F2-C2</f>
        <v>7.2372000000000005</v>
      </c>
      <c r="F2" s="2">
        <v>15.105600000000001</v>
      </c>
      <c r="G2" s="2">
        <v>17.5</v>
      </c>
      <c r="H2" s="2">
        <f t="shared" ref="H2:H10" si="1">G2-D2</f>
        <v>7</v>
      </c>
      <c r="I2" s="5">
        <f>E2/H2*1000</f>
        <v>1033.8857142857144</v>
      </c>
      <c r="J2" s="2"/>
      <c r="K2" s="2"/>
    </row>
    <row r="3" spans="1:11" x14ac:dyDescent="0.35">
      <c r="A3" s="4">
        <v>0.02</v>
      </c>
      <c r="B3" s="2">
        <v>2</v>
      </c>
      <c r="C3" s="2">
        <v>7.9423000000000004</v>
      </c>
      <c r="D3" s="2">
        <v>10.5</v>
      </c>
      <c r="E3" s="2">
        <f t="shared" si="0"/>
        <v>8.5625</v>
      </c>
      <c r="F3" s="2">
        <v>16.504799999999999</v>
      </c>
      <c r="G3" s="2">
        <v>19</v>
      </c>
      <c r="H3" s="2">
        <f t="shared" si="1"/>
        <v>8.5</v>
      </c>
      <c r="I3" s="5">
        <f t="shared" ref="I3:I10" si="2">E3/H3*1000</f>
        <v>1007.3529411764706</v>
      </c>
      <c r="J3" s="2"/>
      <c r="K3" s="2"/>
    </row>
    <row r="4" spans="1:11" x14ac:dyDescent="0.35">
      <c r="A4" s="4">
        <v>0.02</v>
      </c>
      <c r="B4" s="2">
        <v>3</v>
      </c>
      <c r="C4" s="2">
        <v>8.7416999999999998</v>
      </c>
      <c r="D4" s="2">
        <v>11.5</v>
      </c>
      <c r="E4" s="2">
        <f t="shared" si="0"/>
        <v>5.08</v>
      </c>
      <c r="F4" s="2">
        <v>13.8217</v>
      </c>
      <c r="G4" s="2">
        <v>16.5</v>
      </c>
      <c r="H4" s="2">
        <f t="shared" si="1"/>
        <v>5</v>
      </c>
      <c r="I4" s="5">
        <f>E4/H4*1000</f>
        <v>1016</v>
      </c>
      <c r="J4" s="5"/>
      <c r="K4" s="5"/>
    </row>
    <row r="5" spans="1:11" x14ac:dyDescent="0.35">
      <c r="A5" s="4">
        <v>0.04</v>
      </c>
      <c r="B5" s="2">
        <v>1</v>
      </c>
      <c r="C5" s="2">
        <v>10.75</v>
      </c>
      <c r="D5" s="2">
        <v>14</v>
      </c>
      <c r="E5" s="2">
        <f t="shared" si="0"/>
        <v>5.6630000000000003</v>
      </c>
      <c r="F5" s="2">
        <v>16.413</v>
      </c>
      <c r="G5" s="2">
        <v>20</v>
      </c>
      <c r="H5" s="2">
        <f t="shared" si="1"/>
        <v>6</v>
      </c>
      <c r="I5" s="5">
        <f t="shared" si="2"/>
        <v>943.83333333333337</v>
      </c>
      <c r="J5" s="5"/>
      <c r="K5" s="5"/>
    </row>
    <row r="6" spans="1:11" x14ac:dyDescent="0.35">
      <c r="A6" s="4">
        <v>0.04</v>
      </c>
      <c r="B6" s="2">
        <v>2</v>
      </c>
      <c r="C6" s="2">
        <v>12.464399999999999</v>
      </c>
      <c r="D6" s="2">
        <v>16.5</v>
      </c>
      <c r="E6" s="2">
        <f t="shared" si="0"/>
        <v>6.2792000000000012</v>
      </c>
      <c r="F6" s="2">
        <v>18.743600000000001</v>
      </c>
      <c r="G6" s="2">
        <v>23</v>
      </c>
      <c r="H6" s="2">
        <f t="shared" si="1"/>
        <v>6.5</v>
      </c>
      <c r="I6" s="5">
        <f t="shared" si="2"/>
        <v>966.03076923076947</v>
      </c>
      <c r="J6" s="5"/>
      <c r="K6" s="5"/>
    </row>
    <row r="7" spans="1:11" x14ac:dyDescent="0.35">
      <c r="A7" s="4">
        <v>0.04</v>
      </c>
      <c r="B7" s="2">
        <v>3</v>
      </c>
      <c r="C7" s="2">
        <v>12.195</v>
      </c>
      <c r="D7" s="2">
        <v>16</v>
      </c>
      <c r="E7" s="2">
        <f t="shared" si="0"/>
        <v>5.5218999999999987</v>
      </c>
      <c r="F7" s="2">
        <v>17.716899999999999</v>
      </c>
      <c r="G7" s="2">
        <v>21.5</v>
      </c>
      <c r="H7" s="2">
        <f t="shared" si="1"/>
        <v>5.5</v>
      </c>
      <c r="I7" s="5">
        <f t="shared" si="2"/>
        <v>1003.9818181818179</v>
      </c>
      <c r="J7" s="5"/>
      <c r="K7" s="5"/>
    </row>
    <row r="8" spans="1:11" x14ac:dyDescent="0.35">
      <c r="A8" s="4">
        <v>0.06</v>
      </c>
      <c r="B8" s="2">
        <v>1</v>
      </c>
      <c r="C8" s="2">
        <v>14.7247</v>
      </c>
      <c r="D8" s="2">
        <v>19.5</v>
      </c>
      <c r="E8" s="2">
        <f t="shared" si="0"/>
        <v>4.7286999999999981</v>
      </c>
      <c r="F8" s="2">
        <v>19.453399999999998</v>
      </c>
      <c r="G8" s="2">
        <v>24.5</v>
      </c>
      <c r="H8" s="2">
        <f t="shared" si="1"/>
        <v>5</v>
      </c>
      <c r="I8" s="5">
        <f t="shared" si="2"/>
        <v>945.73999999999955</v>
      </c>
      <c r="J8" s="5"/>
      <c r="K8" s="5"/>
    </row>
    <row r="9" spans="1:11" x14ac:dyDescent="0.35">
      <c r="A9" s="4">
        <v>0.06</v>
      </c>
      <c r="B9" s="2">
        <v>2</v>
      </c>
      <c r="C9" s="2">
        <v>13.439</v>
      </c>
      <c r="D9" s="2">
        <v>18</v>
      </c>
      <c r="E9" s="2">
        <f t="shared" si="0"/>
        <v>6.2528000000000006</v>
      </c>
      <c r="F9" s="2">
        <v>19.691800000000001</v>
      </c>
      <c r="G9" s="2">
        <v>24.5</v>
      </c>
      <c r="H9" s="2">
        <f t="shared" si="1"/>
        <v>6.5</v>
      </c>
      <c r="I9" s="5">
        <f t="shared" si="2"/>
        <v>961.96923076923088</v>
      </c>
      <c r="J9" s="5"/>
      <c r="K9" s="5"/>
    </row>
    <row r="10" spans="1:11" x14ac:dyDescent="0.35">
      <c r="A10" s="4">
        <v>0.06</v>
      </c>
      <c r="B10" s="2">
        <v>3</v>
      </c>
      <c r="C10" s="2">
        <v>11.801299999999999</v>
      </c>
      <c r="D10" s="2">
        <v>15.75</v>
      </c>
      <c r="E10" s="2">
        <f t="shared" si="0"/>
        <v>4.1012000000000004</v>
      </c>
      <c r="F10" s="2">
        <v>15.9025</v>
      </c>
      <c r="G10" s="2">
        <v>20</v>
      </c>
      <c r="H10" s="2">
        <f t="shared" si="1"/>
        <v>4.25</v>
      </c>
      <c r="I10" s="5">
        <f t="shared" si="2"/>
        <v>964.98823529411766</v>
      </c>
      <c r="J10" s="5"/>
      <c r="K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FD0D-2189-4E01-8182-92FC26846975}">
  <dimension ref="A1:R4"/>
  <sheetViews>
    <sheetView tabSelected="1" workbookViewId="0">
      <selection activeCell="O24" sqref="O24"/>
    </sheetView>
  </sheetViews>
  <sheetFormatPr defaultRowHeight="14.5" x14ac:dyDescent="0.35"/>
  <cols>
    <col min="1" max="1" width="11.54296875" customWidth="1"/>
    <col min="2" max="2" width="13.6328125" customWidth="1"/>
  </cols>
  <sheetData>
    <row r="1" spans="1:18" x14ac:dyDescent="0.35">
      <c r="A1" s="2" t="s">
        <v>23</v>
      </c>
      <c r="B1" s="2" t="s">
        <v>2</v>
      </c>
      <c r="C1" s="2" t="s">
        <v>17</v>
      </c>
      <c r="D1" s="2" t="s">
        <v>13</v>
      </c>
      <c r="E1" s="2" t="s">
        <v>15</v>
      </c>
      <c r="F1" s="2" t="s">
        <v>18</v>
      </c>
      <c r="G1" s="2" t="s">
        <v>16</v>
      </c>
      <c r="H1" s="2" t="s">
        <v>19</v>
      </c>
      <c r="I1" s="2" t="s">
        <v>14</v>
      </c>
      <c r="J1" s="2" t="s">
        <v>20</v>
      </c>
      <c r="K1" s="2" t="s">
        <v>21</v>
      </c>
      <c r="N1" s="10"/>
      <c r="O1" s="10"/>
      <c r="P1" s="10"/>
      <c r="Q1" s="10"/>
    </row>
    <row r="2" spans="1:18" x14ac:dyDescent="0.35">
      <c r="A2" s="2" t="s">
        <v>22</v>
      </c>
      <c r="B2" s="2">
        <v>1</v>
      </c>
      <c r="C2" s="2">
        <v>7.4820000000000002</v>
      </c>
      <c r="D2" s="2">
        <v>1.48</v>
      </c>
      <c r="E2" s="11">
        <v>3.19902</v>
      </c>
      <c r="F2" s="2">
        <v>1.9548000000000001</v>
      </c>
      <c r="G2" s="2">
        <v>77.431600000000003</v>
      </c>
      <c r="H2" s="12">
        <f>G2-F2-E2</f>
        <v>72.277779999999993</v>
      </c>
      <c r="I2" s="2">
        <v>9.7620000000000005</v>
      </c>
      <c r="J2" s="2">
        <f>I2-F2-D2</f>
        <v>6.3271999999999995</v>
      </c>
      <c r="K2" s="2">
        <f>(H2-J2)/J2*100</f>
        <v>1042.3343659122518</v>
      </c>
      <c r="N2" s="9"/>
      <c r="O2" s="9"/>
      <c r="P2" s="9"/>
      <c r="Q2" s="9"/>
    </row>
    <row r="3" spans="1:18" x14ac:dyDescent="0.35">
      <c r="A3" s="2" t="s">
        <v>22</v>
      </c>
      <c r="B3" s="2">
        <v>2</v>
      </c>
      <c r="C3" s="2">
        <v>8.3949999999999996</v>
      </c>
      <c r="D3" s="2">
        <v>1.498</v>
      </c>
      <c r="E3" s="11">
        <v>3.2379270000000004</v>
      </c>
      <c r="F3" s="2">
        <v>1.96</v>
      </c>
      <c r="G3" s="2">
        <v>84.098799999999997</v>
      </c>
      <c r="H3" s="12">
        <f t="shared" ref="H3:H4" si="0">G3-F3-E3</f>
        <v>78.900873000000004</v>
      </c>
      <c r="I3" s="2">
        <v>10.601000000000001</v>
      </c>
      <c r="J3" s="2">
        <f>I3-F3-D3</f>
        <v>7.1430000000000016</v>
      </c>
      <c r="K3" s="2">
        <f t="shared" ref="K3:K4" si="1">(H3-J3)/J3*100</f>
        <v>1004.590130197396</v>
      </c>
      <c r="N3" s="9"/>
      <c r="O3" s="9"/>
      <c r="P3" s="9"/>
      <c r="Q3" s="9"/>
    </row>
    <row r="4" spans="1:18" x14ac:dyDescent="0.35">
      <c r="A4" s="2" t="s">
        <v>24</v>
      </c>
      <c r="B4" s="2">
        <v>3</v>
      </c>
      <c r="C4" s="2">
        <v>7.6159999999999997</v>
      </c>
      <c r="D4" s="2">
        <v>1.482</v>
      </c>
      <c r="E4" s="11">
        <v>3.2033429999999998</v>
      </c>
      <c r="F4" s="2">
        <v>1.9611000000000001</v>
      </c>
      <c r="G4" s="2">
        <v>71.346900000000005</v>
      </c>
      <c r="H4" s="12">
        <f t="shared" si="0"/>
        <v>66.182456999999999</v>
      </c>
      <c r="I4" s="2">
        <v>9.9939999999999998</v>
      </c>
      <c r="J4" s="2">
        <f>I4-F4-D4</f>
        <v>6.5508999999999995</v>
      </c>
      <c r="K4" s="2">
        <f t="shared" si="1"/>
        <v>910.28037368911146</v>
      </c>
      <c r="N4" s="9"/>
      <c r="O4" s="9"/>
      <c r="P4" s="9"/>
      <c r="Q4" s="9"/>
      <c r="R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bulk density</vt:lpstr>
      <vt:lpstr>particle density</vt:lpstr>
      <vt:lpstr>WAC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Fuhrmann</dc:creator>
  <cp:lastModifiedBy>Fuhrmann  Adrian</cp:lastModifiedBy>
  <dcterms:created xsi:type="dcterms:W3CDTF">2015-06-05T18:19:34Z</dcterms:created>
  <dcterms:modified xsi:type="dcterms:W3CDTF">2025-05-14T04:37:24Z</dcterms:modified>
</cp:coreProperties>
</file>