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0riarty/Documents/LIMA/slimdog/tests/Motor/"/>
    </mc:Choice>
  </mc:AlternateContent>
  <xr:revisionPtr revIDLastSave="0" documentId="13_ncr:1_{C75266B0-AB9C-DD4C-90BF-0A9E97968D22}" xr6:coauthVersionLast="45" xr6:coauthVersionMax="45" xr10:uidLastSave="{00000000-0000-0000-0000-000000000000}"/>
  <bookViews>
    <workbookView xWindow="1740" yWindow="3840" windowWidth="12360" windowHeight="12620" xr2:uid="{A629BED3-AD5C-924C-9DBB-2FB643719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F40" i="1"/>
  <c r="G36" i="1"/>
  <c r="F36" i="1"/>
  <c r="G32" i="1"/>
  <c r="F32" i="1"/>
  <c r="G27" i="1"/>
  <c r="F27" i="1"/>
  <c r="G23" i="1"/>
  <c r="F23" i="1"/>
  <c r="G19" i="1"/>
  <c r="F19" i="1"/>
  <c r="G14" i="1"/>
  <c r="F14" i="1"/>
  <c r="G10" i="1"/>
  <c r="F10" i="1"/>
  <c r="G5" i="1"/>
  <c r="F5" i="1"/>
  <c r="C39" i="1" l="1"/>
  <c r="D41" i="1" s="1"/>
  <c r="C35" i="1"/>
  <c r="D37" i="1" s="1"/>
  <c r="C31" i="1"/>
  <c r="D33" i="1" s="1"/>
  <c r="C26" i="1"/>
  <c r="B28" i="1" s="1"/>
  <c r="C22" i="1"/>
  <c r="B24" i="1" s="1"/>
  <c r="C18" i="1"/>
  <c r="B20" i="1" s="1"/>
  <c r="C13" i="1"/>
  <c r="D15" i="1" s="1"/>
  <c r="C9" i="1"/>
  <c r="B11" i="1" s="1"/>
  <c r="D6" i="1"/>
  <c r="B6" i="1"/>
  <c r="D20" i="1" l="1"/>
  <c r="B15" i="1"/>
  <c r="B33" i="1"/>
  <c r="B37" i="1"/>
  <c r="B41" i="1"/>
  <c r="D24" i="1"/>
  <c r="D28" i="1"/>
  <c r="D11" i="1"/>
</calcChain>
</file>

<file path=xl/sharedStrings.xml><?xml version="1.0" encoding="utf-8"?>
<sst xmlns="http://schemas.openxmlformats.org/spreadsheetml/2006/main" count="36" uniqueCount="25">
  <si>
    <t>servo_id=4</t>
    <phoneticPr fontId="1" type="noConversion"/>
  </si>
  <si>
    <t>pwm</t>
    <phoneticPr fontId="1" type="noConversion"/>
  </si>
  <si>
    <t>angle</t>
    <phoneticPr fontId="1" type="noConversion"/>
  </si>
  <si>
    <t>pwm/deg=</t>
    <phoneticPr fontId="1" type="noConversion"/>
  </si>
  <si>
    <t>tallest</t>
    <phoneticPr fontId="1" type="noConversion"/>
  </si>
  <si>
    <t>shortest</t>
    <phoneticPr fontId="1" type="noConversion"/>
  </si>
  <si>
    <t>servo_id=5</t>
    <phoneticPr fontId="1" type="noConversion"/>
  </si>
  <si>
    <t>outermost / rightmost</t>
    <phoneticPr fontId="1" type="noConversion"/>
  </si>
  <si>
    <t>innermost</t>
    <phoneticPr fontId="1" type="noConversion"/>
  </si>
  <si>
    <t>id=6</t>
    <phoneticPr fontId="1" type="noConversion"/>
  </si>
  <si>
    <t>frontmost</t>
    <phoneticPr fontId="1" type="noConversion"/>
  </si>
  <si>
    <t>backmost</t>
    <phoneticPr fontId="1" type="noConversion"/>
  </si>
  <si>
    <t>id=8</t>
    <phoneticPr fontId="1" type="noConversion"/>
  </si>
  <si>
    <t>id=9</t>
    <phoneticPr fontId="1" type="noConversion"/>
  </si>
  <si>
    <t>outermost / leftmost</t>
    <phoneticPr fontId="1" type="noConversion"/>
  </si>
  <si>
    <t>id=10</t>
    <phoneticPr fontId="1" type="noConversion"/>
  </si>
  <si>
    <t>id=12</t>
    <phoneticPr fontId="1" type="noConversion"/>
  </si>
  <si>
    <t>id=13</t>
    <phoneticPr fontId="1" type="noConversion"/>
  </si>
  <si>
    <t>id=14</t>
    <phoneticPr fontId="1" type="noConversion"/>
  </si>
  <si>
    <t>NOTES:</t>
    <phoneticPr fontId="1" type="noConversion"/>
  </si>
  <si>
    <t>First, obtain the average pwm/deg for every motor according to the sample data recorded in angle_cali.ino.</t>
    <phoneticPr fontId="1" type="noConversion"/>
  </si>
  <si>
    <t>Second, write down the 90 degree PWM, along with the smallest and greatest PWM observed from samples</t>
    <phoneticPr fontId="1" type="noConversion"/>
  </si>
  <si>
    <t>Finally, calculate the corresponding smallest and greatest angles, and attach the behavior for easy understanding.</t>
    <phoneticPr fontId="1" type="noConversion"/>
  </si>
  <si>
    <t>0degree</t>
    <phoneticPr fontId="1" type="noConversion"/>
  </si>
  <si>
    <t>180degree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</si>
</sst>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304C-707E-8545-B3E7-DCA0F147C5AD}">
  <dimension ref="A1:G42"/>
  <sheetViews>
    <sheetView tabSelected="1" topLeftCell="C29" zoomScale="137" workbookViewId="0">
      <selection activeCell="G41" sqref="G41"/>
    </sheetView>
  </sheetViews>
  <sheetFormatPr baseColWidth="10" defaultRowHeight="16"/>
  <sheetData>
    <row r="1" spans="1:7">
      <c r="A1" t="s">
        <v>19</v>
      </c>
      <c r="B1" t="s">
        <v>20</v>
      </c>
    </row>
    <row r="2" spans="1:7">
      <c r="B2" t="s">
        <v>21</v>
      </c>
    </row>
    <row r="3" spans="1:7">
      <c r="B3" t="s">
        <v>22</v>
      </c>
    </row>
    <row r="4" spans="1:7">
      <c r="A4" t="s">
        <v>0</v>
      </c>
      <c r="B4" t="s">
        <v>3</v>
      </c>
      <c r="C4">
        <v>3</v>
      </c>
    </row>
    <row r="5" spans="1:7">
      <c r="A5" t="s">
        <v>1</v>
      </c>
      <c r="B5">
        <v>220</v>
      </c>
      <c r="C5">
        <v>400</v>
      </c>
      <c r="D5">
        <v>580</v>
      </c>
      <c r="F5">
        <f>C5-90*C4</f>
        <v>130</v>
      </c>
      <c r="G5">
        <f>C5+90*C4</f>
        <v>670</v>
      </c>
    </row>
    <row r="6" spans="1:7">
      <c r="A6" t="s">
        <v>2</v>
      </c>
      <c r="B6">
        <f>90-(C5-B5)/3</f>
        <v>30</v>
      </c>
      <c r="C6">
        <v>90</v>
      </c>
      <c r="D6">
        <f>90+(D5-C5)/3</f>
        <v>150</v>
      </c>
      <c r="F6" t="s">
        <v>23</v>
      </c>
      <c r="G6" t="s">
        <v>24</v>
      </c>
    </row>
    <row r="7" spans="1:7">
      <c r="B7" t="s">
        <v>5</v>
      </c>
      <c r="D7" t="s">
        <v>4</v>
      </c>
    </row>
    <row r="9" spans="1:7">
      <c r="A9" t="s">
        <v>6</v>
      </c>
      <c r="C9">
        <f>(70/30+130/45)/2</f>
        <v>2.6111111111111112</v>
      </c>
    </row>
    <row r="10" spans="1:7">
      <c r="B10">
        <v>110</v>
      </c>
      <c r="C10">
        <v>330</v>
      </c>
      <c r="D10">
        <v>470</v>
      </c>
      <c r="F10">
        <f>C10-90*C9</f>
        <v>95</v>
      </c>
      <c r="G10">
        <f>C10+90*C9</f>
        <v>565</v>
      </c>
    </row>
    <row r="11" spans="1:7">
      <c r="B11">
        <f>90+(B10-C10)/C9</f>
        <v>5.7446808510638334</v>
      </c>
      <c r="C11">
        <v>90</v>
      </c>
      <c r="D11">
        <f>90+(D10-C10)/C9</f>
        <v>143.61702127659575</v>
      </c>
    </row>
    <row r="12" spans="1:7">
      <c r="B12" t="s">
        <v>8</v>
      </c>
      <c r="D12" t="s">
        <v>7</v>
      </c>
    </row>
    <row r="13" spans="1:7">
      <c r="A13" t="s">
        <v>9</v>
      </c>
      <c r="C13">
        <f>(125/40+135/45)/2</f>
        <v>3.0625</v>
      </c>
    </row>
    <row r="14" spans="1:7">
      <c r="B14">
        <v>110</v>
      </c>
      <c r="C14">
        <v>345</v>
      </c>
      <c r="D14">
        <v>590</v>
      </c>
      <c r="F14">
        <f>C14-90*C13</f>
        <v>69.375</v>
      </c>
      <c r="G14">
        <f>C14+90*C13</f>
        <v>620.625</v>
      </c>
    </row>
    <row r="15" spans="1:7">
      <c r="B15">
        <f>90+(B14-C14)/C13</f>
        <v>13.265306122448976</v>
      </c>
      <c r="C15">
        <v>90</v>
      </c>
      <c r="D15">
        <f>90+(D14-C14)/C13</f>
        <v>170</v>
      </c>
    </row>
    <row r="16" spans="1:7">
      <c r="B16" t="s">
        <v>11</v>
      </c>
      <c r="D16" t="s">
        <v>10</v>
      </c>
    </row>
    <row r="18" spans="1:7">
      <c r="A18" t="s">
        <v>12</v>
      </c>
      <c r="C18">
        <f>(170/45+130/45)/2</f>
        <v>3.333333333333333</v>
      </c>
    </row>
    <row r="19" spans="1:7">
      <c r="B19">
        <v>140</v>
      </c>
      <c r="C19">
        <v>380</v>
      </c>
      <c r="D19">
        <v>550</v>
      </c>
      <c r="F19">
        <f>C19-90*C18</f>
        <v>80</v>
      </c>
      <c r="G19">
        <f>C19+90*C18</f>
        <v>680</v>
      </c>
    </row>
    <row r="20" spans="1:7">
      <c r="B20">
        <f>90+(B19-C19)/C18</f>
        <v>18</v>
      </c>
      <c r="C20">
        <v>90</v>
      </c>
      <c r="D20">
        <f>90+(D19-C19)/C18</f>
        <v>141</v>
      </c>
    </row>
    <row r="21" spans="1:7">
      <c r="B21" t="s">
        <v>4</v>
      </c>
      <c r="D21" t="s">
        <v>5</v>
      </c>
    </row>
    <row r="22" spans="1:7">
      <c r="A22" t="s">
        <v>13</v>
      </c>
      <c r="C22">
        <f>(75/30+85/30)/2</f>
        <v>2.666666666666667</v>
      </c>
    </row>
    <row r="23" spans="1:7">
      <c r="B23">
        <v>280</v>
      </c>
      <c r="C23">
        <v>565</v>
      </c>
      <c r="D23">
        <v>680</v>
      </c>
      <c r="F23">
        <f>C23-90*C22</f>
        <v>325</v>
      </c>
      <c r="G23">
        <f>C23+90*C22</f>
        <v>805</v>
      </c>
    </row>
    <row r="24" spans="1:7">
      <c r="B24">
        <f>90+(B23-C23)/C22</f>
        <v>-16.874999999999986</v>
      </c>
      <c r="C24">
        <v>90</v>
      </c>
      <c r="D24">
        <f>90+(D23-C23)/C22</f>
        <v>133.125</v>
      </c>
    </row>
    <row r="25" spans="1:7">
      <c r="B25" t="s">
        <v>8</v>
      </c>
      <c r="D25" t="s">
        <v>14</v>
      </c>
    </row>
    <row r="26" spans="1:7">
      <c r="A26" t="s">
        <v>15</v>
      </c>
      <c r="C26">
        <f>(80/30+80/30)/2</f>
        <v>2.6666666666666665</v>
      </c>
    </row>
    <row r="27" spans="1:7">
      <c r="B27">
        <v>140</v>
      </c>
      <c r="C27">
        <v>390</v>
      </c>
      <c r="D27">
        <v>660</v>
      </c>
      <c r="F27">
        <f>C27-90*C26</f>
        <v>150</v>
      </c>
      <c r="G27">
        <f>C27+90*C26</f>
        <v>630</v>
      </c>
    </row>
    <row r="28" spans="1:7">
      <c r="B28">
        <f>90+(B27-C27)/C26</f>
        <v>-3.75</v>
      </c>
      <c r="C28">
        <v>90</v>
      </c>
      <c r="D28">
        <f>90+(D27-C27)/C26</f>
        <v>191.25</v>
      </c>
    </row>
    <row r="29" spans="1:7">
      <c r="B29" t="s">
        <v>10</v>
      </c>
      <c r="D29" t="s">
        <v>11</v>
      </c>
    </row>
    <row r="31" spans="1:7">
      <c r="A31" t="s">
        <v>16</v>
      </c>
      <c r="C31">
        <f>130/45</f>
        <v>2.8888888888888888</v>
      </c>
    </row>
    <row r="32" spans="1:7">
      <c r="B32">
        <v>160</v>
      </c>
      <c r="C32">
        <v>395</v>
      </c>
      <c r="D32">
        <v>560</v>
      </c>
      <c r="F32">
        <f>C32-90*C31</f>
        <v>135</v>
      </c>
      <c r="G32">
        <f>C32+90*C31</f>
        <v>655</v>
      </c>
    </row>
    <row r="33" spans="1:7">
      <c r="B33">
        <f>90+(B32-C32)/C31</f>
        <v>8.6538461538461462</v>
      </c>
      <c r="C33">
        <v>90</v>
      </c>
      <c r="D33">
        <f>90+(D32-C32)/C31</f>
        <v>147.11538461538461</v>
      </c>
    </row>
    <row r="34" spans="1:7">
      <c r="B34" t="s">
        <v>4</v>
      </c>
      <c r="D34" t="s">
        <v>5</v>
      </c>
    </row>
    <row r="35" spans="1:7">
      <c r="A35" t="s">
        <v>17</v>
      </c>
      <c r="C35">
        <f>140/45</f>
        <v>3.1111111111111112</v>
      </c>
    </row>
    <row r="36" spans="1:7">
      <c r="B36">
        <v>160</v>
      </c>
      <c r="C36">
        <v>230</v>
      </c>
      <c r="D36">
        <v>460</v>
      </c>
      <c r="F36">
        <f>C36-90*C35</f>
        <v>-50</v>
      </c>
      <c r="G36">
        <f>C36+90*C35</f>
        <v>510</v>
      </c>
    </row>
    <row r="37" spans="1:7">
      <c r="B37">
        <f>90+(B36-C36)/C35</f>
        <v>67.5</v>
      </c>
      <c r="C37">
        <v>90</v>
      </c>
      <c r="D37">
        <f>90+(D36-C36)/C35</f>
        <v>163.92857142857144</v>
      </c>
    </row>
    <row r="38" spans="1:7">
      <c r="B38" t="s">
        <v>14</v>
      </c>
      <c r="D38" t="s">
        <v>8</v>
      </c>
    </row>
    <row r="39" spans="1:7">
      <c r="A39" t="s">
        <v>18</v>
      </c>
      <c r="C39">
        <f>(130/45)</f>
        <v>2.8888888888888888</v>
      </c>
    </row>
    <row r="40" spans="1:7">
      <c r="B40">
        <v>150</v>
      </c>
      <c r="C40">
        <v>380</v>
      </c>
      <c r="D40">
        <v>650</v>
      </c>
      <c r="F40">
        <f>C40-90*C39</f>
        <v>120</v>
      </c>
      <c r="G40">
        <f>C40+90*C39</f>
        <v>640</v>
      </c>
    </row>
    <row r="41" spans="1:7">
      <c r="B41">
        <f>90+(B40-C40)/C39</f>
        <v>10.384615384615387</v>
      </c>
      <c r="C41">
        <v>90</v>
      </c>
      <c r="D41">
        <f>90+(D40-C40)/C39</f>
        <v>183.46153846153845</v>
      </c>
    </row>
    <row r="42" spans="1:7">
      <c r="B42" t="s">
        <v>10</v>
      </c>
      <c r="D42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2020-08-04T07:17:54Z</dcterms:created>
  <dcterms:modified xsi:type="dcterms:W3CDTF">2020-08-06T04:52:43Z</dcterms:modified>
</cp:coreProperties>
</file>