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ndo\Documents\TIM\Untitled Folder\Repo\DataScience\Versuch_Messsystemanalyse\"/>
    </mc:Choice>
  </mc:AlternateContent>
  <xr:revisionPtr revIDLastSave="0" documentId="13_ncr:1_{F820FF16-7F23-4CC6-A0B1-69A565903E94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Matlab_Import" sheetId="1" r:id="rId1"/>
    <sheet name="Messtabel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16" i="1" l="1"/>
  <c r="A15" i="1"/>
  <c r="A14" i="1"/>
  <c r="A13" i="1"/>
  <c r="A12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D26" i="1" l="1"/>
  <c r="D25" i="1"/>
  <c r="D24" i="1"/>
  <c r="D23" i="1"/>
  <c r="D9" i="1"/>
  <c r="D11" i="1"/>
  <c r="D10" i="1"/>
  <c r="D8" i="1"/>
  <c r="D7" i="1"/>
  <c r="D6" i="1"/>
  <c r="D5" i="1"/>
  <c r="D4" i="1"/>
  <c r="D3" i="1"/>
  <c r="A2" i="1"/>
  <c r="A3" i="1"/>
  <c r="U18" i="2"/>
  <c r="R18" i="2"/>
  <c r="O18" i="2"/>
  <c r="L18" i="2"/>
  <c r="I18" i="2"/>
  <c r="F18" i="2"/>
  <c r="U17" i="2"/>
  <c r="R17" i="2"/>
  <c r="O17" i="2"/>
  <c r="L17" i="2"/>
  <c r="I17" i="2"/>
  <c r="F17" i="2"/>
  <c r="U16" i="2"/>
  <c r="R16" i="2"/>
  <c r="O16" i="2"/>
  <c r="L16" i="2"/>
  <c r="I16" i="2"/>
  <c r="F16" i="2"/>
  <c r="U15" i="2"/>
  <c r="R15" i="2"/>
  <c r="O15" i="2"/>
  <c r="L15" i="2"/>
  <c r="I15" i="2"/>
  <c r="F15" i="2"/>
  <c r="U14" i="2"/>
  <c r="R14" i="2"/>
  <c r="O14" i="2"/>
  <c r="L14" i="2"/>
  <c r="I14" i="2"/>
  <c r="F14" i="2"/>
  <c r="D2" i="1" s="1"/>
  <c r="C26" i="1"/>
  <c r="B26" i="1"/>
  <c r="A26" i="1"/>
  <c r="C25" i="1"/>
  <c r="B25" i="1"/>
  <c r="A25" i="1"/>
  <c r="C24" i="1"/>
  <c r="B24" i="1"/>
  <c r="A24" i="1"/>
  <c r="C23" i="1"/>
  <c r="B23" i="1"/>
  <c r="A23" i="1"/>
  <c r="C11" i="1"/>
  <c r="B11" i="1"/>
  <c r="A11" i="1"/>
  <c r="C10" i="1"/>
  <c r="B10" i="1"/>
  <c r="A10" i="1"/>
  <c r="C9" i="1"/>
  <c r="B9" i="1"/>
  <c r="A9" i="1"/>
  <c r="C8" i="1"/>
  <c r="B8" i="1"/>
  <c r="A8" i="1"/>
  <c r="C7" i="1"/>
  <c r="B7" i="1"/>
  <c r="A7" i="1"/>
  <c r="C6" i="1"/>
  <c r="B6" i="1"/>
  <c r="A6" i="1"/>
  <c r="C5" i="1"/>
  <c r="B5" i="1"/>
  <c r="A5" i="1"/>
  <c r="C4" i="1"/>
  <c r="B4" i="1"/>
  <c r="A4" i="1"/>
  <c r="C3" i="1"/>
  <c r="B3" i="1"/>
  <c r="C2" i="1"/>
  <c r="B2" i="1"/>
</calcChain>
</file>

<file path=xl/sharedStrings.xml><?xml version="1.0" encoding="utf-8"?>
<sst xmlns="http://schemas.openxmlformats.org/spreadsheetml/2006/main" count="32" uniqueCount="17">
  <si>
    <t>Operator</t>
  </si>
  <si>
    <t>Part</t>
  </si>
  <si>
    <t>Repetition</t>
  </si>
  <si>
    <t>Measurement</t>
  </si>
  <si>
    <t>Messreihenfolge</t>
  </si>
  <si>
    <t>Messung</t>
  </si>
  <si>
    <t>Leergewicht_g</t>
  </si>
  <si>
    <t>Probe</t>
  </si>
  <si>
    <t>Brutto_g</t>
  </si>
  <si>
    <t>Netto_g</t>
  </si>
  <si>
    <t>100 ml</t>
  </si>
  <si>
    <t>200 ml</t>
  </si>
  <si>
    <t>300 ml</t>
  </si>
  <si>
    <t>400 ml</t>
  </si>
  <si>
    <t>500 ml</t>
  </si>
  <si>
    <t>Benjamin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</si>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</sst>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C2E0AE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A6A8FE"/>
        <bgColor rgb="FFCC99FF"/>
      </patternFill>
    </fill>
    <fill>
      <patternFill patternType="solid">
        <fgColor rgb="FF7EE6FF"/>
        <bgColor rgb="FFC2E0A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2" xfId="0" applyFont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justify"/>
    </xf>
    <xf numFmtId="0" fontId="1" fillId="0" borderId="2" xfId="0" applyFont="1" applyBorder="1" applyAlignment="1">
      <alignment horizontal="justify"/>
    </xf>
    <xf numFmtId="0" fontId="1" fillId="3" borderId="2" xfId="0" applyFont="1" applyFill="1" applyBorder="1" applyAlignment="1">
      <alignment horizontal="justify"/>
    </xf>
    <xf numFmtId="0" fontId="1" fillId="4" borderId="2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justify"/>
    </xf>
    <xf numFmtId="0" fontId="1" fillId="0" borderId="1" xfId="0" applyFont="1" applyBorder="1" applyAlignment="1">
      <alignment horizontal="justify"/>
    </xf>
    <xf numFmtId="0" fontId="1" fillId="4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A6A8FE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EE6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10" zoomScaleNormal="110" workbookViewId="0">
      <selection activeCell="F12" sqref="F12"/>
    </sheetView>
  </sheetViews>
  <sheetFormatPr baseColWidth="10" defaultColWidth="8.85546875"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tr">
        <f>Messtabelle!$D$11</f>
        <v>Benjamin</v>
      </c>
      <c r="B2" s="1">
        <f>Messtabelle!C14</f>
        <v>1</v>
      </c>
      <c r="C2">
        <f>Messtabelle!D12</f>
        <v>1</v>
      </c>
      <c r="D2">
        <f>Messtabelle!F14</f>
        <v>101</v>
      </c>
    </row>
    <row r="3" spans="1:4" x14ac:dyDescent="0.2">
      <c r="A3" t="str">
        <f>Messtabelle!$D$11</f>
        <v>Benjamin</v>
      </c>
      <c r="B3">
        <f>Messtabelle!C15</f>
        <v>2</v>
      </c>
      <c r="C3">
        <f>Messtabelle!D12</f>
        <v>1</v>
      </c>
      <c r="D3">
        <f>198</f>
        <v>198</v>
      </c>
    </row>
    <row r="4" spans="1:4" x14ac:dyDescent="0.2">
      <c r="A4" t="str">
        <f>Messtabelle!$D$11</f>
        <v>Benjamin</v>
      </c>
      <c r="B4">
        <f>Messtabelle!C16</f>
        <v>3</v>
      </c>
      <c r="C4">
        <f>Messtabelle!D12</f>
        <v>1</v>
      </c>
      <c r="D4">
        <f>299</f>
        <v>299</v>
      </c>
    </row>
    <row r="5" spans="1:4" x14ac:dyDescent="0.2">
      <c r="A5" t="str">
        <f>Messtabelle!$D$11</f>
        <v>Benjamin</v>
      </c>
      <c r="B5">
        <f>Messtabelle!C17</f>
        <v>4</v>
      </c>
      <c r="C5">
        <f>Messtabelle!D12</f>
        <v>1</v>
      </c>
      <c r="D5">
        <f>402</f>
        <v>402</v>
      </c>
    </row>
    <row r="6" spans="1:4" x14ac:dyDescent="0.2">
      <c r="A6" t="str">
        <f>Messtabelle!$D$11</f>
        <v>Benjamin</v>
      </c>
      <c r="B6">
        <f>Messtabelle!C18</f>
        <v>5</v>
      </c>
      <c r="C6">
        <f>Messtabelle!D12</f>
        <v>1</v>
      </c>
      <c r="D6">
        <f>500</f>
        <v>500</v>
      </c>
    </row>
    <row r="7" spans="1:4" x14ac:dyDescent="0.2">
      <c r="A7" t="str">
        <f>Messtabelle!$D$11</f>
        <v>Benjamin</v>
      </c>
      <c r="B7" s="1">
        <f>Messtabelle!C14</f>
        <v>1</v>
      </c>
      <c r="C7">
        <f>Messtabelle!G12</f>
        <v>2</v>
      </c>
      <c r="D7">
        <f>99</f>
        <v>99</v>
      </c>
    </row>
    <row r="8" spans="1:4" x14ac:dyDescent="0.2">
      <c r="A8" t="str">
        <f>Messtabelle!$D$11</f>
        <v>Benjamin</v>
      </c>
      <c r="B8">
        <f>Messtabelle!C15</f>
        <v>2</v>
      </c>
      <c r="C8">
        <f>Messtabelle!G12</f>
        <v>2</v>
      </c>
      <c r="D8">
        <f>202</f>
        <v>202</v>
      </c>
    </row>
    <row r="9" spans="1:4" x14ac:dyDescent="0.2">
      <c r="A9" t="str">
        <f>Messtabelle!$D$11</f>
        <v>Benjamin</v>
      </c>
      <c r="B9">
        <f>Messtabelle!C16</f>
        <v>3</v>
      </c>
      <c r="C9">
        <f>Messtabelle!G12</f>
        <v>2</v>
      </c>
      <c r="D9">
        <f>298</f>
        <v>298</v>
      </c>
    </row>
    <row r="10" spans="1:4" x14ac:dyDescent="0.2">
      <c r="A10" t="str">
        <f>Messtabelle!$D$11</f>
        <v>Benjamin</v>
      </c>
      <c r="B10">
        <f>Messtabelle!C17</f>
        <v>4</v>
      </c>
      <c r="C10">
        <f>Messtabelle!G12</f>
        <v>2</v>
      </c>
      <c r="D10">
        <f>397</f>
        <v>397</v>
      </c>
    </row>
    <row r="11" spans="1:4" x14ac:dyDescent="0.2">
      <c r="A11" t="str">
        <f>Messtabelle!$D$11</f>
        <v>Benjamin</v>
      </c>
      <c r="B11">
        <f>Messtabelle!C18</f>
        <v>5</v>
      </c>
      <c r="C11">
        <f>Messtabelle!G12</f>
        <v>2</v>
      </c>
      <c r="D11">
        <f>503</f>
        <v>503</v>
      </c>
    </row>
    <row r="12" spans="1:4" x14ac:dyDescent="0.2">
      <c r="A12" s="1" t="str">
        <f>Messtabelle!$D$11</f>
        <v>Benjamin</v>
      </c>
      <c r="B12" s="1">
        <v>1</v>
      </c>
      <c r="C12" s="1">
        <v>3</v>
      </c>
      <c r="D12" s="1"/>
    </row>
    <row r="13" spans="1:4" x14ac:dyDescent="0.2">
      <c r="A13" s="1" t="str">
        <f>Messtabelle!$D$11</f>
        <v>Benjamin</v>
      </c>
      <c r="B13" s="1">
        <v>2</v>
      </c>
      <c r="C13" s="1">
        <v>3</v>
      </c>
      <c r="D13" s="1"/>
    </row>
    <row r="14" spans="1:4" x14ac:dyDescent="0.2">
      <c r="A14" s="1" t="str">
        <f>Messtabelle!$D$11</f>
        <v>Benjamin</v>
      </c>
      <c r="B14" s="1">
        <v>3</v>
      </c>
      <c r="C14" s="1">
        <v>3</v>
      </c>
      <c r="D14" s="1"/>
    </row>
    <row r="15" spans="1:4" x14ac:dyDescent="0.2">
      <c r="A15" s="1" t="str">
        <f>Messtabelle!$D$11</f>
        <v>Benjamin</v>
      </c>
      <c r="B15" s="1">
        <v>4</v>
      </c>
      <c r="C15" s="1">
        <v>3</v>
      </c>
      <c r="D15" s="1"/>
    </row>
    <row r="16" spans="1:4" x14ac:dyDescent="0.2">
      <c r="A16" s="1" t="str">
        <f>Messtabelle!$D$11</f>
        <v>Benjamin</v>
      </c>
      <c r="B16" s="1">
        <v>5</v>
      </c>
      <c r="C16" s="1">
        <v>3</v>
      </c>
      <c r="D16" s="1"/>
    </row>
    <row r="17" spans="1:4" x14ac:dyDescent="0.2">
      <c r="A17" t="str">
        <f>Messtabelle!$M$11</f>
        <v>Marie</v>
      </c>
      <c r="B17" s="1">
        <f>Messtabelle!C14</f>
        <v>1</v>
      </c>
      <c r="C17">
        <f>Messtabelle!M12</f>
        <v>1</v>
      </c>
      <c r="D17">
        <f>98</f>
        <v>98</v>
      </c>
    </row>
    <row r="18" spans="1:4" x14ac:dyDescent="0.2">
      <c r="A18" t="str">
        <f>Messtabelle!$M$11</f>
        <v>Marie</v>
      </c>
      <c r="B18">
        <f>Messtabelle!C15</f>
        <v>2</v>
      </c>
      <c r="C18">
        <f>Messtabelle!M12</f>
        <v>1</v>
      </c>
      <c r="D18">
        <f>200</f>
        <v>200</v>
      </c>
    </row>
    <row r="19" spans="1:4" x14ac:dyDescent="0.2">
      <c r="A19" t="str">
        <f>Messtabelle!$M$11</f>
        <v>Marie</v>
      </c>
      <c r="B19">
        <f>Messtabelle!C16</f>
        <v>3</v>
      </c>
      <c r="C19">
        <f>Messtabelle!M12</f>
        <v>1</v>
      </c>
      <c r="D19">
        <f>301</f>
        <v>301</v>
      </c>
    </row>
    <row r="20" spans="1:4" x14ac:dyDescent="0.2">
      <c r="A20" t="str">
        <f>Messtabelle!$M$11</f>
        <v>Marie</v>
      </c>
      <c r="B20">
        <f>Messtabelle!C17</f>
        <v>4</v>
      </c>
      <c r="C20">
        <f>Messtabelle!M12</f>
        <v>1</v>
      </c>
      <c r="D20">
        <f>398</f>
        <v>398</v>
      </c>
    </row>
    <row r="21" spans="1:4" x14ac:dyDescent="0.2">
      <c r="A21" t="str">
        <f>Messtabelle!$M$11</f>
        <v>Marie</v>
      </c>
      <c r="B21">
        <f>Messtabelle!C18</f>
        <v>5</v>
      </c>
      <c r="C21">
        <f>Messtabelle!M12</f>
        <v>1</v>
      </c>
      <c r="D21">
        <f>498</f>
        <v>498</v>
      </c>
    </row>
    <row r="22" spans="1:4" x14ac:dyDescent="0.2">
      <c r="A22" t="str">
        <f>Messtabelle!$M$11</f>
        <v>Marie</v>
      </c>
      <c r="B22" s="1">
        <f>Messtabelle!C14</f>
        <v>1</v>
      </c>
      <c r="C22">
        <f>Messtabelle!P12</f>
        <v>2</v>
      </c>
      <c r="D22">
        <f>100</f>
        <v>100</v>
      </c>
    </row>
    <row r="23" spans="1:4" x14ac:dyDescent="0.2">
      <c r="A23" t="str">
        <f>Messtabelle!$M$11</f>
        <v>Marie</v>
      </c>
      <c r="B23">
        <f>Messtabelle!C15</f>
        <v>2</v>
      </c>
      <c r="C23">
        <f>Messtabelle!P12</f>
        <v>2</v>
      </c>
      <c r="D23">
        <f>198</f>
        <v>198</v>
      </c>
    </row>
    <row r="24" spans="1:4" x14ac:dyDescent="0.2">
      <c r="A24" t="str">
        <f>Messtabelle!$M$11</f>
        <v>Marie</v>
      </c>
      <c r="B24">
        <f>Messtabelle!C16</f>
        <v>3</v>
      </c>
      <c r="C24">
        <f>Messtabelle!P12</f>
        <v>2</v>
      </c>
      <c r="D24">
        <f>201</f>
        <v>201</v>
      </c>
    </row>
    <row r="25" spans="1:4" x14ac:dyDescent="0.2">
      <c r="A25" t="str">
        <f>Messtabelle!$M$11</f>
        <v>Marie</v>
      </c>
      <c r="B25">
        <f>Messtabelle!C17</f>
        <v>4</v>
      </c>
      <c r="C25">
        <f>Messtabelle!P12</f>
        <v>2</v>
      </c>
      <c r="D25">
        <f>302</f>
        <v>302</v>
      </c>
    </row>
    <row r="26" spans="1:4" x14ac:dyDescent="0.2">
      <c r="A26" t="str">
        <f>Messtabelle!$M$11</f>
        <v>Marie</v>
      </c>
      <c r="B26">
        <f>Messtabelle!C18</f>
        <v>5</v>
      </c>
      <c r="C26">
        <f>Messtabelle!P12</f>
        <v>2</v>
      </c>
      <c r="D26">
        <f>499</f>
        <v>499</v>
      </c>
    </row>
    <row r="27" spans="1:4" x14ac:dyDescent="0.2">
      <c r="A27" s="1" t="s">
        <v>16</v>
      </c>
      <c r="B27" s="1">
        <v>1</v>
      </c>
      <c r="C27" s="1">
        <v>3</v>
      </c>
      <c r="D27" s="1"/>
    </row>
    <row r="28" spans="1:4" x14ac:dyDescent="0.2">
      <c r="A28" s="1" t="s">
        <v>16</v>
      </c>
      <c r="B28" s="1">
        <v>2</v>
      </c>
      <c r="C28" s="1">
        <v>3</v>
      </c>
      <c r="D28" s="1"/>
    </row>
    <row r="29" spans="1:4" x14ac:dyDescent="0.2">
      <c r="A29" s="1" t="s">
        <v>16</v>
      </c>
      <c r="B29" s="1">
        <v>3</v>
      </c>
      <c r="C29" s="1">
        <v>3</v>
      </c>
      <c r="D29" s="1"/>
    </row>
    <row r="30" spans="1:4" x14ac:dyDescent="0.2">
      <c r="A30" s="1" t="s">
        <v>16</v>
      </c>
      <c r="B30" s="1">
        <v>4</v>
      </c>
      <c r="C30" s="1">
        <v>3</v>
      </c>
      <c r="D30" s="1"/>
    </row>
    <row r="31" spans="1:4" x14ac:dyDescent="0.2">
      <c r="A31" s="1" t="s">
        <v>16</v>
      </c>
      <c r="B31" s="1">
        <v>5</v>
      </c>
      <c r="C31" s="1">
        <v>3</v>
      </c>
      <c r="D3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0:U18"/>
  <sheetViews>
    <sheetView zoomScale="110" zoomScaleNormal="110" workbookViewId="0">
      <selection activeCell="I33" sqref="I33"/>
    </sheetView>
  </sheetViews>
  <sheetFormatPr baseColWidth="10" defaultColWidth="8.85546875" defaultRowHeight="12.75" x14ac:dyDescent="0.2"/>
  <cols>
    <col min="1" max="1" width="16" customWidth="1"/>
    <col min="2" max="3" width="11.5703125"/>
    <col min="4" max="4" width="3.28515625" customWidth="1"/>
    <col min="5" max="6" width="9.28515625" customWidth="1"/>
    <col min="7" max="7" width="3.28515625" customWidth="1"/>
    <col min="8" max="9" width="9.28515625" customWidth="1"/>
    <col min="10" max="10" width="3.28515625" customWidth="1"/>
    <col min="11" max="12" width="9.28515625" customWidth="1"/>
    <col min="13" max="13" width="3.28515625" customWidth="1"/>
    <col min="14" max="15" width="9.28515625" customWidth="1"/>
    <col min="16" max="16" width="3.28515625" customWidth="1"/>
    <col min="17" max="18" width="9.28515625" customWidth="1"/>
    <col min="19" max="19" width="3.28515625" customWidth="1"/>
    <col min="20" max="21" width="9.28515625" customWidth="1"/>
    <col min="22" max="1025" width="11.5703125"/>
  </cols>
  <sheetData>
    <row r="10" spans="1:21" ht="15.75" x14ac:dyDescent="0.2">
      <c r="C10" s="18" t="s">
        <v>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spans="1:21" ht="15.75" x14ac:dyDescent="0.25">
      <c r="C11" s="2"/>
      <c r="D11" s="19" t="s">
        <v>15</v>
      </c>
      <c r="E11" s="19"/>
      <c r="F11" s="19"/>
      <c r="G11" s="19"/>
      <c r="H11" s="19"/>
      <c r="I11" s="19"/>
      <c r="J11" s="19"/>
      <c r="K11" s="19"/>
      <c r="L11" s="19"/>
      <c r="M11" s="20" t="s">
        <v>16</v>
      </c>
      <c r="N11" s="20"/>
      <c r="O11" s="20"/>
      <c r="P11" s="20"/>
      <c r="Q11" s="20"/>
      <c r="R11" s="20"/>
      <c r="S11" s="20"/>
      <c r="T11" s="20"/>
      <c r="U11" s="20"/>
    </row>
    <row r="12" spans="1:21" ht="15.75" x14ac:dyDescent="0.25">
      <c r="C12" s="3" t="s">
        <v>5</v>
      </c>
      <c r="D12" s="4">
        <v>1</v>
      </c>
      <c r="E12" s="21">
        <v>44147.875</v>
      </c>
      <c r="F12" s="21"/>
      <c r="G12" s="4">
        <v>2</v>
      </c>
      <c r="H12" s="21">
        <v>44147.895833333299</v>
      </c>
      <c r="I12" s="21"/>
      <c r="J12" s="4">
        <v>3</v>
      </c>
      <c r="K12" s="21">
        <v>44147.916666666701</v>
      </c>
      <c r="L12" s="21"/>
      <c r="M12" s="4">
        <v>1</v>
      </c>
      <c r="N12" s="21">
        <v>44147.9375</v>
      </c>
      <c r="O12" s="21"/>
      <c r="P12" s="4">
        <v>2</v>
      </c>
      <c r="Q12" s="21">
        <v>44147.958333333299</v>
      </c>
      <c r="R12" s="21"/>
      <c r="S12" s="5">
        <v>3</v>
      </c>
      <c r="T12" s="22">
        <v>44147.979166666701</v>
      </c>
      <c r="U12" s="22"/>
    </row>
    <row r="13" spans="1:21" ht="15.75" x14ac:dyDescent="0.25">
      <c r="A13" s="6" t="s">
        <v>6</v>
      </c>
      <c r="B13" s="6"/>
      <c r="C13" s="7" t="s">
        <v>7</v>
      </c>
      <c r="D13" s="8"/>
      <c r="E13" s="8" t="s">
        <v>8</v>
      </c>
      <c r="F13" s="8" t="s">
        <v>9</v>
      </c>
      <c r="G13" s="8"/>
      <c r="H13" s="8" t="s">
        <v>8</v>
      </c>
      <c r="I13" s="8" t="s">
        <v>9</v>
      </c>
      <c r="J13" s="8"/>
      <c r="K13" s="8" t="s">
        <v>8</v>
      </c>
      <c r="L13" s="8" t="s">
        <v>9</v>
      </c>
      <c r="M13" s="8"/>
      <c r="N13" s="8" t="s">
        <v>8</v>
      </c>
      <c r="O13" s="8" t="s">
        <v>9</v>
      </c>
      <c r="P13" s="8"/>
      <c r="Q13" s="8" t="s">
        <v>8</v>
      </c>
      <c r="R13" s="8" t="s">
        <v>9</v>
      </c>
      <c r="S13" s="9"/>
      <c r="T13" s="8" t="s">
        <v>8</v>
      </c>
      <c r="U13" s="9" t="s">
        <v>9</v>
      </c>
    </row>
    <row r="14" spans="1:21" ht="15.75" x14ac:dyDescent="0.25">
      <c r="A14" s="6">
        <v>322</v>
      </c>
      <c r="B14" s="6" t="s">
        <v>10</v>
      </c>
      <c r="C14" s="10">
        <v>1</v>
      </c>
      <c r="D14" s="11">
        <v>4</v>
      </c>
      <c r="E14" s="12">
        <v>423</v>
      </c>
      <c r="F14" s="13">
        <f>E14-$A14</f>
        <v>101</v>
      </c>
      <c r="G14" s="11">
        <v>1</v>
      </c>
      <c r="H14" s="12">
        <v>426</v>
      </c>
      <c r="I14" s="13">
        <f>H14-$A14</f>
        <v>104</v>
      </c>
      <c r="J14" s="11">
        <v>2</v>
      </c>
      <c r="K14" s="12">
        <v>426</v>
      </c>
      <c r="L14" s="13">
        <f>K14-$A14</f>
        <v>104</v>
      </c>
      <c r="M14" s="11">
        <v>5</v>
      </c>
      <c r="N14" s="12">
        <v>426</v>
      </c>
      <c r="O14" s="14">
        <f>N14-$A14</f>
        <v>104</v>
      </c>
      <c r="P14" s="11">
        <v>1</v>
      </c>
      <c r="Q14" s="12">
        <v>427</v>
      </c>
      <c r="R14" s="14">
        <f>Q14-$A14</f>
        <v>105</v>
      </c>
      <c r="S14" s="15">
        <v>5</v>
      </c>
      <c r="T14" s="16">
        <v>426</v>
      </c>
      <c r="U14" s="17">
        <f>T14-$A14</f>
        <v>104</v>
      </c>
    </row>
    <row r="15" spans="1:21" ht="15.75" x14ac:dyDescent="0.25">
      <c r="A15" s="6">
        <v>318</v>
      </c>
      <c r="B15" s="6" t="s">
        <v>11</v>
      </c>
      <c r="C15" s="10">
        <v>2</v>
      </c>
      <c r="D15" s="11">
        <v>3</v>
      </c>
      <c r="E15" s="12">
        <v>525</v>
      </c>
      <c r="F15" s="13">
        <f>E15-$A15</f>
        <v>207</v>
      </c>
      <c r="G15" s="11">
        <v>5</v>
      </c>
      <c r="H15" s="12">
        <v>525</v>
      </c>
      <c r="I15" s="13">
        <f>H15-$A15</f>
        <v>207</v>
      </c>
      <c r="J15" s="11">
        <v>4</v>
      </c>
      <c r="K15" s="12">
        <v>525</v>
      </c>
      <c r="L15" s="13">
        <f>K15-$A15</f>
        <v>207</v>
      </c>
      <c r="M15" s="11">
        <v>3</v>
      </c>
      <c r="N15" s="12">
        <v>525</v>
      </c>
      <c r="O15" s="14">
        <f>N15-$A15</f>
        <v>207</v>
      </c>
      <c r="P15" s="11">
        <v>2</v>
      </c>
      <c r="Q15" s="12">
        <v>525</v>
      </c>
      <c r="R15" s="14">
        <f>Q15-$A15</f>
        <v>207</v>
      </c>
      <c r="S15" s="15">
        <v>4</v>
      </c>
      <c r="T15" s="16">
        <v>524</v>
      </c>
      <c r="U15" s="17">
        <f>T15-$A15</f>
        <v>206</v>
      </c>
    </row>
    <row r="16" spans="1:21" ht="15.75" x14ac:dyDescent="0.25">
      <c r="A16" s="6">
        <v>329</v>
      </c>
      <c r="B16" s="6" t="s">
        <v>12</v>
      </c>
      <c r="C16" s="10">
        <v>3</v>
      </c>
      <c r="D16" s="11">
        <v>2</v>
      </c>
      <c r="E16" s="12">
        <v>651</v>
      </c>
      <c r="F16" s="13">
        <f>E16-$A16</f>
        <v>322</v>
      </c>
      <c r="G16" s="11">
        <v>3</v>
      </c>
      <c r="H16" s="12">
        <v>652</v>
      </c>
      <c r="I16" s="13">
        <f>H16-$A16</f>
        <v>323</v>
      </c>
      <c r="J16" s="11">
        <v>3</v>
      </c>
      <c r="K16" s="12">
        <v>651</v>
      </c>
      <c r="L16" s="13">
        <f>K16-$A16</f>
        <v>322</v>
      </c>
      <c r="M16" s="11">
        <v>1</v>
      </c>
      <c r="N16" s="12">
        <v>651</v>
      </c>
      <c r="O16" s="14">
        <f>N16-$A16</f>
        <v>322</v>
      </c>
      <c r="P16" s="11">
        <v>5</v>
      </c>
      <c r="Q16" s="12">
        <v>651</v>
      </c>
      <c r="R16" s="14">
        <f>Q16-$A16</f>
        <v>322</v>
      </c>
      <c r="S16" s="15">
        <v>2</v>
      </c>
      <c r="T16" s="16">
        <v>651</v>
      </c>
      <c r="U16" s="17">
        <f>T16-$A16</f>
        <v>322</v>
      </c>
    </row>
    <row r="17" spans="1:21" ht="15.75" x14ac:dyDescent="0.25">
      <c r="A17" s="6">
        <v>350</v>
      </c>
      <c r="B17" s="6" t="s">
        <v>13</v>
      </c>
      <c r="C17" s="10">
        <v>4</v>
      </c>
      <c r="D17" s="11">
        <v>5</v>
      </c>
      <c r="E17" s="12">
        <v>754</v>
      </c>
      <c r="F17" s="13">
        <f>E17-$A17</f>
        <v>404</v>
      </c>
      <c r="G17" s="11">
        <v>2</v>
      </c>
      <c r="H17" s="12">
        <v>754</v>
      </c>
      <c r="I17" s="13">
        <f>H17-$A17</f>
        <v>404</v>
      </c>
      <c r="J17" s="11">
        <v>1</v>
      </c>
      <c r="K17" s="12">
        <v>755</v>
      </c>
      <c r="L17" s="13">
        <f>K17-$A17</f>
        <v>405</v>
      </c>
      <c r="M17" s="11">
        <v>2</v>
      </c>
      <c r="N17" s="12">
        <v>754</v>
      </c>
      <c r="O17" s="14">
        <f>N17-$A17</f>
        <v>404</v>
      </c>
      <c r="P17" s="11">
        <v>4</v>
      </c>
      <c r="Q17" s="12">
        <v>754</v>
      </c>
      <c r="R17" s="14">
        <f>Q17-$A17</f>
        <v>404</v>
      </c>
      <c r="S17" s="15">
        <v>3</v>
      </c>
      <c r="T17" s="16">
        <v>753</v>
      </c>
      <c r="U17" s="17">
        <f>T17-$A17</f>
        <v>403</v>
      </c>
    </row>
    <row r="18" spans="1:21" ht="15.75" x14ac:dyDescent="0.25">
      <c r="A18" s="6">
        <v>502</v>
      </c>
      <c r="B18" s="6" t="s">
        <v>14</v>
      </c>
      <c r="C18" s="10">
        <v>5</v>
      </c>
      <c r="D18" s="11">
        <v>1</v>
      </c>
      <c r="E18" s="12">
        <v>1023</v>
      </c>
      <c r="F18" s="13">
        <f>E18-$A18</f>
        <v>521</v>
      </c>
      <c r="G18" s="11">
        <v>4</v>
      </c>
      <c r="H18" s="12">
        <v>1023</v>
      </c>
      <c r="I18" s="13">
        <f>H18-$A18</f>
        <v>521</v>
      </c>
      <c r="J18" s="11">
        <v>5</v>
      </c>
      <c r="K18" s="12">
        <v>1023</v>
      </c>
      <c r="L18" s="13">
        <f>K18-$A18</f>
        <v>521</v>
      </c>
      <c r="M18" s="11">
        <v>4</v>
      </c>
      <c r="N18" s="12">
        <v>1023</v>
      </c>
      <c r="O18" s="14">
        <f>N18-$A18</f>
        <v>521</v>
      </c>
      <c r="P18" s="11">
        <v>3</v>
      </c>
      <c r="Q18" s="12">
        <v>1023</v>
      </c>
      <c r="R18" s="14">
        <f>Q18-$A18</f>
        <v>521</v>
      </c>
      <c r="S18" s="15">
        <v>1</v>
      </c>
      <c r="T18" s="16">
        <v>1022</v>
      </c>
      <c r="U18" s="17">
        <f>T18-$A18</f>
        <v>520</v>
      </c>
    </row>
  </sheetData>
  <mergeCells count="9">
    <mergeCell ref="C10:U10"/>
    <mergeCell ref="D11:L11"/>
    <mergeCell ref="M11:U11"/>
    <mergeCell ref="E12:F12"/>
    <mergeCell ref="H12:I12"/>
    <mergeCell ref="K12:L12"/>
    <mergeCell ref="N12:O12"/>
    <mergeCell ref="Q12:R12"/>
    <mergeCell ref="T12:U1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Matlab_Import</vt:lpstr>
      <vt:lpstr>Messtabelle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 Ling</cp:lastModifiedBy>
  <cp:revision>7</cp:revision>
  <dcterms:created xsi:type="dcterms:W3CDTF">2020-11-12T22:06:17Z</dcterms:created>
  <dcterms:modified xsi:type="dcterms:W3CDTF">2020-11-14T10:48:51Z</dcterms:modified>
  <dc:language>de-DE</dc:language>
</cp:coreProperties>
</file>