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8720" windowHeight="17560"/>
  </bookViews>
  <sheets>
    <sheet name="Sheet1" sheetId="1" r:id="rId1"/>
    <sheet name="Sheet2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A1" i="2"/>
  <c r="A3" i="2"/>
  <c r="A4" i="2"/>
  <c r="A5" i="2"/>
  <c r="A6" i="2"/>
  <c r="A7" i="2"/>
  <c r="A8" i="2"/>
  <c r="A9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F26" i="1"/>
  <c r="F27" i="1"/>
  <c r="F19" i="1"/>
  <c r="F29" i="1"/>
  <c r="F16" i="1"/>
  <c r="F6" i="1"/>
  <c r="F13" i="1"/>
  <c r="F4" i="1"/>
  <c r="F11" i="1"/>
  <c r="F7" i="1"/>
  <c r="F9" i="1"/>
  <c r="F20" i="1"/>
  <c r="F18" i="1"/>
  <c r="F5" i="1"/>
  <c r="F8" i="1"/>
  <c r="F14" i="1"/>
  <c r="F17" i="1"/>
  <c r="F10" i="1"/>
  <c r="F21" i="1"/>
  <c r="F22" i="1"/>
  <c r="F3" i="1"/>
  <c r="F28" i="1"/>
  <c r="F12" i="1"/>
  <c r="F24" i="1"/>
  <c r="F15" i="1"/>
  <c r="F23" i="1"/>
  <c r="F31" i="1"/>
  <c r="F25" i="1"/>
  <c r="F32" i="1"/>
  <c r="F30" i="1"/>
  <c r="F2" i="1"/>
</calcChain>
</file>

<file path=xl/sharedStrings.xml><?xml version="1.0" encoding="utf-8"?>
<sst xmlns="http://schemas.openxmlformats.org/spreadsheetml/2006/main" count="107" uniqueCount="81">
  <si>
    <t>state</t>
  </si>
  <si>
    <t>births</t>
  </si>
  <si>
    <t>AGUASCALIENTES</t>
  </si>
  <si>
    <t>BAJA CALIFORNIA</t>
  </si>
  <si>
    <t>BAJA CALIFORNIA SUR</t>
  </si>
  <si>
    <t>CAMPECHE</t>
  </si>
  <si>
    <t>CHIAPAS</t>
  </si>
  <si>
    <t>CHIHUAHUA</t>
  </si>
  <si>
    <t>COLIMA</t>
  </si>
  <si>
    <t>DISTRITO FEDERAL</t>
  </si>
  <si>
    <t>DURANGO</t>
  </si>
  <si>
    <t>GUANAJUATO</t>
  </si>
  <si>
    <t>GUERRERO</t>
  </si>
  <si>
    <t>HIDALGO</t>
  </si>
  <si>
    <t>JALISCO</t>
  </si>
  <si>
    <t>MEXICO</t>
  </si>
  <si>
    <t>MORELOS</t>
  </si>
  <si>
    <t>NAYARIT</t>
  </si>
  <si>
    <t>NUEVO LEON</t>
  </si>
  <si>
    <t>OAXACA</t>
  </si>
  <si>
    <t>PUEBLA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</si>
  <si>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</si>
  <si>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</si>
  <si>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</si>
  <si>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</si>
  <si>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</si>
  <si>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</si>
  <si>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</si>
  <si>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YUCATAN</t>
  </si>
  <si>
    <t>ZACATECAS</t>
  </si>
  <si>
    <t>MICHOACAN</t>
  </si>
  <si>
    <t>VERACRUZ</t>
  </si>
  <si>
    <t>QUERETARO</t>
  </si>
  <si>
    <t>COAHUILA</t>
  </si>
  <si>
    <t>maternal_mortality</t>
  </si>
  <si>
    <t>MMR</t>
  </si>
  <si>
    <t>Federal District</t>
  </si>
  <si>
    <t>Campeche</t>
  </si>
  <si>
    <t>Quintana Roo</t>
  </si>
  <si>
    <t>Coahuila</t>
  </si>
  <si>
    <t>Chihuahua</t>
  </si>
  <si>
    <t>Baja California</t>
  </si>
  <si>
    <t>Baja California Sur</t>
  </si>
  <si>
    <t>Aguascalientes</t>
  </si>
  <si>
    <t>Sonora</t>
  </si>
  <si>
    <t>Tamaulipas</t>
  </si>
  <si>
    <t>United Mexican States</t>
  </si>
  <si>
    <t>Jalisco</t>
  </si>
  <si>
    <t>Colima</t>
  </si>
  <si>
    <t>Durango</t>
  </si>
  <si>
    <t>Morelos</t>
  </si>
  <si>
    <t>Sinaloa</t>
  </si>
  <si>
    <t>Guanajuato</t>
  </si>
  <si>
    <t>Puebla</t>
  </si>
  <si>
    <t>Tabasco</t>
  </si>
  <si>
    <t>Veracruz</t>
  </si>
  <si>
    <t>Nayarit</t>
  </si>
  <si>
    <t>Zacatecas</t>
  </si>
  <si>
    <t>Hidalgo</t>
  </si>
  <si>
    <t>Guerrero</t>
  </si>
  <si>
    <t>Tlaxcala</t>
  </si>
  <si>
    <t>Oaxaca</t>
  </si>
  <si>
    <t>Chiapas</t>
  </si>
  <si>
    <t>GDP Rank</t>
  </si>
  <si>
    <t>San Luis Potosi</t>
  </si>
  <si>
    <t>Nuevo Leon</t>
  </si>
  <si>
    <t>Yucatan</t>
  </si>
  <si>
    <t>Queretaro</t>
  </si>
  <si>
    <t>Michoacan</t>
  </si>
  <si>
    <t>Mexico</t>
  </si>
  <si>
    <t>Correlation</t>
  </si>
  <si>
    <t>GDP Per Cap</t>
  </si>
  <si>
    <t>Coahuila de Zaragoza</t>
  </si>
  <si>
    <t>Distrito Federal</t>
  </si>
  <si>
    <t>Mxico</t>
  </si>
  <si>
    <t>Michoacn de Ocampo</t>
  </si>
  <si>
    <t>Nuevo Len</t>
  </si>
  <si>
    <t>Quertaro</t>
  </si>
  <si>
    <t>San Luis Potos</t>
  </si>
  <si>
    <t>Veracruz de Ignacio de la Llave</t>
  </si>
  <si>
    <t>Yucatn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</si>
</sst>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0.0000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44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1" applyFont="1" applyFill="1" applyBorder="1" applyAlignment="1">
      <alignment horizontal="right" wrapText="1"/>
    </xf>
    <xf numFmtId="3" fontId="0" fillId="0" borderId="0" xfId="0" applyNumberFormat="1"/>
    <xf numFmtId="0" fontId="0" fillId="2" borderId="0" xfId="0" applyFill="1"/>
    <xf numFmtId="0" fontId="0" fillId="0" borderId="0" xfId="0" applyFill="1"/>
    <xf numFmtId="164" fontId="0" fillId="0" borderId="0" xfId="0" applyNumberFormat="1"/>
    <xf numFmtId="165" fontId="0" fillId="0" borderId="0" xfId="2" applyNumberFormat="1" applyFont="1"/>
    <xf numFmtId="165" fontId="0" fillId="2" borderId="0" xfId="2" applyNumberFormat="1" applyFont="1" applyFill="1"/>
    <xf numFmtId="0" fontId="0" fillId="3" borderId="0" xfId="0" applyFill="1"/>
    <xf numFmtId="0" fontId="1" fillId="3" borderId="1" xfId="1" applyFont="1" applyFill="1" applyBorder="1" applyAlignment="1">
      <alignment horizontal="right" wrapText="1"/>
    </xf>
    <xf numFmtId="164" fontId="0" fillId="3" borderId="0" xfId="0" applyNumberFormat="1" applyFill="1"/>
    <xf numFmtId="165" fontId="0" fillId="3" borderId="0" xfId="2" applyNumberFormat="1" applyFont="1" applyFill="1"/>
  </cellXfs>
  <cellStyles count="3">
    <cellStyle name="Currency" xfId="2" builtinId="4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State</a:t>
            </a:r>
            <a:r>
              <a:rPr lang="en-US" baseline="0"/>
              <a:t> MMRs by State GDP Per Capita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8005010215829"/>
          <c:y val="0.151232068718683"/>
          <c:w val="0.76851317437571"/>
          <c:h val="0.665357193987115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dLbls>
            <c:dLbl>
              <c:idx val="0"/>
              <c:layout>
                <c:manualLayout>
                  <c:x val="-0.0595041219055339"/>
                  <c:y val="0.0218178954903364"/>
                </c:manualLayout>
              </c:layout>
              <c:tx>
                <c:rich>
                  <a:bodyPr/>
                  <a:lstStyle/>
                  <a:p>
                    <a:r>
                      <a:rPr lang="en-US" sz="1100"/>
                      <a:t>Nuevo Lien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4"/>
              <c:layout>
                <c:manualLayout>
                  <c:x val="-0.0132231382012299"/>
                  <c:y val="-0.0181818181818182"/>
                </c:manualLayout>
              </c:layout>
              <c:tx>
                <c:rich>
                  <a:bodyPr/>
                  <a:lstStyle/>
                  <a:p>
                    <a:r>
                      <a:rPr lang="en-US" sz="1100"/>
                      <a:t>Campeche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5"/>
              <c:layout>
                <c:manualLayout>
                  <c:x val="-0.0462811572363016"/>
                  <c:y val="0.036363350035791"/>
                </c:manualLayout>
              </c:layout>
              <c:tx>
                <c:rich>
                  <a:bodyPr/>
                  <a:lstStyle/>
                  <a:p>
                    <a:r>
                      <a:rPr lang="en-US" sz="1100"/>
                      <a:t>Quintana Roo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7"/>
              <c:layout>
                <c:manualLayout>
                  <c:x val="-0.0110192818343582"/>
                  <c:y val="-0.0290909090909091"/>
                </c:manualLayout>
              </c:layout>
              <c:tx>
                <c:rich>
                  <a:bodyPr/>
                  <a:lstStyle/>
                  <a:p>
                    <a:r>
                      <a:rPr lang="en-US" sz="1100"/>
                      <a:t>Chihuahua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9"/>
              <c:layout/>
              <c:tx>
                <c:rich>
                  <a:bodyPr/>
                  <a:lstStyle/>
                  <a:p>
                    <a:r>
                      <a:rPr lang="en-US" sz="1100"/>
                      <a:t>Guerrero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0"/>
              <c:layout/>
              <c:tx>
                <c:rich>
                  <a:bodyPr/>
                  <a:lstStyle/>
                  <a:p>
                    <a:r>
                      <a:rPr lang="en-US" sz="1100"/>
                      <a:t>Oaxaca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</c:dLbls>
          <c:trendline>
            <c:trendlineType val="linear"/>
            <c:dispRSqr val="0"/>
            <c:dispEq val="0"/>
          </c:trendline>
          <c:xVal>
            <c:numRef>
              <c:f>Sheet1!$G$2:$G$33</c:f>
              <c:numCache>
                <c:formatCode>_("$"* #,##0_);_("$"* \(#,##0\);_("$"* "-"??_);_(@_)</c:formatCode>
                <c:ptCount val="32"/>
                <c:pt idx="0">
                  <c:v>16.342</c:v>
                </c:pt>
                <c:pt idx="1">
                  <c:v>5.802</c:v>
                </c:pt>
                <c:pt idx="2">
                  <c:v>10.336</c:v>
                </c:pt>
                <c:pt idx="3">
                  <c:v>7.902</c:v>
                </c:pt>
                <c:pt idx="4">
                  <c:v>10.82</c:v>
                </c:pt>
                <c:pt idx="5">
                  <c:v>9.94</c:v>
                </c:pt>
                <c:pt idx="6">
                  <c:v>7.16</c:v>
                </c:pt>
                <c:pt idx="7">
                  <c:v>8.631</c:v>
                </c:pt>
                <c:pt idx="8">
                  <c:v>6.794</c:v>
                </c:pt>
                <c:pt idx="9">
                  <c:v>10.2</c:v>
                </c:pt>
                <c:pt idx="10">
                  <c:v>5.252</c:v>
                </c:pt>
                <c:pt idx="11">
                  <c:v>10.663</c:v>
                </c:pt>
                <c:pt idx="12">
                  <c:v>7.046</c:v>
                </c:pt>
                <c:pt idx="13">
                  <c:v>5.132</c:v>
                </c:pt>
                <c:pt idx="14">
                  <c:v>11.365</c:v>
                </c:pt>
                <c:pt idx="15">
                  <c:v>6.935</c:v>
                </c:pt>
                <c:pt idx="16">
                  <c:v>8.140000000000001</c:v>
                </c:pt>
                <c:pt idx="17">
                  <c:v>12.474</c:v>
                </c:pt>
                <c:pt idx="18">
                  <c:v>23.13</c:v>
                </c:pt>
                <c:pt idx="19">
                  <c:v>6.251</c:v>
                </c:pt>
                <c:pt idx="20">
                  <c:v>6.091</c:v>
                </c:pt>
                <c:pt idx="21">
                  <c:v>5.119</c:v>
                </c:pt>
                <c:pt idx="22">
                  <c:v>5.147</c:v>
                </c:pt>
                <c:pt idx="23">
                  <c:v>4.928</c:v>
                </c:pt>
                <c:pt idx="24">
                  <c:v>15.175</c:v>
                </c:pt>
                <c:pt idx="25">
                  <c:v>13.342</c:v>
                </c:pt>
                <c:pt idx="26">
                  <c:v>5.417</c:v>
                </c:pt>
                <c:pt idx="27">
                  <c:v>12.338</c:v>
                </c:pt>
                <c:pt idx="28">
                  <c:v>3.657</c:v>
                </c:pt>
                <c:pt idx="29">
                  <c:v>4.981</c:v>
                </c:pt>
                <c:pt idx="30">
                  <c:v>4.003</c:v>
                </c:pt>
              </c:numCache>
            </c:numRef>
          </c:xVal>
          <c:yVal>
            <c:numRef>
              <c:f>Sheet1!$E$2:$E$33</c:f>
              <c:numCache>
                <c:formatCode>0.0000</c:formatCode>
                <c:ptCount val="32"/>
                <c:pt idx="0">
                  <c:v>20.06974235</c:v>
                </c:pt>
                <c:pt idx="1">
                  <c:v>30.27378858</c:v>
                </c:pt>
                <c:pt idx="2">
                  <c:v>30.39869052</c:v>
                </c:pt>
                <c:pt idx="3">
                  <c:v>30.52782611</c:v>
                </c:pt>
                <c:pt idx="4">
                  <c:v>31.77629488</c:v>
                </c:pt>
                <c:pt idx="5">
                  <c:v>33.2022271</c:v>
                </c:pt>
                <c:pt idx="6">
                  <c:v>33.8123415</c:v>
                </c:pt>
                <c:pt idx="7">
                  <c:v>35.10915436</c:v>
                </c:pt>
                <c:pt idx="8">
                  <c:v>37.79829152</c:v>
                </c:pt>
                <c:pt idx="9">
                  <c:v>38.61175877</c:v>
                </c:pt>
                <c:pt idx="10">
                  <c:v>40.70211142</c:v>
                </c:pt>
                <c:pt idx="11">
                  <c:v>40.78152226</c:v>
                </c:pt>
                <c:pt idx="12">
                  <c:v>40.95461484</c:v>
                </c:pt>
                <c:pt idx="13">
                  <c:v>43.04920856</c:v>
                </c:pt>
                <c:pt idx="14">
                  <c:v>43.3667016</c:v>
                </c:pt>
                <c:pt idx="15">
                  <c:v>43.89377706</c:v>
                </c:pt>
                <c:pt idx="16">
                  <c:v>45.07888805</c:v>
                </c:pt>
                <c:pt idx="17">
                  <c:v>46.11780332</c:v>
                </c:pt>
                <c:pt idx="18">
                  <c:v>50.48118929</c:v>
                </c:pt>
                <c:pt idx="19">
                  <c:v>52.59247817</c:v>
                </c:pt>
                <c:pt idx="20">
                  <c:v>54.01790308</c:v>
                </c:pt>
                <c:pt idx="21">
                  <c:v>58.30790461</c:v>
                </c:pt>
                <c:pt idx="22">
                  <c:v>62.97603346</c:v>
                </c:pt>
                <c:pt idx="23">
                  <c:v>63.48400203</c:v>
                </c:pt>
                <c:pt idx="24">
                  <c:v>66.16382161999999</c:v>
                </c:pt>
                <c:pt idx="25">
                  <c:v>68.05904122</c:v>
                </c:pt>
                <c:pt idx="26">
                  <c:v>70.55462821</c:v>
                </c:pt>
                <c:pt idx="27">
                  <c:v>72.36239085</c:v>
                </c:pt>
                <c:pt idx="28">
                  <c:v>94.67802802999999</c:v>
                </c:pt>
                <c:pt idx="29">
                  <c:v>100.0709594</c:v>
                </c:pt>
                <c:pt idx="30">
                  <c:v>112.1094188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932264"/>
        <c:axId val="550937992"/>
      </c:scatterChart>
      <c:valAx>
        <c:axId val="550932264"/>
        <c:scaling>
          <c:orientation val="minMax"/>
          <c:max val="17.0"/>
          <c:min val="4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GDP per capita  (in $1,000</a:t>
                </a:r>
                <a:r>
                  <a:rPr lang="en-US" baseline="0"/>
                  <a:t>)</a:t>
                </a:r>
                <a:endParaRPr lang="en-US"/>
              </a:p>
            </c:rich>
          </c:tx>
          <c:layout/>
          <c:overlay val="0"/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550937992"/>
        <c:crosses val="autoZero"/>
        <c:crossBetween val="midCat"/>
      </c:valAx>
      <c:valAx>
        <c:axId val="55093799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MMR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5509322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473074</xdr:colOff>
      <xdr:row>19</xdr:row>
      <xdr:rowOff>82550</xdr:rowOff>
    </xdr:from>
    <xdr:to>
      <xdr:col>17</xdr:col>
      <xdr:colOff>660400</xdr:colOff>
      <xdr:row>39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L10" sqref="L10"/>
    </sheetView>
  </sheetViews>
  <sheetFormatPr baseColWidth="10" defaultColWidth="8.83203125" defaultRowHeight="14" x14ac:dyDescent="0"/>
  <cols>
    <col min="1" max="1" width="34.5" bestFit="1" customWidth="1"/>
    <col min="2" max="2" width="7" bestFit="1" customWidth="1"/>
    <col min="3" max="3" width="30.83203125" bestFit="1" customWidth="1"/>
    <col min="4" max="4" width="18.5" bestFit="1" customWidth="1"/>
    <col min="5" max="5" width="12.33203125" customWidth="1"/>
    <col min="6" max="6" width="11.33203125" customWidth="1"/>
    <col min="7" max="7" width="11.1640625" style="6" bestFit="1" customWidth="1"/>
    <col min="10" max="10" width="11.33203125" customWidth="1"/>
  </cols>
  <sheetData>
    <row r="1" spans="1:10">
      <c r="A1" t="s">
        <v>0</v>
      </c>
      <c r="B1" t="s">
        <v>1</v>
      </c>
      <c r="C1" t="s">
        <v>0</v>
      </c>
      <c r="D1" t="s">
        <v>34</v>
      </c>
      <c r="E1" t="s">
        <v>35</v>
      </c>
      <c r="F1" t="s">
        <v>63</v>
      </c>
      <c r="G1" s="6" t="s">
        <v>71</v>
      </c>
    </row>
    <row r="2" spans="1:10">
      <c r="A2" t="s">
        <v>76</v>
      </c>
      <c r="B2" s="1">
        <v>79722</v>
      </c>
      <c r="C2" t="s">
        <v>18</v>
      </c>
      <c r="D2">
        <v>16</v>
      </c>
      <c r="E2" s="5">
        <v>20.069742349999999</v>
      </c>
      <c r="F2" s="4">
        <f>VLOOKUP(C2,Sheet2!A$1:B$33,2,FALSE)</f>
        <v>1</v>
      </c>
      <c r="G2" s="6">
        <f>VLOOKUP(C2,Sheet2!A$1:D$33,4,FALSE)/1000</f>
        <v>16.341999999999999</v>
      </c>
      <c r="J2" t="s">
        <v>70</v>
      </c>
    </row>
    <row r="3" spans="1:10">
      <c r="A3" t="s">
        <v>54</v>
      </c>
      <c r="B3" s="1">
        <v>52851</v>
      </c>
      <c r="C3" t="s">
        <v>25</v>
      </c>
      <c r="D3">
        <v>16</v>
      </c>
      <c r="E3" s="5">
        <v>30.273788580000002</v>
      </c>
      <c r="F3" s="4">
        <f>VLOOKUP(C3,Sheet2!A$1:B$33,2,FALSE)</f>
        <v>22</v>
      </c>
      <c r="G3" s="6">
        <f>VLOOKUP(C3,Sheet2!A$1:D$33,4,FALSE)/1000</f>
        <v>5.8019999999999996</v>
      </c>
      <c r="J3" s="3">
        <f>CORREL(E2:E33,G2:G33)</f>
        <v>-0.29410498822247833</v>
      </c>
    </row>
    <row r="4" spans="1:10">
      <c r="A4" t="s">
        <v>44</v>
      </c>
      <c r="B4" s="1">
        <v>42765</v>
      </c>
      <c r="C4" t="s">
        <v>24</v>
      </c>
      <c r="D4">
        <v>13</v>
      </c>
      <c r="E4" s="5">
        <v>30.398690519999999</v>
      </c>
      <c r="F4" s="4">
        <f>VLOOKUP(C4,Sheet2!A$1:B$33,2,FALSE)</f>
        <v>9</v>
      </c>
      <c r="G4" s="6">
        <f>VLOOKUP(C4,Sheet2!A$1:D$33,4,FALSE)/1000</f>
        <v>10.336</v>
      </c>
    </row>
    <row r="5" spans="1:10">
      <c r="A5" t="s">
        <v>50</v>
      </c>
      <c r="B5" s="1">
        <v>32757</v>
      </c>
      <c r="C5" t="s">
        <v>16</v>
      </c>
      <c r="D5">
        <v>10</v>
      </c>
      <c r="E5" s="5">
        <v>30.527826109999999</v>
      </c>
      <c r="F5" s="4">
        <f>VLOOKUP(C5,Sheet2!A$1:B$33,2,FALSE)</f>
        <v>15</v>
      </c>
      <c r="G5" s="6">
        <f>VLOOKUP(C5,Sheet2!A$1:D$33,4,FALSE)/1000</f>
        <v>7.9020000000000001</v>
      </c>
    </row>
    <row r="6" spans="1:10">
      <c r="A6" t="s">
        <v>42</v>
      </c>
      <c r="B6" s="1">
        <v>12588</v>
      </c>
      <c r="C6" t="s">
        <v>4</v>
      </c>
      <c r="D6">
        <v>4</v>
      </c>
      <c r="E6" s="5">
        <v>31.776294879999998</v>
      </c>
      <c r="F6" s="4">
        <f>VLOOKUP(C6,Sheet2!A$1:B$33,2,FALSE)</f>
        <v>7</v>
      </c>
      <c r="G6" s="6">
        <f>VLOOKUP(C6,Sheet2!A$1:D$33,4,FALSE)/1000</f>
        <v>10.82</v>
      </c>
    </row>
    <row r="7" spans="1:10">
      <c r="A7" t="s">
        <v>77</v>
      </c>
      <c r="B7" s="1">
        <v>39154</v>
      </c>
      <c r="C7" t="s">
        <v>32</v>
      </c>
      <c r="D7">
        <v>13</v>
      </c>
      <c r="E7" s="5">
        <v>33.202227100000002</v>
      </c>
      <c r="F7" s="4">
        <f>VLOOKUP(C7,Sheet2!A$1:B$33,2,FALSE)</f>
        <v>11</v>
      </c>
      <c r="G7" s="6">
        <f>VLOOKUP(C7,Sheet2!A$1:D$33,4,FALSE)/1000</f>
        <v>9.94</v>
      </c>
    </row>
    <row r="8" spans="1:10">
      <c r="A8" t="s">
        <v>80</v>
      </c>
      <c r="B8" s="1">
        <v>35490</v>
      </c>
      <c r="C8" t="s">
        <v>28</v>
      </c>
      <c r="D8">
        <v>12</v>
      </c>
      <c r="E8" s="5">
        <v>33.812341500000002</v>
      </c>
      <c r="F8" s="4">
        <f>VLOOKUP(C8,Sheet2!A$1:B$33,2,FALSE)</f>
        <v>16</v>
      </c>
      <c r="G8" s="6">
        <f>VLOOKUP(C8,Sheet2!A$1:D$33,4,FALSE)/1000</f>
        <v>7.16</v>
      </c>
    </row>
    <row r="9" spans="1:10">
      <c r="A9" t="s">
        <v>47</v>
      </c>
      <c r="B9" s="1">
        <v>142413</v>
      </c>
      <c r="C9" t="s">
        <v>14</v>
      </c>
      <c r="D9">
        <v>50</v>
      </c>
      <c r="E9" s="5">
        <v>35.109154359999998</v>
      </c>
      <c r="F9" s="4">
        <f>VLOOKUP(C9,Sheet2!A$1:B$33,2,FALSE)</f>
        <v>12</v>
      </c>
      <c r="G9" s="6">
        <f>VLOOKUP(C9,Sheet2!A$1:D$33,4,FALSE)/1000</f>
        <v>8.6310000000000002</v>
      </c>
    </row>
    <row r="10" spans="1:10">
      <c r="A10" t="s">
        <v>52</v>
      </c>
      <c r="B10" s="1">
        <v>119053</v>
      </c>
      <c r="C10" t="s">
        <v>11</v>
      </c>
      <c r="D10">
        <v>45</v>
      </c>
      <c r="E10" s="5">
        <v>37.798291519999999</v>
      </c>
      <c r="F10" s="4">
        <f>VLOOKUP(C10,Sheet2!A$1:B$33,2,FALSE)</f>
        <v>19</v>
      </c>
      <c r="G10" s="6">
        <f>VLOOKUP(C10,Sheet2!A$1:D$33,4,FALSE)/1000</f>
        <v>6.7939999999999996</v>
      </c>
    </row>
    <row r="11" spans="1:10">
      <c r="A11" t="s">
        <v>45</v>
      </c>
      <c r="B11" s="1">
        <v>67337</v>
      </c>
      <c r="C11" t="s">
        <v>26</v>
      </c>
      <c r="D11">
        <v>26</v>
      </c>
      <c r="E11" s="5">
        <v>38.611758770000002</v>
      </c>
      <c r="F11" s="4">
        <f>VLOOKUP(C11,Sheet2!A$1:B$33,2,FALSE)</f>
        <v>10</v>
      </c>
      <c r="G11" s="6">
        <f>VLOOKUP(C11,Sheet2!A$1:D$33,4,FALSE)/1000</f>
        <v>10.199999999999999</v>
      </c>
    </row>
    <row r="12" spans="1:10">
      <c r="A12" t="s">
        <v>56</v>
      </c>
      <c r="B12" s="1">
        <v>19655</v>
      </c>
      <c r="C12" t="s">
        <v>17</v>
      </c>
      <c r="D12">
        <v>8</v>
      </c>
      <c r="E12" s="5">
        <v>40.702111420000001</v>
      </c>
      <c r="F12" s="4">
        <f>VLOOKUP(C12,Sheet2!A$1:B$33,2,FALSE)</f>
        <v>24</v>
      </c>
      <c r="G12" s="6">
        <f>VLOOKUP(C12,Sheet2!A$1:D$33,4,FALSE)/1000</f>
        <v>5.2519999999999998</v>
      </c>
    </row>
    <row r="13" spans="1:10">
      <c r="A13" t="s">
        <v>43</v>
      </c>
      <c r="B13" s="1">
        <v>26973</v>
      </c>
      <c r="C13" t="s">
        <v>2</v>
      </c>
      <c r="D13">
        <v>11</v>
      </c>
      <c r="E13" s="5">
        <v>40.781522260000003</v>
      </c>
      <c r="F13" s="4">
        <f>VLOOKUP(C13,Sheet2!A$1:B$33,2,FALSE)</f>
        <v>8</v>
      </c>
      <c r="G13" s="6">
        <f>VLOOKUP(C13,Sheet2!A$1:D$33,4,FALSE)/1000</f>
        <v>10.663</v>
      </c>
    </row>
    <row r="14" spans="1:10">
      <c r="A14" t="s">
        <v>51</v>
      </c>
      <c r="B14" s="1">
        <v>53718</v>
      </c>
      <c r="C14" t="s">
        <v>23</v>
      </c>
      <c r="D14">
        <v>22</v>
      </c>
      <c r="E14" s="5">
        <v>40.954614839999998</v>
      </c>
      <c r="F14" s="4">
        <f>VLOOKUP(C14,Sheet2!A$1:B$33,2,FALSE)</f>
        <v>17</v>
      </c>
      <c r="G14" s="6">
        <f>VLOOKUP(C14,Sheet2!A$1:D$33,4,FALSE)/1000</f>
        <v>7.0460000000000003</v>
      </c>
    </row>
    <row r="15" spans="1:10">
      <c r="A15" t="s">
        <v>57</v>
      </c>
      <c r="B15" s="1">
        <v>30198</v>
      </c>
      <c r="C15" t="s">
        <v>29</v>
      </c>
      <c r="D15">
        <v>13</v>
      </c>
      <c r="E15" s="5">
        <v>43.049208559999997</v>
      </c>
      <c r="F15" s="4">
        <f>VLOOKUP(C15,Sheet2!A$1:B$33,2,FALSE)</f>
        <v>26</v>
      </c>
      <c r="G15" s="6">
        <f>VLOOKUP(C15,Sheet2!A$1:D$33,4,FALSE)/1000</f>
        <v>5.1319999999999997</v>
      </c>
    </row>
    <row r="16" spans="1:10">
      <c r="A16" t="s">
        <v>41</v>
      </c>
      <c r="B16" s="1">
        <v>55342</v>
      </c>
      <c r="C16" t="s">
        <v>3</v>
      </c>
      <c r="D16">
        <v>24</v>
      </c>
      <c r="E16" s="5">
        <v>43.366701599999999</v>
      </c>
      <c r="F16" s="4">
        <f>VLOOKUP(C16,Sheet2!A$1:B$33,2,FALSE)</f>
        <v>6</v>
      </c>
      <c r="G16" s="6">
        <f>VLOOKUP(C16,Sheet2!A$1:D$33,4,FALSE)/1000</f>
        <v>11.365</v>
      </c>
    </row>
    <row r="17" spans="1:7">
      <c r="A17" t="s">
        <v>78</v>
      </c>
      <c r="B17" s="1">
        <v>50121</v>
      </c>
      <c r="C17" t="s">
        <v>22</v>
      </c>
      <c r="D17">
        <v>22</v>
      </c>
      <c r="E17" s="5">
        <v>43.893777059999998</v>
      </c>
      <c r="F17" s="4">
        <f>VLOOKUP(C17,Sheet2!A$1:B$33,2,FALSE)</f>
        <v>18</v>
      </c>
      <c r="G17" s="6">
        <f>VLOOKUP(C17,Sheet2!A$1:D$33,4,FALSE)/1000</f>
        <v>6.9349999999999996</v>
      </c>
    </row>
    <row r="18" spans="1:7">
      <c r="A18" t="s">
        <v>49</v>
      </c>
      <c r="B18" s="1">
        <v>33275</v>
      </c>
      <c r="C18" t="s">
        <v>10</v>
      </c>
      <c r="D18">
        <v>15</v>
      </c>
      <c r="E18" s="5">
        <v>45.078888050000003</v>
      </c>
      <c r="F18" s="4">
        <f>VLOOKUP(C18,Sheet2!A$1:B$33,2,FALSE)</f>
        <v>14</v>
      </c>
      <c r="G18" s="6">
        <f>VLOOKUP(C18,Sheet2!A$1:D$33,4,FALSE)/1000</f>
        <v>8.14</v>
      </c>
    </row>
    <row r="19" spans="1:7">
      <c r="A19" t="s">
        <v>72</v>
      </c>
      <c r="B19" s="1">
        <v>54209</v>
      </c>
      <c r="C19" t="s">
        <v>33</v>
      </c>
      <c r="D19">
        <v>25</v>
      </c>
      <c r="E19" s="5">
        <v>46.11780332</v>
      </c>
      <c r="F19" s="4">
        <f>VLOOKUP(C19,Sheet2!A$1:B$33,2,FALSE)</f>
        <v>4</v>
      </c>
      <c r="G19" s="6">
        <f>VLOOKUP(C19,Sheet2!A$1:D$33,4,FALSE)/1000</f>
        <v>12.474</v>
      </c>
    </row>
    <row r="20" spans="1:7">
      <c r="A20" t="s">
        <v>73</v>
      </c>
      <c r="B20" s="1">
        <v>154513</v>
      </c>
      <c r="C20" t="s">
        <v>9</v>
      </c>
      <c r="D20">
        <v>78</v>
      </c>
      <c r="E20" s="5">
        <v>50.481189290000003</v>
      </c>
      <c r="F20" s="4">
        <f>VLOOKUP(C20,Sheet2!A$1:B$33,2,FALSE)</f>
        <v>0</v>
      </c>
      <c r="G20" s="6">
        <f>VLOOKUP(C20,Sheet2!A$1:D$33,4,FALSE)/1000</f>
        <v>23.13</v>
      </c>
    </row>
    <row r="21" spans="1:7">
      <c r="A21" t="s">
        <v>74</v>
      </c>
      <c r="B21" s="1">
        <v>271902</v>
      </c>
      <c r="C21" t="s">
        <v>15</v>
      </c>
      <c r="D21">
        <v>143</v>
      </c>
      <c r="E21" s="5">
        <v>52.59247817</v>
      </c>
      <c r="F21" s="4">
        <f>VLOOKUP(C21,Sheet2!A$1:B$33,2,FALSE)</f>
        <v>20</v>
      </c>
      <c r="G21" s="6">
        <f>VLOOKUP(C21,Sheet2!A$1:D$33,4,FALSE)/1000</f>
        <v>6.2510000000000003</v>
      </c>
    </row>
    <row r="22" spans="1:7">
      <c r="A22" t="s">
        <v>53</v>
      </c>
      <c r="B22" s="1">
        <v>116628</v>
      </c>
      <c r="C22" t="s">
        <v>20</v>
      </c>
      <c r="D22">
        <v>63</v>
      </c>
      <c r="E22" s="5">
        <v>54.017903080000004</v>
      </c>
      <c r="F22" s="4">
        <f>VLOOKUP(C22,Sheet2!A$1:B$33,2,FALSE)</f>
        <v>21</v>
      </c>
      <c r="G22" s="6">
        <f>VLOOKUP(C22,Sheet2!A$1:D$33,4,FALSE)/1000</f>
        <v>6.0910000000000002</v>
      </c>
    </row>
    <row r="23" spans="1:7">
      <c r="A23" t="s">
        <v>58</v>
      </c>
      <c r="B23" s="1">
        <v>51451</v>
      </c>
      <c r="C23" t="s">
        <v>13</v>
      </c>
      <c r="D23">
        <v>30</v>
      </c>
      <c r="E23" s="5">
        <v>58.307904610000001</v>
      </c>
      <c r="F23" s="4">
        <f>VLOOKUP(C23,Sheet2!A$1:B$33,2,FALSE)</f>
        <v>27</v>
      </c>
      <c r="G23" s="6">
        <f>VLOOKUP(C23,Sheet2!A$1:D$33,4,FALSE)/1000</f>
        <v>5.1189999999999998</v>
      </c>
    </row>
    <row r="24" spans="1:7">
      <c r="A24" t="s">
        <v>75</v>
      </c>
      <c r="B24" s="1">
        <v>84159</v>
      </c>
      <c r="C24" t="s">
        <v>30</v>
      </c>
      <c r="D24">
        <v>53</v>
      </c>
      <c r="E24" s="5">
        <v>62.976033459999996</v>
      </c>
      <c r="F24" s="4">
        <f>VLOOKUP(C24,Sheet2!A$1:B$33,2,FALSE)</f>
        <v>25</v>
      </c>
      <c r="G24" s="6">
        <f>VLOOKUP(C24,Sheet2!A$1:D$33,4,FALSE)/1000</f>
        <v>5.1470000000000002</v>
      </c>
    </row>
    <row r="25" spans="1:7">
      <c r="A25" t="s">
        <v>60</v>
      </c>
      <c r="B25" s="1">
        <v>23628</v>
      </c>
      <c r="C25" t="s">
        <v>27</v>
      </c>
      <c r="D25">
        <v>15</v>
      </c>
      <c r="E25" s="5">
        <v>63.484002029999999</v>
      </c>
      <c r="F25" s="4">
        <f>VLOOKUP(C25,Sheet2!A$1:B$33,2,FALSE)</f>
        <v>29</v>
      </c>
      <c r="G25" s="6">
        <f>VLOOKUP(C25,Sheet2!A$1:D$33,4,FALSE)/1000</f>
        <v>4.9279999999999999</v>
      </c>
    </row>
    <row r="26" spans="1:7">
      <c r="A26" s="8" t="s">
        <v>37</v>
      </c>
      <c r="B26" s="9">
        <v>15114</v>
      </c>
      <c r="C26" s="8" t="s">
        <v>5</v>
      </c>
      <c r="D26" s="8">
        <v>10</v>
      </c>
      <c r="E26" s="10">
        <v>66.163821619999993</v>
      </c>
      <c r="F26" s="8">
        <f>VLOOKUP(C26,Sheet2!A$1:B$33,2,FALSE)</f>
        <v>2</v>
      </c>
      <c r="G26" s="11">
        <f>VLOOKUP(C26,Sheet2!A$1:D$33,4,FALSE)/1000</f>
        <v>15.175000000000001</v>
      </c>
    </row>
    <row r="27" spans="1:7">
      <c r="A27" s="8" t="s">
        <v>38</v>
      </c>
      <c r="B27" s="9">
        <v>23509</v>
      </c>
      <c r="C27" s="8" t="s">
        <v>21</v>
      </c>
      <c r="D27" s="8">
        <v>16</v>
      </c>
      <c r="E27" s="10">
        <v>68.059041219999997</v>
      </c>
      <c r="F27" s="8">
        <f>VLOOKUP(C27,Sheet2!A$1:B$33,2,FALSE)</f>
        <v>3</v>
      </c>
      <c r="G27" s="11">
        <f>VLOOKUP(C27,Sheet2!A$1:D$33,4,FALSE)/1000</f>
        <v>13.342000000000001</v>
      </c>
    </row>
    <row r="28" spans="1:7">
      <c r="A28" t="s">
        <v>79</v>
      </c>
      <c r="B28" s="1">
        <v>116222</v>
      </c>
      <c r="C28" t="s">
        <v>31</v>
      </c>
      <c r="D28">
        <v>82</v>
      </c>
      <c r="E28" s="5">
        <v>70.554628210000004</v>
      </c>
      <c r="F28" s="4">
        <f>VLOOKUP(C28,Sheet2!A$1:B$33,2,FALSE)</f>
        <v>23</v>
      </c>
      <c r="G28" s="6">
        <f>VLOOKUP(C28,Sheet2!A$1:D$33,4,FALSE)/1000</f>
        <v>5.4169999999999998</v>
      </c>
    </row>
    <row r="29" spans="1:7">
      <c r="A29" s="8" t="s">
        <v>40</v>
      </c>
      <c r="B29" s="9">
        <v>62187</v>
      </c>
      <c r="C29" s="8" t="s">
        <v>7</v>
      </c>
      <c r="D29" s="8">
        <v>45</v>
      </c>
      <c r="E29" s="10">
        <v>72.362390849999997</v>
      </c>
      <c r="F29" s="8">
        <f>VLOOKUP(C29,Sheet2!A$1:B$33,2,FALSE)</f>
        <v>5</v>
      </c>
      <c r="G29" s="11">
        <f>VLOOKUP(C29,Sheet2!A$1:D$33,4,FALSE)/1000</f>
        <v>12.337999999999999</v>
      </c>
    </row>
    <row r="30" spans="1:7">
      <c r="A30" t="s">
        <v>62</v>
      </c>
      <c r="B30" s="1">
        <v>74991</v>
      </c>
      <c r="C30" t="s">
        <v>6</v>
      </c>
      <c r="D30">
        <v>71</v>
      </c>
      <c r="E30" s="5">
        <v>94.678028029999993</v>
      </c>
      <c r="F30" s="4">
        <f>VLOOKUP(C30,Sheet2!A$1:B$33,2,FALSE)</f>
        <v>31</v>
      </c>
      <c r="G30" s="6">
        <f>VLOOKUP(C30,Sheet2!A$1:D$33,4,FALSE)/1000</f>
        <v>3.657</v>
      </c>
    </row>
    <row r="31" spans="1:7">
      <c r="A31" t="s">
        <v>59</v>
      </c>
      <c r="B31" s="1">
        <v>54961</v>
      </c>
      <c r="C31" t="s">
        <v>12</v>
      </c>
      <c r="D31">
        <v>55</v>
      </c>
      <c r="E31" s="5">
        <v>100.07095940000001</v>
      </c>
      <c r="F31" s="4">
        <f>VLOOKUP(C31,Sheet2!A$1:B$33,2,FALSE)</f>
        <v>28</v>
      </c>
      <c r="G31" s="6">
        <f>VLOOKUP(C31,Sheet2!A$1:D$33,4,FALSE)/1000</f>
        <v>4.9809999999999999</v>
      </c>
    </row>
    <row r="32" spans="1:7">
      <c r="A32" t="s">
        <v>61</v>
      </c>
      <c r="B32" s="1">
        <v>62439</v>
      </c>
      <c r="C32" t="s">
        <v>19</v>
      </c>
      <c r="D32">
        <v>70</v>
      </c>
      <c r="E32" s="5">
        <v>112.1094188</v>
      </c>
      <c r="F32" s="4">
        <f>VLOOKUP(C32,Sheet2!A$1:B$33,2,FALSE)</f>
        <v>30</v>
      </c>
      <c r="G32" s="6">
        <f>VLOOKUP(C32,Sheet2!A$1:D$33,4,FALSE)/1000</f>
        <v>4.0030000000000001</v>
      </c>
    </row>
    <row r="33" spans="1:7">
      <c r="A33" t="s">
        <v>48</v>
      </c>
      <c r="B33" s="1">
        <v>13786</v>
      </c>
      <c r="C33" s="3" t="s">
        <v>8</v>
      </c>
      <c r="D33" s="3"/>
      <c r="E33" s="3"/>
      <c r="F33" s="3"/>
      <c r="G33" s="7"/>
    </row>
  </sheetData>
  <sortState ref="A2:G33">
    <sortCondition ref="E1"/>
  </sortState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10" sqref="A10"/>
    </sheetView>
  </sheetViews>
  <sheetFormatPr baseColWidth="10" defaultColWidth="8.83203125" defaultRowHeight="14" x14ac:dyDescent="0"/>
  <cols>
    <col min="1" max="1" width="22.83203125" customWidth="1"/>
    <col min="3" max="3" width="26.6640625" customWidth="1"/>
  </cols>
  <sheetData>
    <row r="1" spans="1:5">
      <c r="A1" t="str">
        <f>UPPER(C1)</f>
        <v>AGUASCALIENTES</v>
      </c>
      <c r="B1">
        <v>8</v>
      </c>
      <c r="C1" t="s">
        <v>43</v>
      </c>
      <c r="D1" s="2">
        <v>10663</v>
      </c>
      <c r="E1" s="2">
        <v>117898</v>
      </c>
    </row>
    <row r="2" spans="1:5">
      <c r="A2" t="s">
        <v>3</v>
      </c>
      <c r="B2">
        <v>6</v>
      </c>
      <c r="C2" t="s">
        <v>41</v>
      </c>
      <c r="D2" s="2">
        <v>11365</v>
      </c>
      <c r="E2" s="2">
        <v>125657</v>
      </c>
    </row>
    <row r="3" spans="1:5">
      <c r="A3" t="str">
        <f t="shared" ref="A3:A9" si="0">UPPER(C3)</f>
        <v>BAJA CALIFORNIA SUR</v>
      </c>
      <c r="B3">
        <v>7</v>
      </c>
      <c r="C3" t="s">
        <v>42</v>
      </c>
      <c r="D3" s="2">
        <v>10820</v>
      </c>
      <c r="E3" s="2">
        <v>119635</v>
      </c>
    </row>
    <row r="4" spans="1:5">
      <c r="A4" t="str">
        <f t="shared" si="0"/>
        <v>CAMPECHE</v>
      </c>
      <c r="B4">
        <v>2</v>
      </c>
      <c r="C4" t="s">
        <v>37</v>
      </c>
      <c r="D4" s="2">
        <v>15175</v>
      </c>
      <c r="E4" s="2">
        <v>167784</v>
      </c>
    </row>
    <row r="5" spans="1:5">
      <c r="A5" t="str">
        <f t="shared" si="0"/>
        <v>CHIAPAS</v>
      </c>
      <c r="B5">
        <v>31</v>
      </c>
      <c r="C5" t="s">
        <v>62</v>
      </c>
      <c r="D5" s="2">
        <v>3657</v>
      </c>
      <c r="E5" s="2">
        <v>40435</v>
      </c>
    </row>
    <row r="6" spans="1:5">
      <c r="A6" t="str">
        <f t="shared" si="0"/>
        <v>CHIHUAHUA</v>
      </c>
      <c r="B6">
        <v>5</v>
      </c>
      <c r="C6" t="s">
        <v>40</v>
      </c>
      <c r="D6" s="2">
        <v>12338</v>
      </c>
      <c r="E6" s="2">
        <v>136417</v>
      </c>
    </row>
    <row r="7" spans="1:5">
      <c r="A7" t="str">
        <f t="shared" si="0"/>
        <v>COAHUILA</v>
      </c>
      <c r="B7">
        <v>4</v>
      </c>
      <c r="C7" t="s">
        <v>39</v>
      </c>
      <c r="D7" s="2">
        <v>12474</v>
      </c>
      <c r="E7" s="2">
        <v>137926</v>
      </c>
    </row>
    <row r="8" spans="1:5">
      <c r="A8" t="str">
        <f t="shared" si="0"/>
        <v>COLIMA</v>
      </c>
      <c r="B8">
        <v>13</v>
      </c>
      <c r="C8" t="s">
        <v>48</v>
      </c>
      <c r="D8" s="2">
        <v>8618</v>
      </c>
      <c r="E8" s="2">
        <v>95291</v>
      </c>
    </row>
    <row r="9" spans="1:5">
      <c r="A9" t="str">
        <f t="shared" si="0"/>
        <v>DURANGO</v>
      </c>
      <c r="B9">
        <v>14</v>
      </c>
      <c r="C9" t="s">
        <v>49</v>
      </c>
      <c r="D9" s="2">
        <v>8140</v>
      </c>
      <c r="E9" s="2">
        <v>90001</v>
      </c>
    </row>
    <row r="10" spans="1:5">
      <c r="A10" t="s">
        <v>9</v>
      </c>
      <c r="B10">
        <v>0</v>
      </c>
      <c r="C10" t="s">
        <v>36</v>
      </c>
      <c r="D10" s="2">
        <v>23130</v>
      </c>
      <c r="E10" s="2">
        <v>255747</v>
      </c>
    </row>
    <row r="11" spans="1:5">
      <c r="A11" t="str">
        <f t="shared" ref="A11:A33" si="1">UPPER(C11)</f>
        <v>GUANAJUATO</v>
      </c>
      <c r="B11">
        <v>19</v>
      </c>
      <c r="C11" t="s">
        <v>52</v>
      </c>
      <c r="D11" s="2">
        <v>6794</v>
      </c>
      <c r="E11" s="2">
        <v>75123</v>
      </c>
    </row>
    <row r="12" spans="1:5">
      <c r="A12" t="str">
        <f t="shared" si="1"/>
        <v>GUERRERO</v>
      </c>
      <c r="B12">
        <v>28</v>
      </c>
      <c r="C12" t="s">
        <v>59</v>
      </c>
      <c r="D12" s="2">
        <v>4981</v>
      </c>
      <c r="E12" s="2">
        <v>55074</v>
      </c>
    </row>
    <row r="13" spans="1:5">
      <c r="A13" t="str">
        <f t="shared" si="1"/>
        <v>HIDALGO</v>
      </c>
      <c r="B13">
        <v>27</v>
      </c>
      <c r="C13" t="s">
        <v>58</v>
      </c>
      <c r="D13" s="2">
        <v>5119</v>
      </c>
      <c r="E13" s="2">
        <v>56601</v>
      </c>
    </row>
    <row r="14" spans="1:5">
      <c r="A14" t="str">
        <f t="shared" si="1"/>
        <v>JALISCO</v>
      </c>
      <c r="B14">
        <v>12</v>
      </c>
      <c r="C14" t="s">
        <v>47</v>
      </c>
      <c r="D14" s="2">
        <v>8631</v>
      </c>
      <c r="E14" s="2">
        <v>95435</v>
      </c>
    </row>
    <row r="15" spans="1:5">
      <c r="A15" t="str">
        <f t="shared" si="1"/>
        <v>MEXICO</v>
      </c>
      <c r="B15">
        <v>20</v>
      </c>
      <c r="C15" t="s">
        <v>69</v>
      </c>
      <c r="D15" s="2">
        <v>6251</v>
      </c>
      <c r="E15" s="2">
        <v>69114</v>
      </c>
    </row>
    <row r="16" spans="1:5">
      <c r="A16" t="str">
        <f t="shared" si="1"/>
        <v>MICHOACAN</v>
      </c>
      <c r="B16">
        <v>25</v>
      </c>
      <c r="C16" t="s">
        <v>68</v>
      </c>
      <c r="D16" s="2">
        <v>5147</v>
      </c>
      <c r="E16" s="2">
        <v>56905</v>
      </c>
    </row>
    <row r="17" spans="1:5">
      <c r="A17" t="str">
        <f t="shared" si="1"/>
        <v>MORELOS</v>
      </c>
      <c r="B17">
        <v>15</v>
      </c>
      <c r="C17" t="s">
        <v>50</v>
      </c>
      <c r="D17" s="2">
        <v>7902</v>
      </c>
      <c r="E17" s="2">
        <v>87376</v>
      </c>
    </row>
    <row r="18" spans="1:5">
      <c r="A18" t="str">
        <f t="shared" si="1"/>
        <v>NAYARIT</v>
      </c>
      <c r="B18">
        <v>24</v>
      </c>
      <c r="C18" t="s">
        <v>56</v>
      </c>
      <c r="D18" s="2">
        <v>5252</v>
      </c>
      <c r="E18" s="2">
        <v>58068</v>
      </c>
    </row>
    <row r="19" spans="1:5">
      <c r="A19" t="str">
        <f t="shared" si="1"/>
        <v>NUEVO LEON</v>
      </c>
      <c r="B19">
        <v>1</v>
      </c>
      <c r="C19" t="s">
        <v>65</v>
      </c>
      <c r="D19" s="2">
        <v>16342</v>
      </c>
      <c r="E19" s="2">
        <v>180689</v>
      </c>
    </row>
    <row r="20" spans="1:5">
      <c r="A20" t="str">
        <f t="shared" si="1"/>
        <v>OAXACA</v>
      </c>
      <c r="B20">
        <v>30</v>
      </c>
      <c r="C20" t="s">
        <v>61</v>
      </c>
      <c r="D20" s="2">
        <v>4003</v>
      </c>
      <c r="E20" s="2">
        <v>44264</v>
      </c>
    </row>
    <row r="21" spans="1:5">
      <c r="A21" t="str">
        <f t="shared" si="1"/>
        <v>PUEBLA</v>
      </c>
      <c r="B21">
        <v>21</v>
      </c>
      <c r="C21" t="s">
        <v>53</v>
      </c>
      <c r="D21" s="2">
        <v>6091</v>
      </c>
      <c r="E21" s="2">
        <v>67346</v>
      </c>
    </row>
    <row r="22" spans="1:5">
      <c r="A22" t="str">
        <f t="shared" si="1"/>
        <v>QUERETARO</v>
      </c>
      <c r="B22">
        <v>11</v>
      </c>
      <c r="C22" t="s">
        <v>67</v>
      </c>
      <c r="D22" s="2">
        <v>9940</v>
      </c>
      <c r="E22" s="2">
        <v>109909</v>
      </c>
    </row>
    <row r="23" spans="1:5">
      <c r="A23" t="str">
        <f t="shared" si="1"/>
        <v>QUINTANA ROO</v>
      </c>
      <c r="B23">
        <v>3</v>
      </c>
      <c r="C23" t="s">
        <v>38</v>
      </c>
      <c r="D23" s="2">
        <v>13342</v>
      </c>
      <c r="E23" s="2">
        <v>147520</v>
      </c>
    </row>
    <row r="24" spans="1:5">
      <c r="A24" t="str">
        <f t="shared" si="1"/>
        <v>SAN LUIS POTOSI</v>
      </c>
      <c r="B24">
        <v>18</v>
      </c>
      <c r="C24" t="s">
        <v>64</v>
      </c>
      <c r="D24" s="2">
        <v>6935</v>
      </c>
      <c r="E24" s="2">
        <v>76684</v>
      </c>
    </row>
    <row r="25" spans="1:5">
      <c r="A25" t="str">
        <f t="shared" si="1"/>
        <v>SINALOA</v>
      </c>
      <c r="B25">
        <v>17</v>
      </c>
      <c r="C25" t="s">
        <v>51</v>
      </c>
      <c r="D25" s="2">
        <v>7046</v>
      </c>
      <c r="E25" s="2">
        <v>77910</v>
      </c>
    </row>
    <row r="26" spans="1:5">
      <c r="A26" t="str">
        <f t="shared" si="1"/>
        <v>SONORA</v>
      </c>
      <c r="B26">
        <v>9</v>
      </c>
      <c r="C26" t="s">
        <v>44</v>
      </c>
      <c r="D26" s="2">
        <v>10336</v>
      </c>
      <c r="E26" s="2">
        <v>114281</v>
      </c>
    </row>
    <row r="27" spans="1:5">
      <c r="A27" t="str">
        <f t="shared" si="1"/>
        <v>TABASCO</v>
      </c>
      <c r="B27">
        <v>22</v>
      </c>
      <c r="C27" t="s">
        <v>54</v>
      </c>
      <c r="D27" s="2">
        <v>5802</v>
      </c>
      <c r="E27" s="2">
        <v>64148</v>
      </c>
    </row>
    <row r="28" spans="1:5">
      <c r="A28" t="str">
        <f t="shared" si="1"/>
        <v>TAMAULIPAS</v>
      </c>
      <c r="B28">
        <v>10</v>
      </c>
      <c r="C28" t="s">
        <v>45</v>
      </c>
      <c r="D28" s="2">
        <v>10200</v>
      </c>
      <c r="E28" s="2">
        <v>112785</v>
      </c>
    </row>
    <row r="29" spans="1:5">
      <c r="A29" t="str">
        <f t="shared" si="1"/>
        <v>TLAXCALA</v>
      </c>
      <c r="B29">
        <v>29</v>
      </c>
      <c r="C29" t="s">
        <v>60</v>
      </c>
      <c r="D29" s="2">
        <v>4928</v>
      </c>
      <c r="E29" s="2">
        <v>54493</v>
      </c>
    </row>
    <row r="30" spans="1:5">
      <c r="A30" t="str">
        <f t="shared" si="1"/>
        <v>UNITED MEXICAN STATES</v>
      </c>
      <c r="B30">
        <v>11</v>
      </c>
      <c r="C30" t="s">
        <v>46</v>
      </c>
      <c r="D30" s="2">
        <v>8945</v>
      </c>
      <c r="E30" s="2">
        <v>98895</v>
      </c>
    </row>
    <row r="31" spans="1:5">
      <c r="A31" t="str">
        <f t="shared" si="1"/>
        <v>VERACRUZ</v>
      </c>
      <c r="B31">
        <v>23</v>
      </c>
      <c r="C31" t="s">
        <v>55</v>
      </c>
      <c r="D31" s="2">
        <v>5417</v>
      </c>
      <c r="E31" s="2">
        <v>59893</v>
      </c>
    </row>
    <row r="32" spans="1:5">
      <c r="A32" t="str">
        <f t="shared" si="1"/>
        <v>YUCATAN</v>
      </c>
      <c r="B32">
        <v>16</v>
      </c>
      <c r="C32" t="s">
        <v>66</v>
      </c>
      <c r="D32" s="2">
        <v>7160</v>
      </c>
      <c r="E32" s="2">
        <v>79162</v>
      </c>
    </row>
    <row r="33" spans="1:5">
      <c r="A33" t="str">
        <f t="shared" si="1"/>
        <v>ZACATECAS</v>
      </c>
      <c r="B33">
        <v>26</v>
      </c>
      <c r="C33" t="s">
        <v>57</v>
      </c>
      <c r="D33" s="2">
        <v>5132</v>
      </c>
      <c r="E33" s="2">
        <v>56747</v>
      </c>
    </row>
  </sheetData>
  <sortState ref="A1:E33">
    <sortCondition ref="A1:A33"/>
  </sortState>
  <pageMargins left="0.7" right="0.7" top="0.75" bottom="0.75" header="0.3" footer="0.3"/>
  <pageSetup orientation="portrait" horizontalDpi="360" verticalDpi="36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LAYLA</dc:creator>
  <cp:lastModifiedBy>Nick Eng</cp:lastModifiedBy>
  <dcterms:created xsi:type="dcterms:W3CDTF">2014-06-25T14:49:29Z</dcterms:created>
  <dcterms:modified xsi:type="dcterms:W3CDTF">2014-07-09T05:58:21Z</dcterms:modified>
</cp:coreProperties>
</file>