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tables/table4.xml" ContentType="application/vnd.openxmlformats-officedocument.spreadsheetml.table+xml"/>
  <Override PartName="/xl/pivotTables/pivotTable5.xml" ContentType="application/vnd.openxmlformats-officedocument.spreadsheetml.pivot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pivotTables/pivotTable6.xml" ContentType="application/vnd.openxmlformats-officedocument.spreadsheetml.pivotTable+xml"/>
  <Override PartName="/xl/drawings/drawing8.xml" ContentType="application/vnd.openxmlformats-officedocument.drawing+xml"/>
  <Override PartName="/xl/tables/table6.xml" ContentType="application/vnd.openxmlformats-officedocument.spreadsheetml.table+xml"/>
  <Override PartName="/xl/pivotTables/pivotTable7.xml" ContentType="application/vnd.openxmlformats-officedocument.spreadsheetml.pivotTable+xml"/>
  <Override PartName="/xl/drawings/drawing9.xml" ContentType="application/vnd.openxmlformats-officedocument.drawing+xml"/>
  <Override PartName="/xl/tables/table7.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pivotTables/pivotTable8.xml" ContentType="application/vnd.openxmlformats-officedocument.spreadsheetml.pivotTable+xml"/>
  <Override PartName="/xl/drawings/drawing12.xml" ContentType="application/vnd.openxmlformats-officedocument.drawing+xml"/>
  <Override PartName="/xl/tables/table8.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9.xml" ContentType="application/vnd.openxmlformats-officedocument.spreadsheetml.table+xml"/>
  <Override PartName="/xl/drawings/drawing14.xml" ContentType="application/vnd.openxmlformats-officedocument.drawing+xml"/>
  <Override PartName="/xl/pivotTables/pivotTable10.xml" ContentType="application/vnd.openxmlformats-officedocument.spreadsheetml.pivotTable+xml"/>
  <Override PartName="/xl/drawings/drawing15.xml" ContentType="application/vnd.openxmlformats-officedocument.drawing+xml"/>
  <Override PartName="/xl/tables/table10.xml" ContentType="application/vnd.openxmlformats-officedocument.spreadsheetml.table+xml"/>
  <Override PartName="/xl/pivotTables/pivotTable11.xml" ContentType="application/vnd.openxmlformats-officedocument.spreadsheetml.pivotTable+xml"/>
  <Override PartName="/xl/drawings/drawing16.xml" ContentType="application/vnd.openxmlformats-officedocument.drawing+xml"/>
  <Override PartName="/xl/tables/table11.xml" ContentType="application/vnd.openxmlformats-officedocument.spreadsheetml.table+xml"/>
  <Override PartName="/xl/pivotTables/pivotTable12.xml" ContentType="application/vnd.openxmlformats-officedocument.spreadsheetml.pivotTable+xml"/>
  <Override PartName="/xl/drawings/drawing17.xml" ContentType="application/vnd.openxmlformats-officedocument.drawing+xml"/>
  <Override PartName="/xl/tables/table12.xml" ContentType="application/vnd.openxmlformats-officedocument.spreadsheetml.table+xml"/>
  <Override PartName="/xl/pivotTables/pivotTable13.xml" ContentType="application/vnd.openxmlformats-officedocument.spreadsheetml.pivotTable+xml"/>
  <Override PartName="/xl/drawings/drawing18.xml" ContentType="application/vnd.openxmlformats-officedocument.drawing+xml"/>
  <Override PartName="/xl/tables/table13.xml" ContentType="application/vnd.openxmlformats-officedocument.spreadsheetml.table+xml"/>
  <Override PartName="/xl/pivotTables/pivotTable14.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tables/table15.xml" ContentType="application/vnd.openxmlformats-officedocument.spreadsheetml.table+xml"/>
  <Override PartName="/xl/pivotTables/pivotTable15.xml" ContentType="application/vnd.openxmlformats-officedocument.spreadsheetml.pivotTable+xml"/>
  <Override PartName="/xl/drawings/drawing21.xml" ContentType="application/vnd.openxmlformats-officedocument.drawing+xml"/>
  <Override PartName="/xl/pivotTables/pivotTable16.xml" ContentType="application/vnd.openxmlformats-officedocument.spreadsheetml.pivotTable+xml"/>
  <Override PartName="/xl/drawings/drawing22.xml" ContentType="application/vnd.openxmlformats-officedocument.drawing+xml"/>
  <Override PartName="/xl/pivotTables/pivotTable17.xml" ContentType="application/vnd.openxmlformats-officedocument.spreadsheetml.pivotTable+xml"/>
  <Override PartName="/xl/drawings/drawing23.xml" ContentType="application/vnd.openxmlformats-officedocument.drawing+xml"/>
  <Override PartName="/xl/pivotTables/pivotTable18.xml" ContentType="application/vnd.openxmlformats-officedocument.spreadsheetml.pivotTable+xml"/>
  <Override PartName="/xl/drawings/drawing24.xml" ContentType="application/vnd.openxmlformats-officedocument.drawing+xml"/>
  <Override PartName="/xl/pivotTables/pivotTable19.xml" ContentType="application/vnd.openxmlformats-officedocument.spreadsheetml.pivotTable+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defaultThemeVersion="166925"/>
  <xr:revisionPtr revIDLastSave="0" documentId="13_ncr:11_{2DFC79A5-9D51-4D9C-8509-93B58C2988B2}" xr6:coauthVersionLast="45" xr6:coauthVersionMax="45" xr10:uidLastSave="{00000000-0000-0000-0000-000000000000}"/>
  <bookViews>
    <workbookView xWindow="-108" yWindow="-108" windowWidth="23256" windowHeight="12576" xr2:uid="{B1D72241-571C-4FD3-AEA4-3799E169BD4D}"/>
  </bookViews>
  <sheets>
    <sheet name="Start" sheetId="2" r:id="rId1"/>
    <sheet name="1" sheetId="3" r:id="rId2"/>
    <sheet name="2" sheetId="4" r:id="rId3"/>
    <sheet name="3" sheetId="5" r:id="rId4"/>
    <sheet name="4" sheetId="6" r:id="rId5"/>
    <sheet name="5" sheetId="26" r:id="rId6"/>
    <sheet name="6" sheetId="7" r:id="rId7"/>
    <sheet name="7" sheetId="8" r:id="rId8"/>
    <sheet name="8" sheetId="9" r:id="rId9"/>
    <sheet name="9" sheetId="10" r:id="rId10"/>
    <sheet name="10" sheetId="11" r:id="rId11"/>
    <sheet name="11" sheetId="12" r:id="rId12"/>
    <sheet name="12" sheetId="13" r:id="rId13"/>
    <sheet name="13" sheetId="14" r:id="rId14"/>
    <sheet name="14" sheetId="15" r:id="rId15"/>
    <sheet name="15" sheetId="16" r:id="rId16"/>
    <sheet name="16" sheetId="17" r:id="rId17"/>
    <sheet name="17" sheetId="18" r:id="rId18"/>
    <sheet name="18" sheetId="19" r:id="rId19"/>
    <sheet name="19" sheetId="20" r:id="rId20"/>
    <sheet name="20" sheetId="21" r:id="rId21"/>
    <sheet name="21" sheetId="22" r:id="rId22"/>
    <sheet name="22" sheetId="27" r:id="rId23"/>
    <sheet name="23" sheetId="23" r:id="rId24"/>
    <sheet name="24" sheetId="24" r:id="rId25"/>
    <sheet name="Learn more" sheetId="25" r:id="rId26"/>
  </sheets>
  <definedNames>
    <definedName name="grp_Brace">"Another bracket line,Bracket line"</definedName>
    <definedName name="grp_MoreInfo">"Bottom line,Group 113"</definedName>
    <definedName name="grp_WalkMeArrows">"shp_ArrowCurved,txt_WalkMeArrows,shp_ArrowStraight"</definedName>
    <definedName name="grp_WalkMeBrace">"shp_BraceBottom,txt_WalkMeBrace,shp_BraceLeft"</definedName>
    <definedName name="SalesTax">0.0825</definedName>
  </definedNames>
  <calcPr calcId="191029"/>
  <pivotCaches>
    <pivotCache cacheId="136" r:id="rId27"/>
    <pivotCache cacheId="140" r:id="rId28"/>
    <pivotCache cacheId="144" r:id="rId29"/>
    <pivotCache cacheId="149" r:id="rId30"/>
    <pivotCache cacheId="154" r:id="rId31"/>
    <pivotCache cacheId="158" r:id="rId32"/>
    <pivotCache cacheId="162" r:id="rId33"/>
    <pivotCache cacheId="166" r:id="rId34"/>
    <pivotCache cacheId="171" r:id="rId35"/>
    <pivotCache cacheId="176" r:id="rId36"/>
    <pivotCache cacheId="180" r:id="rId37"/>
    <pivotCache cacheId="183" r:id="rId38"/>
    <pivotCache cacheId="186" r:id="rId39"/>
    <pivotCache cacheId="189" r:id="rId40"/>
    <pivotCache cacheId="193" r:id="rId41"/>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1" i="8" l="1"/>
  <c r="H10" i="8"/>
  <c r="H9" i="8"/>
  <c r="J7" i="23" l="1"/>
  <c r="J6" i="23"/>
  <c r="J5" i="23"/>
  <c r="J8" i="27"/>
  <c r="J7" i="27"/>
  <c r="J6" i="27"/>
  <c r="J5" i="27"/>
  <c r="J4" i="27"/>
  <c r="J7" i="22"/>
  <c r="J6" i="22"/>
  <c r="J5" i="22"/>
  <c r="J4" i="22"/>
  <c r="I10" i="24" l="1"/>
  <c r="K9" i="21"/>
  <c r="C12" i="18"/>
  <c r="B7" i="24" l="1"/>
  <c r="F6" i="17"/>
  <c r="F6" i="16"/>
  <c r="I8" i="15"/>
  <c r="I7" i="15"/>
  <c r="I6" i="15"/>
  <c r="I5" i="15"/>
</calcChain>
</file>

<file path=xl/sharedStrings.xml><?xml version="1.0" encoding="utf-8"?>
<sst xmlns="http://schemas.openxmlformats.org/spreadsheetml/2006/main" count="1088" uniqueCount="152">
  <si>
    <t>Get more out of PivotTables</t>
  </si>
  <si>
    <t>GOOD TO KNOW
Did you take the first tutorial? If not, go to File &gt; New and find Make your first PivotTable.</t>
  </si>
  <si>
    <t>This example shows how the row field...</t>
  </si>
  <si>
    <t>...breaks up the value field.</t>
  </si>
  <si>
    <t>Date</t>
  </si>
  <si>
    <t>Buyer</t>
  </si>
  <si>
    <t>Type</t>
  </si>
  <si>
    <t>Amount</t>
  </si>
  <si>
    <t>Sum of Amount</t>
  </si>
  <si>
    <t>Dad</t>
  </si>
  <si>
    <t>Fuel</t>
  </si>
  <si>
    <t>Mom</t>
  </si>
  <si>
    <t>Food</t>
  </si>
  <si>
    <t>Kelly</t>
  </si>
  <si>
    <t>Sports</t>
  </si>
  <si>
    <t>Books</t>
  </si>
  <si>
    <t>Grand Total</t>
  </si>
  <si>
    <t>Music</t>
  </si>
  <si>
    <t>Tickets</t>
  </si>
  <si>
    <t>But when you first look at a PivotTable, you might find that you need more answers out of it.</t>
  </si>
  <si>
    <t>What did each person spend money on?</t>
  </si>
  <si>
    <t>These are all good questions but for the moment, lets focus on just one question.</t>
  </si>
  <si>
    <t xml:space="preserve"> </t>
  </si>
  <si>
    <t xml:space="preserve">One thing to be aware of: If a column field adds a lot of columns to a PivotTable, it will make it very wide. </t>
  </si>
  <si>
    <t>Dining</t>
  </si>
  <si>
    <t>Electricity</t>
  </si>
  <si>
    <t>Medical</t>
  </si>
  <si>
    <t>Dental</t>
  </si>
  <si>
    <t>Taxes</t>
  </si>
  <si>
    <t>Auto insurance</t>
  </si>
  <si>
    <t>Parking</t>
  </si>
  <si>
    <t>Electronics</t>
  </si>
  <si>
    <t>Airfare</t>
  </si>
  <si>
    <t>Clothes</t>
  </si>
  <si>
    <t>Music lessons</t>
  </si>
  <si>
    <t>Club dues</t>
  </si>
  <si>
    <t>Health insurance</t>
  </si>
  <si>
    <t>Home insurance</t>
  </si>
  <si>
    <t>GOOD TO KNOW
A second row field makes a vertically-oriented PivotTable rather than horizontal. Some people find vertical PivotTables easer to read because they don't require as much scrolling from side-to-side.</t>
  </si>
  <si>
    <t>Row Labels</t>
  </si>
  <si>
    <t>EXCEL SPEAK
Sometimes people call a second row field a "secondary row field."</t>
  </si>
  <si>
    <t xml:space="preserve">If you need to simplify the PivotTable, you can collapse the data for the second row field "up" and out of the way. </t>
  </si>
  <si>
    <t>You can also collapse or expand the entire second row field, to simplify the PivotTable even more.</t>
  </si>
  <si>
    <t>You can also have more than one column field. They can also be collapsed or expanded.</t>
  </si>
  <si>
    <t>Column Labels</t>
  </si>
  <si>
    <t>Food Total</t>
  </si>
  <si>
    <t>Utilities</t>
  </si>
  <si>
    <t>Utilities Total</t>
  </si>
  <si>
    <t>Jan</t>
  </si>
  <si>
    <t>Feb</t>
  </si>
  <si>
    <t>Mar</t>
  </si>
  <si>
    <t>Apr</t>
  </si>
  <si>
    <t>Month</t>
  </si>
  <si>
    <t>Something to keep in mind: If you need more detail, it's possible to add many more row fields or columns fields. In this example, there are three row fields.</t>
  </si>
  <si>
    <t>Fall</t>
  </si>
  <si>
    <t>Insurance</t>
  </si>
  <si>
    <t>Rent</t>
  </si>
  <si>
    <t>Spring</t>
  </si>
  <si>
    <t>Summer</t>
  </si>
  <si>
    <t>Winter</t>
  </si>
  <si>
    <t>Season</t>
  </si>
  <si>
    <t>Sales rep</t>
  </si>
  <si>
    <t>Product</t>
  </si>
  <si>
    <t>Units sold</t>
  </si>
  <si>
    <t>Jenny</t>
  </si>
  <si>
    <t>Oranges</t>
  </si>
  <si>
    <t>George</t>
  </si>
  <si>
    <t>Grapefruit</t>
  </si>
  <si>
    <t>Dave</t>
  </si>
  <si>
    <t>Apples</t>
  </si>
  <si>
    <t>Bananas</t>
  </si>
  <si>
    <t>Beets</t>
  </si>
  <si>
    <t>Potatoes</t>
  </si>
  <si>
    <t>Lettuce</t>
  </si>
  <si>
    <t>Radishes</t>
  </si>
  <si>
    <t>Blueberries</t>
  </si>
  <si>
    <t>Strawberries</t>
  </si>
  <si>
    <t>Grapes</t>
  </si>
  <si>
    <t>Pumpkins</t>
  </si>
  <si>
    <t>Squash</t>
  </si>
  <si>
    <t>Zucchini</t>
  </si>
  <si>
    <t>Pick one:</t>
  </si>
  <si>
    <t>Sum of Units sold</t>
  </si>
  <si>
    <t>Good job. Aren't PivotTables great?</t>
  </si>
  <si>
    <t>But we encourage you to keep going! There's more to discover...</t>
  </si>
  <si>
    <t>More Pivot info
Discover more you can do by reading this helpful article on PivotTables.</t>
  </si>
  <si>
    <t xml:space="preserve">About refresh
Read this important article about how to refresh PivotTables. </t>
  </si>
  <si>
    <t>LinkedIn Learning
Video courses for all levels—from beginner to advanced. Take at your own pace.</t>
  </si>
  <si>
    <t>Community
Connect with other Excel fans. They can help you, and you can help them.</t>
  </si>
  <si>
    <t>Give us feedback on this tutorial</t>
  </si>
  <si>
    <t xml:space="preserve">In the first tutorial, we introduced you to the concept of a PivotTable. We also explained how a row field can be used as a condition that breaks up a value field.   </t>
  </si>
  <si>
    <t>A simple PivotTable gives you an overall summary of your data,
but sometimes you need detailed answers to specific questions.
That's where adding more column fields and row fields can help.</t>
  </si>
  <si>
    <t>Welcome
Instructions for screen readers: Get more out of PivotTables. A simple PivotTable gives you an overall summary of your data, but sometimes you need detailed answers to specific questions. That's where adding more column fields and row fields can help. 
The instructions will indicate which cells to navigate to for use of a feature, or further reading.
To start, press CTRL+PAGE DOWN.</t>
  </si>
  <si>
    <t>Gifts</t>
  </si>
  <si>
    <t>To continue with this tutorial, press CTRL+PAGE DOWN. To go to the previous sheet, press CTRL+PAGE UP.</t>
  </si>
  <si>
    <t>Cells H10 through I14 contain a PivotTable which summarizes the data in cells B8 to E16. The PivotTable has two columns: Buyer and Sum of Amount. The Buyer column contains the values Dad, Mom, Kelly, and Grand Total; The Sum of Amount column contains the values $220, $270, $810, and $1,300. The Buyer column is made up of a Row field, and the Sum of Amount column is made up of a Value field.</t>
  </si>
  <si>
    <t xml:space="preserve">We answered that question by adding a column field for Type. As a result, the PivotTable now has five new columns that show us the type of purchase made by each person. </t>
  </si>
  <si>
    <t>When you first look at a PivotTable, you might have questions like, "When did these purchases happen?", "What did each person spend money on?", "What did Mom buy that was so expensive?".</t>
  </si>
  <si>
    <t xml:space="preserve">For reference, cells F11 to G15 show the same two column PivotTable as before. The Buyer column is a Row field, and contains the values Dad, Mom, Kelly, and Grand Total; The Sum of Amount column is the Value field, and contains the values $220, $270, $810, and $1,300. </t>
  </si>
  <si>
    <t xml:space="preserve">In this example, cells F11 to G15 show the same two column PivotTable as before. The Buyer column is a Row field, and contains the values Dad, Mom, Kelly, and Grand Total; The Sum of Amount column is the Value field, and contains the values $220, $270, $810, and $1,300. </t>
  </si>
  <si>
    <t>The last question we asked was "What did each person spend money on?"</t>
  </si>
  <si>
    <t>Our new PivotTable now goes from cell C10 to I15, with columns for Buyer, Food, Music, Sports, Tickets, Gifts, and Grand Total. The Buyer and Grand Total are the same as before, and the new detail columns are in-between them.</t>
  </si>
  <si>
    <t>If the PivotTable is hard to understand, try this: Read from the left, then from the top, and then down. In example below, Dad is in cell C12, Food for $125 in cell D12, Gifts for $95 in cell E12, and a Grand Total of $220 in cell I12. Rows 13 and 14 show the details for Kelly and Mom, and row 15 shows the Grand Total.</t>
  </si>
  <si>
    <t>A PivotTable Fields List image shows an arrow cursor dragging the Type field to the Columns area.</t>
  </si>
  <si>
    <t>Don't do this now but in a couple steps, you'll work with a PivotTable. The first thing you'll do is create detail in the Columns field. You'll do that by placing the Type field in the Columns field area.</t>
  </si>
  <si>
    <t>Let's review the PivotTable you just made, but this time we've added some special colors to differentiate the row, column, and value fields.</t>
  </si>
  <si>
    <t>The row field goes from cell C10 to C13, and is shaded in yellow.</t>
  </si>
  <si>
    <t>The column field goes from cell D9 to H10, and is shaded in orange.</t>
  </si>
  <si>
    <t>The value field goes from cell D11 to H13, and is shaded in blue.</t>
  </si>
  <si>
    <t>Think of it that way when using the fields list. The row field is on the left, and the column field at the top. Each of these provide a condition to the value field, which sums them up.</t>
  </si>
  <si>
    <t>A conceptual image shows the PivotTable Field List displayed with the Row field on the bottom-left in yellow, the Column field on the top-right in orange, and the Value field on the bottom-right in blue.</t>
  </si>
  <si>
    <t>A conceptual image shows a 4-section rectangular area with the Row field on the bottom-left in yellow, the Column field on the top-right in orange, and the Value field on the bottom-right in blue.</t>
  </si>
  <si>
    <t>In this example, the PivotTable now ranges from cell C10 to X15, as the column field added 20 new columns. That's a lot of columns! This will cause people to scroll a lot...</t>
  </si>
  <si>
    <t>There is an alternative to extra-wide PivotTables: you can use a second row field instead. A second row field will appear indented under the first row field.</t>
  </si>
  <si>
    <t>In this example, there is a PivotTable from cell D8 to E32. It shows Dad, Kelly, and Mom as first row fields in column D. Then the spending types are beneath them as second row fields with items such as Sports, Airfare, Dining, etc.</t>
  </si>
  <si>
    <t>On the next sheet you'll add a second row field. And you'll do that by placing the Type field under the Buyer field in the Rows field.</t>
  </si>
  <si>
    <t>A PivotTable Fields List image shows an arrow cursor dragging the Type field to the Rows area.</t>
  </si>
  <si>
    <t>The PivotTable for this example is in cells F7 to G31. Select cell F8 to choose the first row field for Dad. Next, press Alt+JT &gt; E to expand the second field, or X to collapse it.</t>
  </si>
  <si>
    <t>Here's the Key</t>
  </si>
  <si>
    <t>Select the PivotTable data range from cells F7 to G31, then go to ALT+JT &gt; P to collapse the entire group. Converseley, ALT+JT &gt; X will expand the entire group.</t>
  </si>
  <si>
    <t>The PivotTable for this example goes from cells B13 to M19. In this case, we have a Type category in the Columns section, which include items for Food and Utilities.</t>
  </si>
  <si>
    <t>TRY THIS
Select Food in cell C14 and go to ALT+JT &gt; P to collapse the entire field. ALT+JT &gt; X will expand it.</t>
  </si>
  <si>
    <t>The PivotTable for this example ranges from cell D8 to E29, and has fields for Season, Buyer, and Type in column D, with Sum of Amount in column E.</t>
  </si>
  <si>
    <t xml:space="preserve">Ready for more practice? Take a chance to review the data below in cells B7 to E55. When you're ready, go to the next sheet and you'll practice what you've learned so far. </t>
  </si>
  <si>
    <t xml:space="preserve">There's no need to review all the rows of data. Just review field names in the row 7. You'll be working with these on the next sheet. </t>
  </si>
  <si>
    <t>Dave Total</t>
  </si>
  <si>
    <t>George Total</t>
  </si>
  <si>
    <t>Jenny Total</t>
  </si>
  <si>
    <t>Give feedback on this tutorial</t>
  </si>
  <si>
    <t>Go back to top by pressing CTRL+HOME. To start the tour, press CTRL+PAGE DOWN.</t>
  </si>
  <si>
    <t>Here's another way to think about it: The row field is on the left, and the column field at the top. Each of these provide a condition to the value field, which sums them up.</t>
  </si>
  <si>
    <t xml:space="preserve">3. Press your arrow keys to move to the Type field. Press SPACEBAR to add the Type field to the Rows area. </t>
  </si>
  <si>
    <t>1. The PivotTable Area for this example is in cells B13 through C17. Navigate to any of those cells.</t>
  </si>
  <si>
    <t>2. Press ALT+JT, L to launch the PivotTable Fields List. Focus will default to the Search text box: "Type words to search for" edit. Do not type anything, instead, tab once. NOTE: if the Field List doesn't launch, press ALT+JT, L again.</t>
  </si>
  <si>
    <t xml:space="preserve">3. Press your arrow keys to select the Type field. Once selected, press SPACEBAR to add the Type field to the Rows area. </t>
  </si>
  <si>
    <t xml:space="preserve">4. Press ESC key to exit PivotTable Fields pane. </t>
  </si>
  <si>
    <t xml:space="preserve">1. The PivotTable Area for this example is in cells B13 through C17. Navigate to any of those cells. </t>
  </si>
  <si>
    <t xml:space="preserve">4. Determine who sold the most items in the fall, then make a selection in cell K8. </t>
  </si>
  <si>
    <t xml:space="preserve">3. Press your arrow keys to move to the Sales Rep field. Press SPACEBAR to add the Sales Rep field to the Rows area. If you want to display Sales Rep details in the Columns area, use your Tab keys to move to the Sales Rep field in the Row section, then press SPACEBAR, and select "Move to Column Labels". Press ESC key to exit PivotTable Fields pane. </t>
  </si>
  <si>
    <t xml:space="preserve">1. The PivotTable Area for this example is in cells B12 through C17. Navigate to any of those cells. 
</t>
  </si>
  <si>
    <t xml:space="preserve">3. Use your arrow and SPACEBAR keys to expand the example into a vertical PivotTable that has seasons on the left, and the sales reps indented under the seasons.Press ESC key to exit PivotTable Fields pane. </t>
  </si>
  <si>
    <t xml:space="preserve">1. Click cell B14 to activate the PivotTable named "Sum of Units sold".
</t>
  </si>
  <si>
    <t>3. Use your arrow and SPACEBAR keys to modify the example so that it shows each product in its own row, and each season in its own column.</t>
  </si>
  <si>
    <t>1. Click cell B14 to activate the PivotTable named "Sum of Units sold".</t>
  </si>
  <si>
    <t>3. Use your Tab, arrow and SPACEBAR keys to modify the example so that it shows Sales Reps on the left with Seasons indented beneath them.</t>
  </si>
  <si>
    <t xml:space="preserve">1. Click cell B13 to activate the PivotTable named "Sum of Units sold".
</t>
  </si>
  <si>
    <t>4. Select cell I9 and pick how many grapefruit Dave sold in winter.</t>
  </si>
  <si>
    <t>3. Use your Tab, arrow and SPACEBAR keys to modify the example so that each Sales Reps has their own column fields with Seasons on the left, and Products indented beneath them.</t>
  </si>
  <si>
    <t>1. Click cell B13 to activate the PivotTable named "Sum of Units sold".</t>
  </si>
  <si>
    <t xml:space="preserve">EXPERT TIP
Just because you can add a bunch of fields, doesn't mean you should. In this example, it works fine. But sometimes too many fields, with all of their indentations, can make the PivotTable too complicated for other people to understand. </t>
  </si>
  <si>
    <t>2. Press ALT+JT, L to launch the PivotTable Fields List. Focus will default to the Search text box: "Search" edit</t>
  </si>
  <si>
    <t>4. Press Tab to select the Type field. Press Enter, then press arrow keys to select Move to Column Labels and press Enter to add the Type field to Columns area. Press SHIFT+F6 to exit the PivotTable Fields pane.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</si>
</sst>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quot;$&quot;#,##0\)"/>
    <numFmt numFmtId="165" formatCode="&quot;$&quot;#,##0_);[Red]\(&quot;$&quot;#,##0\)"/>
    <numFmt numFmtId="166" formatCode="_(&quot;$&quot;* #,##0.00_);_(&quot;$&quot;* \(#,##0.00\);_(&quot;$&quot;* &quot;-&quot;??_);_(@_)"/>
    <numFmt numFmtId="167" formatCode="dd\-mmm"/>
    <numFmt numFmtId="168" formatCode="[$-409]d\-mmm;@"/>
    <numFmt numFmtId="169" formatCode="&quot;$&quot;#,##0"/>
  </numFmts>
  <fonts count="21" x14ac:knownFonts="1">
    <font>
      <sz val="11"/>
      <color theme="1"/>
      <name val="Calibri"/>
      <family val="2"/>
    </font>
    <font>
      <sz val="11"/>
      <color theme="1"/>
      <name val="Calibri"/>
      <family val="2"/>
      <scheme val="minor"/>
    </font>
    <font>
      <sz val="11"/>
      <color theme="1"/>
      <name val="Calibri"/>
      <family val="2"/>
    </font>
    <font>
      <sz val="11"/>
      <color rgb="FF0B744D"/>
      <name val="Calibri"/>
      <family val="2"/>
      <scheme val="minor"/>
    </font>
    <font>
      <sz val="11"/>
      <color theme="1"/>
      <name val="Calibri"/>
      <family val="2"/>
      <scheme val="minor"/>
    </font>
    <font>
      <sz val="72"/>
      <color theme="0"/>
      <name val="Calibri Light"/>
      <family val="2"/>
      <scheme val="major"/>
    </font>
    <font>
      <sz val="44"/>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sz val="11"/>
      <name val="Calibri"/>
      <family val="2"/>
      <scheme val="minor"/>
    </font>
    <font>
      <sz val="11"/>
      <color theme="1"/>
      <name val="Calibri Light"/>
      <family val="2"/>
    </font>
    <font>
      <b/>
      <i/>
      <sz val="14"/>
      <color rgb="FF0070C0"/>
      <name val="Calibri"/>
      <family val="2"/>
    </font>
    <font>
      <sz val="12"/>
      <color theme="1"/>
      <name val="Segoe UI"/>
      <family val="2"/>
    </font>
    <font>
      <sz val="24"/>
      <color theme="1"/>
      <name val="Segoe UI"/>
      <family val="2"/>
    </font>
    <font>
      <b/>
      <sz val="11"/>
      <color theme="1"/>
      <name val="Calibri"/>
      <family val="2"/>
      <scheme val="minor"/>
    </font>
    <font>
      <b/>
      <sz val="11"/>
      <color theme="1"/>
      <name val="Calibri"/>
      <family val="2"/>
    </font>
    <font>
      <sz val="11"/>
      <color theme="0"/>
      <name val="Calibri"/>
      <family val="2"/>
    </font>
    <font>
      <sz val="11"/>
      <color theme="0" tint="-4.9989318521683403E-2"/>
      <name val="Calibri"/>
      <family val="2"/>
    </font>
    <font>
      <u/>
      <sz val="11"/>
      <color theme="10"/>
      <name val="Calibri"/>
      <family val="2"/>
    </font>
    <font>
      <u/>
      <sz val="11"/>
      <color theme="0"/>
      <name val="Calibri"/>
      <family val="2"/>
    </font>
  </fonts>
  <fills count="10">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0"/>
        <bgColor indexed="64"/>
      </patternFill>
    </fill>
    <fill>
      <patternFill patternType="solid">
        <fgColor rgb="FFF4B183"/>
        <bgColor indexed="64"/>
      </patternFill>
    </fill>
    <fill>
      <patternFill patternType="solid">
        <fgColor rgb="FFFFE699"/>
        <bgColor indexed="64"/>
      </patternFill>
    </fill>
    <fill>
      <patternFill patternType="solid">
        <fgColor rgb="FFB4C6E7"/>
        <bgColor indexed="64"/>
      </patternFill>
    </fill>
    <fill>
      <patternFill patternType="solid">
        <fgColor rgb="FFFFFF99"/>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right/>
      <top style="thin">
        <color theme="9" tint="0.39997558519241921"/>
      </top>
      <bottom/>
      <diagonal/>
    </border>
    <border>
      <left style="thin">
        <color rgb="FFA9D08E"/>
      </left>
      <right/>
      <top style="thin">
        <color theme="9" tint="0.39997558519241921"/>
      </top>
      <bottom style="thin">
        <color theme="9" tint="0.39997558519241921"/>
      </bottom>
      <diagonal/>
    </border>
  </borders>
  <cellStyleXfs count="13">
    <xf numFmtId="0" fontId="0" fillId="0" borderId="0"/>
    <xf numFmtId="0" fontId="3" fillId="0" borderId="0" applyFill="0" applyBorder="0">
      <alignment wrapText="1"/>
    </xf>
    <xf numFmtId="0" fontId="2" fillId="0" borderId="0"/>
    <xf numFmtId="0" fontId="5" fillId="2" borderId="0" applyNumberFormat="0" applyBorder="0" applyProtection="0">
      <alignment horizontal="left" indent="1"/>
    </xf>
    <xf numFmtId="0" fontId="7" fillId="2" borderId="0" applyNumberFormat="0" applyProtection="0">
      <alignment horizontal="left" wrapText="1" indent="4"/>
    </xf>
    <xf numFmtId="0" fontId="3" fillId="2" borderId="0" applyNumberFormat="0" applyProtection="0">
      <alignment horizontal="left" wrapText="1" indent="4"/>
    </xf>
    <xf numFmtId="0" fontId="4" fillId="0" borderId="0"/>
    <xf numFmtId="167" fontId="10" fillId="0" borderId="0" applyFont="0" applyFill="0" applyBorder="0" applyAlignment="0">
      <alignment horizontal="left"/>
    </xf>
    <xf numFmtId="164" fontId="2" fillId="0" borderId="0" applyFont="0" applyFill="0" applyBorder="0" applyAlignment="0" applyProtection="0"/>
    <xf numFmtId="14" fontId="4" fillId="0" borderId="0" applyFont="0" applyFill="0" applyBorder="0" applyAlignment="0"/>
    <xf numFmtId="0" fontId="4" fillId="9" borderId="1"/>
    <xf numFmtId="0" fontId="8" fillId="0" borderId="0"/>
    <xf numFmtId="0" fontId="19" fillId="0" borderId="0" applyNumberFormat="0" applyFill="0" applyBorder="0" applyAlignment="0" applyProtection="0"/>
  </cellStyleXfs>
  <cellXfs count="68">
    <xf numFmtId="0" fontId="0" fillId="0" borderId="0" xfId="0"/>
    <xf numFmtId="0" fontId="3" fillId="2" borderId="0" xfId="1" applyFont="1" applyFill="1">
      <alignment wrapText="1"/>
    </xf>
    <xf numFmtId="0" fontId="4" fillId="0" borderId="0" xfId="2" applyFont="1"/>
    <xf numFmtId="0" fontId="6" fillId="2" borderId="0" xfId="3" applyFont="1">
      <alignment horizontal="left" indent="1"/>
    </xf>
    <xf numFmtId="0" fontId="7" fillId="2" borderId="0" xfId="4" applyFont="1">
      <alignment horizontal="left" wrapText="1" indent="4"/>
    </xf>
    <xf numFmtId="0" fontId="3" fillId="2" borderId="0" xfId="5" applyFont="1">
      <alignment horizontal="left" wrapText="1" indent="4"/>
    </xf>
    <xf numFmtId="0" fontId="8" fillId="0" borderId="0" xfId="6" applyFont="1"/>
    <xf numFmtId="0" fontId="4" fillId="0" borderId="0" xfId="6"/>
    <xf numFmtId="0" fontId="9" fillId="3" borderId="0" xfId="6" applyFont="1" applyFill="1" applyBorder="1"/>
    <xf numFmtId="167" fontId="4" fillId="4" borderId="2" xfId="7" applyFont="1" applyFill="1" applyBorder="1" applyAlignment="1">
      <alignment horizontal="left"/>
    </xf>
    <xf numFmtId="0" fontId="4" fillId="4" borderId="2" xfId="6" applyFont="1" applyFill="1" applyBorder="1"/>
    <xf numFmtId="164" fontId="0" fillId="4" borderId="2" xfId="8" applyFont="1" applyFill="1" applyBorder="1"/>
    <xf numFmtId="167" fontId="4" fillId="0" borderId="2" xfId="7" applyFont="1" applyBorder="1" applyAlignment="1">
      <alignment horizontal="left"/>
    </xf>
    <xf numFmtId="0" fontId="4" fillId="0" borderId="2" xfId="6" applyFont="1" applyBorder="1"/>
    <xf numFmtId="164" fontId="0" fillId="0" borderId="2" xfId="8" applyFont="1" applyBorder="1"/>
    <xf numFmtId="0" fontId="11" fillId="0" borderId="0" xfId="6" applyFont="1" applyAlignment="1">
      <alignment horizontal="center" vertical="center"/>
    </xf>
    <xf numFmtId="0" fontId="12" fillId="0" borderId="0" xfId="6" applyFont="1"/>
    <xf numFmtId="0" fontId="4" fillId="0" borderId="0" xfId="6" applyBorder="1"/>
    <xf numFmtId="168" fontId="4" fillId="4" borderId="2" xfId="9" applyNumberFormat="1" applyFont="1" applyFill="1" applyBorder="1" applyAlignment="1">
      <alignment horizontal="left"/>
    </xf>
    <xf numFmtId="168" fontId="0" fillId="4" borderId="2" xfId="9" applyNumberFormat="1" applyFont="1" applyFill="1" applyBorder="1" applyAlignment="1">
      <alignment horizontal="left"/>
    </xf>
    <xf numFmtId="165" fontId="4" fillId="0" borderId="0" xfId="6" applyNumberFormat="1"/>
    <xf numFmtId="0" fontId="4" fillId="0" borderId="0" xfId="6" applyAlignment="1">
      <alignment horizontal="right"/>
    </xf>
    <xf numFmtId="0" fontId="4" fillId="9" borderId="1" xfId="10" applyFont="1"/>
    <xf numFmtId="0" fontId="4" fillId="0" borderId="0" xfId="6" applyAlignment="1">
      <alignment horizontal="left" vertical="top"/>
    </xf>
    <xf numFmtId="0" fontId="2" fillId="0" borderId="0" xfId="2"/>
    <xf numFmtId="0" fontId="13" fillId="0" borderId="0" xfId="2" applyFont="1"/>
    <xf numFmtId="0" fontId="14" fillId="0" borderId="0" xfId="2" applyFont="1"/>
    <xf numFmtId="0" fontId="14" fillId="0" borderId="0" xfId="2" applyFont="1" applyAlignment="1">
      <alignment vertical="center"/>
    </xf>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38" fontId="0" fillId="0" borderId="0" xfId="0" applyNumberFormat="1"/>
    <xf numFmtId="0" fontId="15" fillId="6" borderId="0" xfId="6" applyNumberFormat="1" applyFont="1" applyFill="1" applyBorder="1" applyAlignment="1"/>
    <xf numFmtId="165" fontId="0" fillId="0" borderId="0" xfId="0" applyNumberFormat="1"/>
    <xf numFmtId="3" fontId="0" fillId="0" borderId="0" xfId="0" applyNumberFormat="1"/>
    <xf numFmtId="169" fontId="0" fillId="0" borderId="0" xfId="0" applyNumberFormat="1"/>
    <xf numFmtId="0" fontId="1" fillId="4" borderId="2" xfId="6" applyFont="1" applyFill="1" applyBorder="1"/>
    <xf numFmtId="0" fontId="1" fillId="0" borderId="2" xfId="6" applyFont="1" applyBorder="1"/>
    <xf numFmtId="167" fontId="1" fillId="0" borderId="3" xfId="7" applyNumberFormat="1" applyFont="1" applyBorder="1" applyAlignment="1">
      <alignment horizontal="left"/>
    </xf>
    <xf numFmtId="167" fontId="1" fillId="4" borderId="3" xfId="7" applyNumberFormat="1" applyFont="1" applyFill="1" applyBorder="1" applyAlignment="1">
      <alignment horizontal="left"/>
    </xf>
    <xf numFmtId="0" fontId="0" fillId="7" borderId="0" xfId="0" applyFill="1"/>
    <xf numFmtId="164" fontId="0" fillId="8" borderId="0" xfId="0" applyNumberFormat="1" applyFill="1"/>
    <xf numFmtId="0" fontId="17" fillId="5" borderId="0" xfId="0" applyFont="1" applyFill="1"/>
    <xf numFmtId="0" fontId="18" fillId="5" borderId="0" xfId="0" applyFont="1" applyFill="1"/>
    <xf numFmtId="169" fontId="18" fillId="0" borderId="0" xfId="0" applyNumberFormat="1" applyFont="1"/>
    <xf numFmtId="0" fontId="0" fillId="0" borderId="0" xfId="0" applyAlignment="1">
      <alignment horizontal="left" indent="2"/>
    </xf>
    <xf numFmtId="0" fontId="8" fillId="0" borderId="0" xfId="11"/>
    <xf numFmtId="0" fontId="8" fillId="0" borderId="0" xfId="11" applyFont="1"/>
    <xf numFmtId="0" fontId="8" fillId="0" borderId="0" xfId="6" applyFont="1" applyAlignment="1">
      <alignment wrapText="1"/>
    </xf>
    <xf numFmtId="0" fontId="8" fillId="0" borderId="0" xfId="6" applyFont="1" applyAlignment="1"/>
    <xf numFmtId="0" fontId="4" fillId="0" borderId="0" xfId="6" applyAlignment="1"/>
    <xf numFmtId="0" fontId="12" fillId="0" borderId="0" xfId="6" applyFont="1" applyAlignment="1"/>
    <xf numFmtId="0" fontId="0" fillId="0" borderId="0" xfId="0" pivotButton="1" applyAlignment="1"/>
    <xf numFmtId="0" fontId="0" fillId="0" borderId="0" xfId="0" applyAlignment="1"/>
    <xf numFmtId="164" fontId="0" fillId="0" borderId="0" xfId="0" applyNumberFormat="1" applyAlignment="1"/>
    <xf numFmtId="0" fontId="9" fillId="3" borderId="0" xfId="6" applyFont="1" applyFill="1" applyBorder="1" applyAlignment="1"/>
    <xf numFmtId="0" fontId="4" fillId="4" borderId="2" xfId="6" applyFont="1" applyFill="1" applyBorder="1" applyAlignment="1"/>
    <xf numFmtId="164" fontId="0" fillId="4" borderId="2" xfId="8" applyFont="1" applyFill="1" applyBorder="1" applyAlignment="1"/>
    <xf numFmtId="0" fontId="19" fillId="0" borderId="0" xfId="12"/>
    <xf numFmtId="0" fontId="20" fillId="0" borderId="0" xfId="12" applyFont="1"/>
    <xf numFmtId="167" fontId="19" fillId="0" borderId="3" xfId="12" applyNumberFormat="1" applyBorder="1" applyAlignment="1">
      <alignment horizontal="left"/>
    </xf>
    <xf numFmtId="0" fontId="8" fillId="0" borderId="0" xfId="11" applyAlignment="1">
      <alignment wrapText="1"/>
    </xf>
    <xf numFmtId="0" fontId="8" fillId="0" borderId="0" xfId="11" applyAlignment="1"/>
    <xf numFmtId="0" fontId="0" fillId="5" borderId="0" xfId="0" applyFill="1"/>
    <xf numFmtId="0" fontId="18" fillId="5" borderId="0" xfId="0" applyNumberFormat="1" applyFont="1" applyFill="1"/>
    <xf numFmtId="169" fontId="18" fillId="5" borderId="0" xfId="0" applyNumberFormat="1" applyFont="1" applyFill="1"/>
    <xf numFmtId="0" fontId="16" fillId="6" borderId="0" xfId="0" applyNumberFormat="1" applyFont="1" applyFill="1"/>
  </cellXfs>
  <cellStyles count="13">
    <cellStyle name="Currency 2" xfId="8" xr:uid="{158EFCEF-4F74-48CD-A744-BB646B7EDFA4}"/>
    <cellStyle name="Date" xfId="9" xr:uid="{A16895B3-A822-4BD0-B4B6-D11DE44F4505}"/>
    <cellStyle name="Date 2" xfId="7" xr:uid="{5EC98983-CBB1-4EAF-B509-5988A2C54381}"/>
    <cellStyle name="Heading 1 2" xfId="4" xr:uid="{F80F071F-EAEC-4B17-90D9-5DD560891D6E}"/>
    <cellStyle name="Heading 2 2" xfId="5" xr:uid="{0552CE60-4C29-4C37-91A4-1A2694A83124}"/>
    <cellStyle name="Hyperlink" xfId="12" builtinId="8"/>
    <cellStyle name="Normal" xfId="0" builtinId="0"/>
    <cellStyle name="Normal 2" xfId="6" xr:uid="{87683B03-E18B-4E61-8615-16B0718FFA4F}"/>
    <cellStyle name="Normal 5 2" xfId="2" xr:uid="{2EA957E0-BF4C-45E7-862B-A90B42CCEB44}"/>
    <cellStyle name="Start Text" xfId="1" xr:uid="{FA9B4DCE-594E-49C1-B55F-D822B953E246}"/>
    <cellStyle name="Title 2" xfId="3" xr:uid="{E495E383-C847-4445-8A1A-D08D550A1CC4}"/>
    <cellStyle name="YellowCell" xfId="10" xr:uid="{8FB88961-4E59-405F-91E1-87ECD7B4F6D1}"/>
    <cellStyle name="z A Column text" xfId="11" xr:uid="{1E07BF55-B322-48E2-8E89-A6AFB0501903}"/>
  </cellStyles>
  <dxfs count="157">
    <dxf>
      <numFmt numFmtId="169" formatCode="&quot;$&quot;#,##0"/>
    </dxf>
    <dxf>
      <numFmt numFmtId="164" formatCode="&quot;$&quot;#,##0_);\(&quot;$&quot;#,##0\)"/>
    </dxf>
    <dxf>
      <numFmt numFmtId="169" formatCode="&quot;$&quot;#,##0"/>
    </dxf>
    <dxf>
      <numFmt numFmtId="164" formatCode="&quot;$&quot;#,##0_);\(&quot;$&quot;#,##0\)"/>
    </dxf>
    <dxf>
      <numFmt numFmtId="169" formatCode="&quot;$&quot;#,##0"/>
    </dxf>
    <dxf>
      <numFmt numFmtId="164" formatCode="&quot;$&quot;#,##0_);\(&quot;$&quot;#,##0\)"/>
    </dxf>
    <dxf>
      <numFmt numFmtId="169" formatCode="&quot;$&quot;#,##0"/>
    </dxf>
    <dxf>
      <numFmt numFmtId="164" formatCode="&quot;$&quot;#,##0_);\(&quot;$&quot;#,##0\)"/>
    </dxf>
    <dxf>
      <numFmt numFmtId="3" formatCode="#,##0"/>
    </dxf>
    <dxf>
      <numFmt numFmtId="3" formatCode="#,##0"/>
    </dxf>
    <dxf>
      <numFmt numFmtId="169" formatCode="&quot;$&quot;#,##0"/>
    </dxf>
    <dxf>
      <numFmt numFmtId="164" formatCode="&quot;$&quot;#,##0_);\(&quot;$&quot;#,##0\)"/>
    </dxf>
    <dxf>
      <numFmt numFmtId="169" formatCode="&quot;$&quot;#,##0"/>
    </dxf>
    <dxf>
      <numFmt numFmtId="164" formatCode="&quot;$&quot;#,##0_);\(&quot;$&quot;#,##0\)"/>
    </dxf>
    <dxf>
      <alignment wrapText="0"/>
    </dxf>
    <dxf>
      <alignment wrapText="0"/>
    </dxf>
    <dxf>
      <alignment wrapText="0"/>
    </dxf>
    <dxf>
      <alignment wrapText="0"/>
    </dxf>
    <dxf>
      <alignment wrapText="0"/>
    </dxf>
    <dxf>
      <alignment wrapText="0"/>
    </dxf>
    <dxf>
      <numFmt numFmtId="169" formatCode="&quot;$&quot;#,##0"/>
    </dxf>
    <dxf>
      <numFmt numFmtId="164" formatCode="&quot;$&quot;#,##0_);\(&quot;$&quot;#,##0\)"/>
    </dxf>
    <dxf>
      <numFmt numFmtId="169" formatCode="&quot;$&quot;#,##0"/>
    </dxf>
    <dxf>
      <numFmt numFmtId="164" formatCode="&quot;$&quot;#,##0_);\(&quot;$&quot;#,##0\)"/>
    </dxf>
    <dxf>
      <fill>
        <patternFill patternType="solid">
          <bgColor theme="0"/>
        </patternFill>
      </fill>
    </dxf>
    <dxf>
      <font>
        <color theme="0"/>
      </font>
    </dxf>
    <dxf>
      <fill>
        <patternFill patternType="solid">
          <fgColor indexed="64"/>
          <bgColor theme="0"/>
        </patternFill>
      </fill>
    </dxf>
    <dxf>
      <font>
        <color theme="0"/>
      </font>
      <fill>
        <patternFill patternType="solid">
          <fgColor indexed="64"/>
          <bgColor theme="0"/>
        </patternFill>
      </fill>
    </dxf>
    <dxf>
      <numFmt numFmtId="164" formatCode="&quot;$&quot;#,##0_);\(&quot;$&quot;#,##0\)"/>
      <fill>
        <patternFill patternType="solid">
          <fgColor indexed="64"/>
          <bgColor rgb="FFB4C6E7"/>
        </patternFill>
      </fill>
    </dxf>
    <dxf>
      <numFmt numFmtId="164" formatCode="&quot;$&quot;#,##0_);\(&quot;$&quot;#,##0\)"/>
      <fill>
        <patternFill patternType="solid">
          <fgColor indexed="64"/>
          <bgColor rgb="FFB4C6E7"/>
        </patternFill>
      </fill>
    </dxf>
    <dxf>
      <fill>
        <patternFill patternType="solid">
          <fgColor indexed="64"/>
          <bgColor rgb="FFFFE699"/>
        </patternFill>
      </fill>
    </dxf>
    <dxf>
      <fill>
        <patternFill patternType="solid">
          <fgColor indexed="64"/>
          <bgColor rgb="FFFFE699"/>
        </patternFill>
      </fill>
    </dxf>
    <dxf>
      <font>
        <b/>
      </font>
      <numFmt numFmtId="0" formatCode="General"/>
      <fill>
        <patternFill>
          <fgColor rgb="FFF4B183"/>
        </patternFill>
      </fill>
    </dxf>
    <dxf>
      <font>
        <b/>
      </font>
      <numFmt numFmtId="0" formatCode="General"/>
      <fill>
        <patternFill>
          <fgColor rgb="FFF4B183"/>
        </patternFill>
      </fill>
    </dxf>
    <dxf>
      <font>
        <b/>
      </font>
      <numFmt numFmtId="0" formatCode="General"/>
      <fill>
        <patternFill>
          <fgColor rgb="FFF4B183"/>
        </patternFill>
      </fill>
    </dxf>
    <dxf>
      <numFmt numFmtId="164" formatCode="&quot;$&quot;#,##0_);\(&quot;$&quot;#,##0\)"/>
      <fill>
        <patternFill patternType="solid">
          <fgColor indexed="64"/>
          <bgColor rgb="FFB4C6E7"/>
        </patternFill>
      </fill>
    </dxf>
    <dxf>
      <fill>
        <patternFill patternType="solid">
          <bgColor theme="0"/>
        </patternFill>
      </fill>
    </dxf>
    <dxf>
      <font>
        <color theme="0" tint="-4.9989318521683403E-2"/>
      </font>
    </dxf>
    <dxf>
      <font>
        <color theme="0" tint="-4.9989318521683403E-2"/>
      </font>
    </dxf>
    <dxf>
      <font>
        <color theme="0" tint="-4.9989318521683403E-2"/>
      </font>
      <numFmt numFmtId="0" formatCode="General"/>
      <fill>
        <patternFill patternType="solid">
          <fgColor indexed="64"/>
          <bgColor theme="0"/>
        </patternFill>
      </fill>
    </dxf>
    <dxf>
      <font>
        <color theme="0" tint="-4.9989318521683403E-2"/>
      </font>
      <fill>
        <patternFill patternType="solid">
          <fgColor indexed="64"/>
          <bgColor theme="0"/>
        </patternFill>
      </fill>
    </dxf>
    <dxf>
      <font>
        <color theme="0" tint="-4.9989318521683403E-2"/>
      </font>
      <fill>
        <patternFill patternType="solid">
          <fgColor indexed="64"/>
          <bgColor theme="0"/>
        </patternFill>
      </fill>
    </dxf>
    <dxf>
      <fill>
        <patternFill>
          <fgColor indexed="64"/>
          <bgColor rgb="FFF4B183"/>
        </patternFill>
      </fill>
    </dxf>
    <dxf>
      <fill>
        <patternFill>
          <fgColor indexed="64"/>
          <bgColor rgb="FFF4B183"/>
        </patternFill>
      </fill>
    </dxf>
    <dxf>
      <numFmt numFmtId="169" formatCode="&quot;$&quot;#,##0"/>
    </dxf>
    <dxf>
      <numFmt numFmtId="164" formatCode="&quot;$&quot;#,##0_);\(&quot;$&quot;#,##0\)"/>
    </dxf>
    <dxf>
      <numFmt numFmtId="3" formatCode="#,##0"/>
    </dxf>
    <dxf>
      <numFmt numFmtId="3" formatCode="#,##0"/>
    </dxf>
    <dxf>
      <numFmt numFmtId="165" formatCode="&quot;$&quot;#,##0_);[Red]\(&quot;$&quot;#,##0\)"/>
    </dxf>
    <dxf>
      <numFmt numFmtId="164" formatCode="&quot;$&quot;#,##0_);\(&quot;$&quot;#,##0\)"/>
    </dxf>
    <dxf>
      <numFmt numFmtId="169" formatCode="&quot;$&quot;#,##0"/>
    </dxf>
    <dxf>
      <numFmt numFmtId="165" formatCode="&quot;$&quot;#,##0_);[Red]\(&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8"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8"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vertical="bottom" textRotation="0" wrapTex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vertical="bottom" textRotation="0" wrapTex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vertical="bottom" textRotation="0" wrapTex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8"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alignment vertical="bottom" textRotation="0" wrapText="0" justifyLastLine="0" shrinkToFit="0" readingOrder="0"/>
    </dxf>
    <dxf>
      <font>
        <b/>
        <i val="0"/>
        <strike val="0"/>
        <condense val="0"/>
        <extend val="0"/>
        <outline val="0"/>
        <shadow val="0"/>
        <u val="none"/>
        <vertAlign val="baseline"/>
        <sz val="11"/>
        <color theme="0"/>
        <name val="Calibri"/>
        <scheme val="minor"/>
      </font>
      <fill>
        <patternFill patternType="solid">
          <fgColor theme="9"/>
          <bgColor theme="9"/>
        </patternFill>
      </fill>
      <alignment vertical="bottom" textRotation="0" wrapText="0" justifyLastLine="0" shrinkToFit="0" readingOrder="0"/>
    </dxf>
    <dxf>
      <alignment wrapText="0"/>
    </dxf>
    <dxf>
      <alignment wrapText="0"/>
    </dxf>
    <dxf>
      <alignment wrapText="0"/>
    </dxf>
    <dxf>
      <alignment wrapText="0"/>
    </dxf>
    <dxf>
      <alignment wrapText="0"/>
    </dxf>
    <dxf>
      <alignment wrapText="0"/>
    </dxf>
    <dxf>
      <numFmt numFmtId="164" formatCode="&quot;$&quot;#,##0_);\(&quot;$&quot;#,##0\)"/>
    </dxf>
    <dxf>
      <numFmt numFmtId="169" formatCode="&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8"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9" formatCode="&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8"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9" formatCode="&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rgb="FFA9D08E"/>
        </left>
        <right style="thin">
          <color rgb="FFA9D08E"/>
        </right>
        <top style="thin">
          <color rgb="FFA9D08E"/>
        </top>
        <bottom style="thin">
          <color rgb="FFA9D08E"/>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ill>
        <patternFill>
          <fgColor indexed="64"/>
          <bgColor rgb="FFF4B183"/>
        </patternFill>
      </fill>
    </dxf>
    <dxf>
      <fill>
        <patternFill>
          <fgColor indexed="64"/>
          <bgColor rgb="FFF4B183"/>
        </patternFill>
      </fill>
    </dxf>
    <dxf>
      <font>
        <color theme="0" tint="-4.9989318521683403E-2"/>
      </font>
      <fill>
        <patternFill patternType="solid">
          <fgColor indexed="64"/>
          <bgColor theme="0"/>
        </patternFill>
      </fill>
    </dxf>
    <dxf>
      <font>
        <color theme="0" tint="-4.9989318521683403E-2"/>
      </font>
      <fill>
        <patternFill patternType="solid">
          <fgColor indexed="64"/>
          <bgColor theme="0"/>
        </patternFill>
      </fill>
    </dxf>
    <dxf>
      <font>
        <color theme="0" tint="-4.9989318521683403E-2"/>
      </font>
      <numFmt numFmtId="0" formatCode="General"/>
      <fill>
        <patternFill patternType="solid">
          <fgColor indexed="64"/>
          <bgColor theme="0"/>
        </patternFill>
      </fill>
    </dxf>
    <dxf>
      <font>
        <color theme="0" tint="-4.9989318521683403E-2"/>
      </font>
    </dxf>
    <dxf>
      <font>
        <color theme="0" tint="-4.9989318521683403E-2"/>
      </font>
    </dxf>
    <dxf>
      <fill>
        <patternFill patternType="solid">
          <bgColor theme="0"/>
        </patternFill>
      </fill>
    </dxf>
    <dxf>
      <numFmt numFmtId="164" formatCode="&quot;$&quot;#,##0_);\(&quot;$&quot;#,##0\)"/>
      <fill>
        <patternFill patternType="solid">
          <fgColor indexed="64"/>
          <bgColor rgb="FFB4C6E7"/>
        </patternFill>
      </fill>
    </dxf>
    <dxf>
      <font>
        <b/>
      </font>
      <numFmt numFmtId="0" formatCode="General"/>
      <fill>
        <patternFill>
          <fgColor rgb="FFF4B183"/>
        </patternFill>
      </fill>
    </dxf>
    <dxf>
      <font>
        <b/>
      </font>
      <numFmt numFmtId="0" formatCode="General"/>
      <fill>
        <patternFill>
          <fgColor rgb="FFF4B183"/>
        </patternFill>
      </fill>
    </dxf>
    <dxf>
      <font>
        <b/>
      </font>
      <numFmt numFmtId="0" formatCode="General"/>
      <fill>
        <patternFill>
          <fgColor rgb="FFF4B183"/>
        </patternFill>
      </fill>
    </dxf>
    <dxf>
      <fill>
        <patternFill patternType="solid">
          <fgColor indexed="64"/>
          <bgColor rgb="FFFFE699"/>
        </patternFill>
      </fill>
    </dxf>
    <dxf>
      <fill>
        <patternFill patternType="solid">
          <fgColor indexed="64"/>
          <bgColor rgb="FFFFE699"/>
        </patternFill>
      </fill>
    </dxf>
    <dxf>
      <numFmt numFmtId="164" formatCode="&quot;$&quot;#,##0_);\(&quot;$&quot;#,##0\)"/>
      <fill>
        <patternFill patternType="solid">
          <fgColor indexed="64"/>
          <bgColor rgb="FFB4C6E7"/>
        </patternFill>
      </fill>
    </dxf>
    <dxf>
      <numFmt numFmtId="164" formatCode="&quot;$&quot;#,##0_);\(&quot;$&quot;#,##0\)"/>
      <fill>
        <patternFill patternType="solid">
          <fgColor indexed="64"/>
          <bgColor rgb="FFB4C6E7"/>
        </patternFill>
      </fill>
    </dxf>
    <dxf>
      <font>
        <color theme="0"/>
      </font>
      <fill>
        <patternFill patternType="solid">
          <fgColor indexed="64"/>
          <bgColor theme="0"/>
        </patternFill>
      </fill>
    </dxf>
    <dxf>
      <fill>
        <patternFill patternType="solid">
          <fgColor indexed="64"/>
          <bgColor theme="0"/>
        </patternFill>
      </fill>
    </dxf>
    <dxf>
      <font>
        <color theme="0"/>
      </font>
    </dxf>
    <dxf>
      <fill>
        <patternFill patternType="solid">
          <bgColor theme="0"/>
        </patternFill>
      </fill>
    </dxf>
    <dxf>
      <numFmt numFmtId="170" formatCode="m/d/yyyy"/>
    </dxf>
    <dxf>
      <numFmt numFmtId="164" formatCode="&quot;$&quot;#,##0_);\(&quot;$&quot;#,##0\)"/>
    </dxf>
    <dxf>
      <numFmt numFmtId="169" formatCode="&quot;$&quot;#,##0"/>
    </dxf>
    <dxf>
      <numFmt numFmtId="170" formatCode="m/d/yyyy"/>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9"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9"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9"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9"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1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pivotCacheDefinition" Target="pivotCache/pivotCacheDefinition8.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7.xml"/><Relationship Id="rId38" Type="http://schemas.openxmlformats.org/officeDocument/2006/relationships/pivotCacheDefinition" Target="pivotCache/pivotCacheDefinition12.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3.xml"/><Relationship Id="rId41" Type="http://schemas.openxmlformats.org/officeDocument/2006/relationships/pivotCacheDefinition" Target="pivotCache/pivotCacheDefinition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6.xml"/><Relationship Id="rId37" Type="http://schemas.openxmlformats.org/officeDocument/2006/relationships/pivotCacheDefinition" Target="pivotCache/pivotCacheDefinition11.xml"/><Relationship Id="rId40" Type="http://schemas.openxmlformats.org/officeDocument/2006/relationships/pivotCacheDefinition" Target="pivotCache/pivotCacheDefinition14.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2.xml"/><Relationship Id="rId36" Type="http://schemas.openxmlformats.org/officeDocument/2006/relationships/pivotCacheDefinition" Target="pivotCache/pivotCacheDefinition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5.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1.xml"/><Relationship Id="rId30" Type="http://schemas.openxmlformats.org/officeDocument/2006/relationships/pivotCacheDefinition" Target="pivotCache/pivotCacheDefinition4.xml"/><Relationship Id="rId35" Type="http://schemas.openxmlformats.org/officeDocument/2006/relationships/pivotCacheDefinition" Target="pivotCache/pivotCacheDefinition9.xml"/><Relationship Id="rId43" Type="http://schemas.openxmlformats.org/officeDocument/2006/relationships/styles" Target="styles.xml"/><Relationship Id="rId48"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1'!A1"/><Relationship Id="rId1" Type="http://schemas.openxmlformats.org/officeDocument/2006/relationships/image" Target="../media/image1.png"/><Relationship Id="rId4" Type="http://schemas.openxmlformats.org/officeDocument/2006/relationships/image" Target="../media/image3.svg"/></Relationships>
</file>

<file path=xl/drawings/_rels/drawing10.xml.rels><?xml version="1.0" encoding="UTF-8" standalone="yes"?>
<Relationships xmlns="http://schemas.openxmlformats.org/package/2006/relationships"><Relationship Id="rId3" Type="http://schemas.openxmlformats.org/officeDocument/2006/relationships/hyperlink" Target="#'8'!A1"/><Relationship Id="rId2" Type="http://schemas.openxmlformats.org/officeDocument/2006/relationships/hyperlink" Target="#'10'!A1"/><Relationship Id="rId1" Type="http://schemas.openxmlformats.org/officeDocument/2006/relationships/hyperlink" Target="https://go.microsoft.com/fwlink/?linkid=874809" TargetMode="External"/><Relationship Id="rId4" Type="http://schemas.openxmlformats.org/officeDocument/2006/relationships/image" Target="../media/image5.png"/></Relationships>
</file>

<file path=xl/drawings/_rels/drawing11.xml.rels><?xml version="1.0" encoding="UTF-8" standalone="yes"?>
<Relationships xmlns="http://schemas.openxmlformats.org/package/2006/relationships"><Relationship Id="rId3" Type="http://schemas.openxmlformats.org/officeDocument/2006/relationships/hyperlink" Target="https://go.microsoft.com/fwlink/?linkid=874810" TargetMode="External"/><Relationship Id="rId2" Type="http://schemas.openxmlformats.org/officeDocument/2006/relationships/hyperlink" Target="#'9'!A1"/><Relationship Id="rId1" Type="http://schemas.openxmlformats.org/officeDocument/2006/relationships/hyperlink" Target="#'11'!A1"/><Relationship Id="rId4" Type="http://schemas.openxmlformats.org/officeDocument/2006/relationships/image" Target="../media/image6.png"/></Relationships>
</file>

<file path=xl/drawings/_rels/drawing12.xml.rels><?xml version="1.0" encoding="UTF-8" standalone="yes"?>
<Relationships xmlns="http://schemas.openxmlformats.org/package/2006/relationships"><Relationship Id="rId3" Type="http://schemas.openxmlformats.org/officeDocument/2006/relationships/hyperlink" Target="https://go.microsoft.com/fwlink/?linkid=874811" TargetMode="External"/><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3" Type="http://schemas.openxmlformats.org/officeDocument/2006/relationships/hyperlink" Target="https://go.microsoft.com/fwlink/?linkid=874812" TargetMode="External"/><Relationship Id="rId7" Type="http://schemas.openxmlformats.org/officeDocument/2006/relationships/image" Target="../media/image10.svg"/><Relationship Id="rId2" Type="http://schemas.openxmlformats.org/officeDocument/2006/relationships/hyperlink" Target="#'11'!A1"/><Relationship Id="rId1" Type="http://schemas.openxmlformats.org/officeDocument/2006/relationships/hyperlink" Target="#'13'!A1"/><Relationship Id="rId6" Type="http://schemas.openxmlformats.org/officeDocument/2006/relationships/image" Target="../media/image9.png"/><Relationship Id="rId5" Type="http://schemas.openxmlformats.org/officeDocument/2006/relationships/image" Target="../media/image8.svg"/><Relationship Id="rId4" Type="http://schemas.openxmlformats.org/officeDocument/2006/relationships/image" Target="../media/image7.png"/></Relationships>
</file>

<file path=xl/drawings/_rels/drawing14.xml.rels><?xml version="1.0" encoding="UTF-8" standalone="yes"?>
<Relationships xmlns="http://schemas.openxmlformats.org/package/2006/relationships"><Relationship Id="rId3" Type="http://schemas.openxmlformats.org/officeDocument/2006/relationships/hyperlink" Target="https://go.microsoft.com/fwlink/?linkid=874813" TargetMode="External"/><Relationship Id="rId2" Type="http://schemas.openxmlformats.org/officeDocument/2006/relationships/hyperlink" Target="#'12'!A1"/><Relationship Id="rId1" Type="http://schemas.openxmlformats.org/officeDocument/2006/relationships/hyperlink" Target="#'14'!A1"/><Relationship Id="rId4" Type="http://schemas.openxmlformats.org/officeDocument/2006/relationships/image" Target="../media/image11.png"/></Relationships>
</file>

<file path=xl/drawings/_rels/drawing15.xml.rels><?xml version="1.0" encoding="UTF-8" standalone="yes"?>
<Relationships xmlns="http://schemas.openxmlformats.org/package/2006/relationships"><Relationship Id="rId3" Type="http://schemas.openxmlformats.org/officeDocument/2006/relationships/hyperlink" Target="#'13'!A1"/><Relationship Id="rId2" Type="http://schemas.openxmlformats.org/officeDocument/2006/relationships/hyperlink" Target="#'15'!A1"/><Relationship Id="rId1" Type="http://schemas.openxmlformats.org/officeDocument/2006/relationships/hyperlink" Target="https://go.microsoft.com/fwlink/?linkid=874815" TargetMode="External"/></Relationships>
</file>

<file path=xl/drawings/_rels/drawing16.xml.rels><?xml version="1.0" encoding="UTF-8" standalone="yes"?>
<Relationships xmlns="http://schemas.openxmlformats.org/package/2006/relationships"><Relationship Id="rId3" Type="http://schemas.openxmlformats.org/officeDocument/2006/relationships/hyperlink" Target="https://go.microsoft.com/fwlink/?linkid=874816" TargetMode="External"/><Relationship Id="rId2" Type="http://schemas.openxmlformats.org/officeDocument/2006/relationships/hyperlink" Target="#'14'!A1"/><Relationship Id="rId1" Type="http://schemas.openxmlformats.org/officeDocument/2006/relationships/hyperlink" Target="#'16'!A1"/><Relationship Id="rId5" Type="http://schemas.openxmlformats.org/officeDocument/2006/relationships/image" Target="../media/image13.svg"/><Relationship Id="rId4" Type="http://schemas.openxmlformats.org/officeDocument/2006/relationships/image" Target="../media/image12.png"/></Relationships>
</file>

<file path=xl/drawings/_rels/drawing17.xml.rels><?xml version="1.0" encoding="UTF-8" standalone="yes"?>
<Relationships xmlns="http://schemas.openxmlformats.org/package/2006/relationships"><Relationship Id="rId3" Type="http://schemas.openxmlformats.org/officeDocument/2006/relationships/hyperlink" Target="https://go.microsoft.com/fwlink/?linkid=874817" TargetMode="External"/><Relationship Id="rId2" Type="http://schemas.openxmlformats.org/officeDocument/2006/relationships/hyperlink" Target="#'15'!A1"/><Relationship Id="rId1" Type="http://schemas.openxmlformats.org/officeDocument/2006/relationships/hyperlink" Target="#'17'!A1"/><Relationship Id="rId5" Type="http://schemas.openxmlformats.org/officeDocument/2006/relationships/image" Target="../media/image15.svg"/><Relationship Id="rId4" Type="http://schemas.openxmlformats.org/officeDocument/2006/relationships/image" Target="../media/image14.png"/></Relationships>
</file>

<file path=xl/drawings/_rels/drawing18.xml.rels><?xml version="1.0" encoding="UTF-8" standalone="yes"?>
<Relationships xmlns="http://schemas.openxmlformats.org/package/2006/relationships"><Relationship Id="rId3" Type="http://schemas.openxmlformats.org/officeDocument/2006/relationships/hyperlink" Target="https://go.microsoft.com/fwlink/?linkid=874818" TargetMode="External"/><Relationship Id="rId2" Type="http://schemas.openxmlformats.org/officeDocument/2006/relationships/hyperlink" Target="#'16'!A1"/><Relationship Id="rId1" Type="http://schemas.openxmlformats.org/officeDocument/2006/relationships/hyperlink" Target="#'18'!A1"/><Relationship Id="rId5" Type="http://schemas.openxmlformats.org/officeDocument/2006/relationships/image" Target="../media/image13.svg"/><Relationship Id="rId4" Type="http://schemas.openxmlformats.org/officeDocument/2006/relationships/image" Target="../media/image12.png"/></Relationships>
</file>

<file path=xl/drawings/_rels/drawing19.xml.rels><?xml version="1.0" encoding="UTF-8" standalone="yes"?>
<Relationships xmlns="http://schemas.openxmlformats.org/package/2006/relationships"><Relationship Id="rId3" Type="http://schemas.openxmlformats.org/officeDocument/2006/relationships/hyperlink" Target="https://go.microsoft.com/fwlink/?linkid=874819" TargetMode="External"/><Relationship Id="rId2" Type="http://schemas.openxmlformats.org/officeDocument/2006/relationships/hyperlink" Target="#'17'!A1"/><Relationship Id="rId1" Type="http://schemas.openxmlformats.org/officeDocument/2006/relationships/hyperlink" Target="#'19'!A1"/><Relationship Id="rId5" Type="http://schemas.openxmlformats.org/officeDocument/2006/relationships/image" Target="../media/image16.svg"/><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s://go.microsoft.com/fwlink/?linkid=874800" TargetMode="External"/><Relationship Id="rId2" Type="http://schemas.openxmlformats.org/officeDocument/2006/relationships/hyperlink" Target="#'Start'!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hyperlink" Target="#'20'!A1"/><Relationship Id="rId2" Type="http://schemas.openxmlformats.org/officeDocument/2006/relationships/image" Target="../media/image18.svg"/><Relationship Id="rId1" Type="http://schemas.openxmlformats.org/officeDocument/2006/relationships/image" Target="../media/image17.png"/><Relationship Id="rId5" Type="http://schemas.openxmlformats.org/officeDocument/2006/relationships/hyperlink" Target="https://go.microsoft.com/fwlink/?linkid=874820" TargetMode="External"/><Relationship Id="rId4" Type="http://schemas.openxmlformats.org/officeDocument/2006/relationships/hyperlink" Target="#'18'!A1"/></Relationships>
</file>

<file path=xl/drawings/_rels/drawing21.xml.rels><?xml version="1.0" encoding="UTF-8" standalone="yes"?>
<Relationships xmlns="http://schemas.openxmlformats.org/package/2006/relationships"><Relationship Id="rId3" Type="http://schemas.openxmlformats.org/officeDocument/2006/relationships/hyperlink" Target="#'19'!A1"/><Relationship Id="rId2" Type="http://schemas.openxmlformats.org/officeDocument/2006/relationships/hyperlink" Target="#'21'!A1"/><Relationship Id="rId1" Type="http://schemas.openxmlformats.org/officeDocument/2006/relationships/hyperlink" Target="https://go.microsoft.com/fwlink/?linkid=874821" TargetMode="External"/></Relationships>
</file>

<file path=xl/drawings/_rels/drawing22.xml.rels><?xml version="1.0" encoding="UTF-8" standalone="yes"?>
<Relationships xmlns="http://schemas.openxmlformats.org/package/2006/relationships"><Relationship Id="rId3" Type="http://schemas.openxmlformats.org/officeDocument/2006/relationships/hyperlink" Target="#'20'!A1"/><Relationship Id="rId2" Type="http://schemas.openxmlformats.org/officeDocument/2006/relationships/hyperlink" Target="#'22'!A1"/><Relationship Id="rId1" Type="http://schemas.openxmlformats.org/officeDocument/2006/relationships/hyperlink" Target="https://go.microsoft.com/fwlink/?linkid=874822" TargetMode="External"/></Relationships>
</file>

<file path=xl/drawings/_rels/drawing23.xml.rels><?xml version="1.0" encoding="UTF-8" standalone="yes"?>
<Relationships xmlns="http://schemas.openxmlformats.org/package/2006/relationships"><Relationship Id="rId3" Type="http://schemas.openxmlformats.org/officeDocument/2006/relationships/hyperlink" Target="#'21'!A1"/><Relationship Id="rId2" Type="http://schemas.openxmlformats.org/officeDocument/2006/relationships/hyperlink" Target="#'23'!A1"/><Relationship Id="rId1" Type="http://schemas.openxmlformats.org/officeDocument/2006/relationships/hyperlink" Target="https://go.microsoft.com/fwlink/?linkid=874822" TargetMode="External"/></Relationships>
</file>

<file path=xl/drawings/_rels/drawing24.xml.rels><?xml version="1.0" encoding="UTF-8" standalone="yes"?>
<Relationships xmlns="http://schemas.openxmlformats.org/package/2006/relationships"><Relationship Id="rId3" Type="http://schemas.openxmlformats.org/officeDocument/2006/relationships/hyperlink" Target="#'22'!A1"/><Relationship Id="rId2" Type="http://schemas.openxmlformats.org/officeDocument/2006/relationships/hyperlink" Target="#'24'!A1"/><Relationship Id="rId1" Type="http://schemas.openxmlformats.org/officeDocument/2006/relationships/hyperlink" Target="https://go.microsoft.com/fwlink/?linkid=875099" TargetMode="External"/></Relationships>
</file>

<file path=xl/drawings/_rels/drawing25.xml.rels><?xml version="1.0" encoding="UTF-8" standalone="yes"?>
<Relationships xmlns="http://schemas.openxmlformats.org/package/2006/relationships"><Relationship Id="rId3" Type="http://schemas.openxmlformats.org/officeDocument/2006/relationships/hyperlink" Target="#'23'!A1"/><Relationship Id="rId2" Type="http://schemas.openxmlformats.org/officeDocument/2006/relationships/hyperlink" Target="#'Learn more'!A1"/><Relationship Id="rId1" Type="http://schemas.openxmlformats.org/officeDocument/2006/relationships/hyperlink" Target="https://go.microsoft.com/fwlink/?linkid=875100" TargetMode="External"/></Relationships>
</file>

<file path=xl/drawings/_rels/drawing26.xml.rels><?xml version="1.0" encoding="UTF-8" standalone="yes"?>
<Relationships xmlns="http://schemas.openxmlformats.org/package/2006/relationships"><Relationship Id="rId8" Type="http://schemas.openxmlformats.org/officeDocument/2006/relationships/hyperlink" Target="https://go.microsoft.com/fwlink/?linkid=874827" TargetMode="External"/><Relationship Id="rId3" Type="http://schemas.openxmlformats.org/officeDocument/2006/relationships/hyperlink" Target="https://go.microsoft.com/fwlink/?linkid=874825" TargetMode="External"/><Relationship Id="rId7" Type="http://schemas.openxmlformats.org/officeDocument/2006/relationships/image" Target="../media/image21.svg"/><Relationship Id="rId2" Type="http://schemas.openxmlformats.org/officeDocument/2006/relationships/hyperlink" Target="https://go.microsoft.com/fwlink/?linkid=874828" TargetMode="External"/><Relationship Id="rId1" Type="http://schemas.openxmlformats.org/officeDocument/2006/relationships/hyperlink" Target="https://go.microsoft.com/fwlink/?linkid=874829" TargetMode="External"/><Relationship Id="rId6" Type="http://schemas.openxmlformats.org/officeDocument/2006/relationships/image" Target="../media/image20.png"/><Relationship Id="rId5" Type="http://schemas.openxmlformats.org/officeDocument/2006/relationships/hyperlink" Target="https://go.microsoft.com/fwlink/?linkid=874826" TargetMode="External"/><Relationship Id="rId10" Type="http://schemas.openxmlformats.org/officeDocument/2006/relationships/image" Target="../media/image23.png"/><Relationship Id="rId4" Type="http://schemas.openxmlformats.org/officeDocument/2006/relationships/image" Target="../media/image19.png"/><Relationship Id="rId9" Type="http://schemas.openxmlformats.org/officeDocument/2006/relationships/image" Target="../media/image22.png"/></Relationships>
</file>

<file path=xl/drawings/_rels/drawing3.xml.rels><?xml version="1.0" encoding="UTF-8" standalone="yes"?>
<Relationships xmlns="http://schemas.openxmlformats.org/package/2006/relationships"><Relationship Id="rId3" Type="http://schemas.openxmlformats.org/officeDocument/2006/relationships/hyperlink" Target="https://go.microsoft.com/fwlink/?linkid=874801" TargetMode="External"/><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hyperlink" Target="https://go.microsoft.com/fwlink/?linkid=874803" TargetMode="Externa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3" Type="http://schemas.openxmlformats.org/officeDocument/2006/relationships/hyperlink" Target="https://go.microsoft.com/fwlink/?linkid=874804" TargetMode="External"/><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hyperlink" Target="https://go.microsoft.com/fwlink/?linkid=874804" TargetMode="External"/><Relationship Id="rId2" Type="http://schemas.openxmlformats.org/officeDocument/2006/relationships/hyperlink" Target="#'4'!A1"/><Relationship Id="rId1" Type="http://schemas.openxmlformats.org/officeDocument/2006/relationships/hyperlink" Target="#'6'!A1"/></Relationships>
</file>

<file path=xl/drawings/_rels/drawing7.xml.rels><?xml version="1.0" encoding="UTF-8" standalone="yes"?>
<Relationships xmlns="http://schemas.openxmlformats.org/package/2006/relationships"><Relationship Id="rId3" Type="http://schemas.openxmlformats.org/officeDocument/2006/relationships/hyperlink" Target="https://go.microsoft.com/fwlink/?linkid=874805" TargetMode="External"/><Relationship Id="rId2" Type="http://schemas.openxmlformats.org/officeDocument/2006/relationships/hyperlink" Target="#'5'!A1"/><Relationship Id="rId1" Type="http://schemas.openxmlformats.org/officeDocument/2006/relationships/hyperlink" Target="#'7'!A1"/><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openxmlformats.org/officeDocument/2006/relationships/hyperlink" Target="#'6'!A1"/><Relationship Id="rId2" Type="http://schemas.openxmlformats.org/officeDocument/2006/relationships/hyperlink" Target="#'8'!A1"/><Relationship Id="rId1" Type="http://schemas.openxmlformats.org/officeDocument/2006/relationships/hyperlink" Target="https://go.microsoft.com/fwlink/?linkid=874806" TargetMode="External"/></Relationships>
</file>

<file path=xl/drawings/_rels/drawing9.xml.rels><?xml version="1.0" encoding="UTF-8" standalone="yes"?>
<Relationships xmlns="http://schemas.openxmlformats.org/package/2006/relationships"><Relationship Id="rId3" Type="http://schemas.openxmlformats.org/officeDocument/2006/relationships/hyperlink" Target="https://go.microsoft.com/fwlink/?linkid=874807" TargetMode="External"/><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1527493</xdr:rowOff>
    </xdr:from>
    <xdr:to>
      <xdr:col>0</xdr:col>
      <xdr:colOff>1771650</xdr:colOff>
      <xdr:row>3</xdr:row>
      <xdr:rowOff>2260918</xdr:rowOff>
    </xdr:to>
    <xdr:pic>
      <xdr:nvPicPr>
        <xdr:cNvPr id="2" name="Logo" descr="Excel logo">
          <a:extLst>
            <a:ext uri="{FF2B5EF4-FFF2-40B4-BE49-F238E27FC236}">
              <a16:creationId xmlns:a16="http://schemas.microsoft.com/office/drawing/2014/main" id="{4F4D5E8C-CF05-440E-8B75-3A0092A64F40}"/>
            </a:ext>
          </a:extLst>
        </xdr:cNvPr>
        <xdr:cNvPicPr>
          <a:picLocks noChangeAspect="1"/>
        </xdr:cNvPicPr>
      </xdr:nvPicPr>
      <xdr:blipFill rotWithShape="1">
        <a:blip xmlns:r="http://schemas.openxmlformats.org/officeDocument/2006/relationships" r:embed="rId1"/>
        <a:srcRect l="6589" t="13099" r="6742" b="13099"/>
        <a:stretch/>
      </xdr:blipFill>
      <xdr:spPr>
        <a:xfrm>
          <a:off x="132080" y="3365818"/>
          <a:ext cx="1639570" cy="733425"/>
        </a:xfrm>
        <a:prstGeom prst="rect">
          <a:avLst/>
        </a:prstGeom>
      </xdr:spPr>
    </xdr:pic>
    <xdr:clientData/>
  </xdr:twoCellAnchor>
  <xdr:absoluteAnchor>
    <xdr:pos x="6381750" y="3571875"/>
    <xdr:ext cx="1170432" cy="514350"/>
    <xdr:sp macro="" textlink="">
      <xdr:nvSpPr>
        <xdr:cNvPr id="3" name="Next Button" descr="Navigation link to the next step">
          <a:hlinkClick xmlns:r="http://schemas.openxmlformats.org/officeDocument/2006/relationships" r:id="rId2" tooltip="Click here to go to the next sheet"/>
          <a:extLst>
            <a:ext uri="{FF2B5EF4-FFF2-40B4-BE49-F238E27FC236}">
              <a16:creationId xmlns:a16="http://schemas.microsoft.com/office/drawing/2014/main" id="{D75312FC-5F0D-47E9-8C47-A0CEBE5C0BE5}"/>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twoCellAnchor editAs="absolute">
    <xdr:from>
      <xdr:col>2</xdr:col>
      <xdr:colOff>276850</xdr:colOff>
      <xdr:row>3</xdr:row>
      <xdr:rowOff>1312545</xdr:rowOff>
    </xdr:from>
    <xdr:to>
      <xdr:col>4</xdr:col>
      <xdr:colOff>219070</xdr:colOff>
      <xdr:row>3</xdr:row>
      <xdr:rowOff>2341377</xdr:rowOff>
    </xdr:to>
    <xdr:sp macro="" textlink="">
      <xdr:nvSpPr>
        <xdr:cNvPr id="5" name="Good to know Step" descr="GOOD TO KNOW&#10;Did you take the first tutorial? If not, go to File &gt; New and find Make your first PivotTable.&#10;&#10;">
          <a:extLst>
            <a:ext uri="{FF2B5EF4-FFF2-40B4-BE49-F238E27FC236}">
              <a16:creationId xmlns:a16="http://schemas.microsoft.com/office/drawing/2014/main" id="{BD2E63DA-5007-4B63-BFAF-7BFC3D27B1E4}"/>
            </a:ext>
          </a:extLst>
        </xdr:cNvPr>
        <xdr:cNvSpPr txBox="1"/>
      </xdr:nvSpPr>
      <xdr:spPr>
        <a:xfrm>
          <a:off x="8220700" y="3150870"/>
          <a:ext cx="1428120" cy="1028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Did you take the first tutorial? If not, go to </a:t>
          </a:r>
          <a:r>
            <a:rPr lang="en-US" sz="1100" b="1" i="0" kern="1200" baseline="0">
              <a:solidFill>
                <a:schemeClr val="dk1"/>
              </a:solidFill>
              <a:effectLst/>
              <a:latin typeface="+mn-lt"/>
              <a:ea typeface="+mn-ea"/>
              <a:cs typeface="+mn-cs"/>
            </a:rPr>
            <a:t>File</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New</a:t>
          </a:r>
          <a:r>
            <a:rPr lang="en-US" sz="1100" b="0" i="0" kern="1200" baseline="0">
              <a:solidFill>
                <a:schemeClr val="dk1"/>
              </a:solidFill>
              <a:effectLst/>
              <a:latin typeface="+mn-lt"/>
              <a:ea typeface="+mn-ea"/>
              <a:cs typeface="+mn-cs"/>
            </a:rPr>
            <a:t> and find </a:t>
          </a:r>
          <a:r>
            <a:rPr lang="en-US" sz="1100" b="1" i="1" kern="1200" baseline="0">
              <a:solidFill>
                <a:schemeClr val="dk1"/>
              </a:solidFill>
              <a:effectLst/>
              <a:latin typeface="+mn-lt"/>
              <a:ea typeface="+mn-ea"/>
              <a:cs typeface="+mn-cs"/>
            </a:rPr>
            <a:t>PivotTable tutorial</a:t>
          </a:r>
          <a:endParaRPr lang="en-US" sz="1100" b="1" i="1">
            <a:effectLst/>
            <a:latin typeface="+mn-lt"/>
          </a:endParaRPr>
        </a:p>
      </xdr:txBody>
    </xdr:sp>
    <xdr:clientData fLocksWithSheet="0"/>
  </xdr:twoCellAnchor>
  <xdr:twoCellAnchor>
    <xdr:from>
      <xdr:col>1</xdr:col>
      <xdr:colOff>171450</xdr:colOff>
      <xdr:row>3</xdr:row>
      <xdr:rowOff>1369695</xdr:rowOff>
    </xdr:from>
    <xdr:to>
      <xdr:col>2</xdr:col>
      <xdr:colOff>377972</xdr:colOff>
      <xdr:row>3</xdr:row>
      <xdr:rowOff>1814342</xdr:rowOff>
    </xdr:to>
    <xdr:pic>
      <xdr:nvPicPr>
        <xdr:cNvPr id="9" name="Graphic 2" descr="Owl">
          <a:extLst>
            <a:ext uri="{FF2B5EF4-FFF2-40B4-BE49-F238E27FC236}">
              <a16:creationId xmlns:a16="http://schemas.microsoft.com/office/drawing/2014/main" id="{9F2D586A-FDEB-438B-8125-27CE96CE687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877175" y="3208020"/>
          <a:ext cx="444647" cy="44464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113918</xdr:colOff>
      <xdr:row>22</xdr:row>
      <xdr:rowOff>115062</xdr:rowOff>
    </xdr:to>
    <xdr:grpSp>
      <xdr:nvGrpSpPr>
        <xdr:cNvPr id="2" name="grp_WalkMe">
          <a:extLst>
            <a:ext uri="{FF2B5EF4-FFF2-40B4-BE49-F238E27FC236}">
              <a16:creationId xmlns:a16="http://schemas.microsoft.com/office/drawing/2014/main" id="{5780B9E4-F38F-4E3E-8C13-106112C5962A}"/>
            </a:ext>
          </a:extLst>
        </xdr:cNvPr>
        <xdr:cNvGrpSpPr/>
      </xdr:nvGrpSpPr>
      <xdr:grpSpPr>
        <a:xfrm>
          <a:off x="0" y="0"/>
          <a:ext cx="7977758" cy="4138422"/>
          <a:chOff x="0" y="0"/>
          <a:chExt cx="7781543" cy="4439412"/>
        </a:xfrm>
      </xdr:grpSpPr>
      <xdr:sp macro="" textlink="">
        <xdr:nvSpPr>
          <xdr:cNvPr id="3" name="txt_WalkMeHeader" descr="If you think about it in a simplified way, the row field is on the left, and the column field at the top. Then they both intersect and each condition is applied to the value field.">
            <a:extLst>
              <a:ext uri="{FF2B5EF4-FFF2-40B4-BE49-F238E27FC236}">
                <a16:creationId xmlns:a16="http://schemas.microsoft.com/office/drawing/2014/main" id="{7A9ADFB3-433E-4DC5-B7A8-88F30925B9DA}"/>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Here's another way to think about it: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The row field is on the left, and the column field at the top. Each of these provide a condition to the value field, which sums them up.</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C0AA861C-5908-4A30-B099-4154A7EA7BE9}"/>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5" name="txt_WalkMeFeedback" descr="Feedback button, hyperlinked to web form">
            <a:hlinkClick xmlns:r="http://schemas.openxmlformats.org/officeDocument/2006/relationships" r:id="rId1"/>
            <a:extLst>
              <a:ext uri="{FF2B5EF4-FFF2-40B4-BE49-F238E27FC236}">
                <a16:creationId xmlns:a16="http://schemas.microsoft.com/office/drawing/2014/main" id="{73ECE30E-B482-4537-9550-EC4DC20E9C09}"/>
              </a:ext>
            </a:extLst>
          </xdr:cNvPr>
          <xdr:cNvSpPr/>
        </xdr:nvSpPr>
        <xdr:spPr>
          <a:xfrm>
            <a:off x="3291839" y="409498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editAs="absolute">
    <xdr:from>
      <xdr:col>0</xdr:col>
      <xdr:colOff>304800</xdr:colOff>
      <xdr:row>19</xdr:row>
      <xdr:rowOff>22098</xdr:rowOff>
    </xdr:from>
    <xdr:to>
      <xdr:col>11</xdr:col>
      <xdr:colOff>410083</xdr:colOff>
      <xdr:row>21</xdr:row>
      <xdr:rowOff>7239</xdr:rowOff>
    </xdr:to>
    <xdr:grpSp>
      <xdr:nvGrpSpPr>
        <xdr:cNvPr id="6" name="Group 5">
          <a:extLst>
            <a:ext uri="{FF2B5EF4-FFF2-40B4-BE49-F238E27FC236}">
              <a16:creationId xmlns:a16="http://schemas.microsoft.com/office/drawing/2014/main" id="{2A5E8DAA-B926-4F78-94A1-5EA80ED39826}"/>
            </a:ext>
          </a:extLst>
        </xdr:cNvPr>
        <xdr:cNvGrpSpPr/>
      </xdr:nvGrpSpPr>
      <xdr:grpSpPr>
        <a:xfrm>
          <a:off x="304800" y="3496818"/>
          <a:ext cx="7344283" cy="350901"/>
          <a:chOff x="304799" y="3774945"/>
          <a:chExt cx="7163308" cy="356619"/>
        </a:xfrm>
      </xdr:grpSpPr>
      <xdr:sp macro="" textlink="">
        <xdr:nvSpPr>
          <xdr:cNvPr id="7" name="txt_WalkM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56265420-D8B4-4284-AF16-38C128548F9B}"/>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3B863D47-9377-4D61-9619-D3D2166D6493}"/>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fLocksWithSheet="0"/>
  </xdr:twoCellAnchor>
  <xdr:twoCellAnchor editAs="oneCell">
    <xdr:from>
      <xdr:col>3</xdr:col>
      <xdr:colOff>809625</xdr:colOff>
      <xdr:row>6</xdr:row>
      <xdr:rowOff>38100</xdr:rowOff>
    </xdr:from>
    <xdr:to>
      <xdr:col>7</xdr:col>
      <xdr:colOff>514350</xdr:colOff>
      <xdr:row>17</xdr:row>
      <xdr:rowOff>0</xdr:rowOff>
    </xdr:to>
    <xdr:pic>
      <xdr:nvPicPr>
        <xdr:cNvPr id="9" name="Picture 8">
          <a:extLst>
            <a:ext uri="{FF2B5EF4-FFF2-40B4-BE49-F238E27FC236}">
              <a16:creationId xmlns:a16="http://schemas.microsoft.com/office/drawing/2014/main" id="{0D6FBD64-5499-47CC-A6E1-FDF2EFFBC40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38425" y="1181100"/>
          <a:ext cx="2495550" cy="2057400"/>
        </a:xfrm>
        <a:prstGeom prst="rect">
          <a:avLst/>
        </a:prstGeom>
        <a:noFill/>
        <a:ln>
          <a:solidFill>
            <a:schemeClr val="bg1">
              <a:lumMod val="50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533400</xdr:colOff>
      <xdr:row>10</xdr:row>
      <xdr:rowOff>161925</xdr:rowOff>
    </xdr:from>
    <xdr:to>
      <xdr:col>3</xdr:col>
      <xdr:colOff>765808</xdr:colOff>
      <xdr:row>12</xdr:row>
      <xdr:rowOff>83474</xdr:rowOff>
    </xdr:to>
    <xdr:sp macro="" textlink="">
      <xdr:nvSpPr>
        <xdr:cNvPr id="10" name="Tip Text 23" descr="The row field...">
          <a:extLst>
            <a:ext uri="{FF2B5EF4-FFF2-40B4-BE49-F238E27FC236}">
              <a16:creationId xmlns:a16="http://schemas.microsoft.com/office/drawing/2014/main" id="{EE7A1009-9AC3-47A4-BD3F-1E4020FC0E16}"/>
            </a:ext>
          </a:extLst>
        </xdr:cNvPr>
        <xdr:cNvSpPr txBox="1"/>
      </xdr:nvSpPr>
      <xdr:spPr>
        <a:xfrm>
          <a:off x="1143000" y="2047875"/>
          <a:ext cx="1451608"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The row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82978</xdr:colOff>
      <xdr:row>11</xdr:row>
      <xdr:rowOff>129860</xdr:rowOff>
    </xdr:from>
    <xdr:to>
      <xdr:col>3</xdr:col>
      <xdr:colOff>943023</xdr:colOff>
      <xdr:row>14</xdr:row>
      <xdr:rowOff>159404</xdr:rowOff>
    </xdr:to>
    <xdr:sp macro="" textlink="">
      <xdr:nvSpPr>
        <xdr:cNvPr id="11" name="shp_ArrowCurved">
          <a:extLst>
            <a:ext uri="{FF2B5EF4-FFF2-40B4-BE49-F238E27FC236}">
              <a16:creationId xmlns:a16="http://schemas.microsoft.com/office/drawing/2014/main" id="{F0CADA3D-222D-4C38-A5E3-4E0AAD5C9DB7}"/>
            </a:ext>
          </a:extLst>
        </xdr:cNvPr>
        <xdr:cNvSpPr/>
      </xdr:nvSpPr>
      <xdr:spPr>
        <a:xfrm rot="10433276">
          <a:off x="1911778" y="2206310"/>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152400</xdr:colOff>
      <xdr:row>5</xdr:row>
      <xdr:rowOff>171450</xdr:rowOff>
    </xdr:from>
    <xdr:to>
      <xdr:col>10</xdr:col>
      <xdr:colOff>457200</xdr:colOff>
      <xdr:row>7</xdr:row>
      <xdr:rowOff>92999</xdr:rowOff>
    </xdr:to>
    <xdr:sp macro="" textlink="">
      <xdr:nvSpPr>
        <xdr:cNvPr id="12" name="Tip Text 23" descr="The row field...">
          <a:extLst>
            <a:ext uri="{FF2B5EF4-FFF2-40B4-BE49-F238E27FC236}">
              <a16:creationId xmlns:a16="http://schemas.microsoft.com/office/drawing/2014/main" id="{87F7AD7E-7534-4C02-BA4D-CED2117EE407}"/>
            </a:ext>
          </a:extLst>
        </xdr:cNvPr>
        <xdr:cNvSpPr txBox="1"/>
      </xdr:nvSpPr>
      <xdr:spPr>
        <a:xfrm>
          <a:off x="5381625" y="1104900"/>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column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7</xdr:col>
      <xdr:colOff>378253</xdr:colOff>
      <xdr:row>6</xdr:row>
      <xdr:rowOff>53659</xdr:rowOff>
    </xdr:from>
    <xdr:to>
      <xdr:col>9</xdr:col>
      <xdr:colOff>19098</xdr:colOff>
      <xdr:row>9</xdr:row>
      <xdr:rowOff>83203</xdr:rowOff>
    </xdr:to>
    <xdr:sp macro="" textlink="">
      <xdr:nvSpPr>
        <xdr:cNvPr id="13" name="shp_ArrowCurved">
          <a:extLst>
            <a:ext uri="{FF2B5EF4-FFF2-40B4-BE49-F238E27FC236}">
              <a16:creationId xmlns:a16="http://schemas.microsoft.com/office/drawing/2014/main" id="{7DB77AE4-9EBE-4F16-AE38-D70BEB3C6B3E}"/>
            </a:ext>
          </a:extLst>
        </xdr:cNvPr>
        <xdr:cNvSpPr/>
      </xdr:nvSpPr>
      <xdr:spPr>
        <a:xfrm rot="11166724" flipH="1">
          <a:off x="4997878" y="1187134"/>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152400</xdr:colOff>
      <xdr:row>11</xdr:row>
      <xdr:rowOff>95250</xdr:rowOff>
    </xdr:from>
    <xdr:to>
      <xdr:col>10</xdr:col>
      <xdr:colOff>457200</xdr:colOff>
      <xdr:row>13</xdr:row>
      <xdr:rowOff>26324</xdr:rowOff>
    </xdr:to>
    <xdr:sp macro="" textlink="">
      <xdr:nvSpPr>
        <xdr:cNvPr id="14" name="Tip Text 23" descr="The row field...">
          <a:extLst>
            <a:ext uri="{FF2B5EF4-FFF2-40B4-BE49-F238E27FC236}">
              <a16:creationId xmlns:a16="http://schemas.microsoft.com/office/drawing/2014/main" id="{18DE8A78-B5A1-4B33-874A-2C8D51393477}"/>
            </a:ext>
          </a:extLst>
        </xdr:cNvPr>
        <xdr:cNvSpPr txBox="1"/>
      </xdr:nvSpPr>
      <xdr:spPr>
        <a:xfrm>
          <a:off x="5381625" y="2181225"/>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value field sums them up.</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7</xdr:col>
      <xdr:colOff>378253</xdr:colOff>
      <xdr:row>11</xdr:row>
      <xdr:rowOff>82234</xdr:rowOff>
    </xdr:from>
    <xdr:to>
      <xdr:col>9</xdr:col>
      <xdr:colOff>19098</xdr:colOff>
      <xdr:row>14</xdr:row>
      <xdr:rowOff>121303</xdr:rowOff>
    </xdr:to>
    <xdr:sp macro="" textlink="">
      <xdr:nvSpPr>
        <xdr:cNvPr id="15" name="shp_ArrowCurved">
          <a:extLst>
            <a:ext uri="{FF2B5EF4-FFF2-40B4-BE49-F238E27FC236}">
              <a16:creationId xmlns:a16="http://schemas.microsoft.com/office/drawing/2014/main" id="{263E061F-A2FB-495B-9541-59975B87B6B7}"/>
            </a:ext>
          </a:extLst>
        </xdr:cNvPr>
        <xdr:cNvSpPr/>
      </xdr:nvSpPr>
      <xdr:spPr>
        <a:xfrm rot="11166724" flipH="1">
          <a:off x="4997878" y="2168209"/>
          <a:ext cx="860045" cy="601044"/>
        </a:xfrm>
        <a:prstGeom prst="arc">
          <a:avLst>
            <a:gd name="adj1" fmla="val 14127603"/>
            <a:gd name="adj2" fmla="val 2075296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466725</xdr:colOff>
      <xdr:row>36</xdr:row>
      <xdr:rowOff>86787</xdr:rowOff>
    </xdr:to>
    <xdr:grpSp>
      <xdr:nvGrpSpPr>
        <xdr:cNvPr id="2" name="Group 1">
          <a:extLst>
            <a:ext uri="{FF2B5EF4-FFF2-40B4-BE49-F238E27FC236}">
              <a16:creationId xmlns:a16="http://schemas.microsoft.com/office/drawing/2014/main" id="{C1C44C37-4F24-4CC7-AD74-FBF7AB23A2E6}"/>
            </a:ext>
          </a:extLst>
        </xdr:cNvPr>
        <xdr:cNvGrpSpPr/>
      </xdr:nvGrpSpPr>
      <xdr:grpSpPr>
        <a:xfrm>
          <a:off x="0" y="0"/>
          <a:ext cx="7964805" cy="6670467"/>
          <a:chOff x="0" y="0"/>
          <a:chExt cx="7781925" cy="6944787"/>
        </a:xfrm>
      </xdr:grpSpPr>
      <xdr:sp macro="" textlink="">
        <xdr:nvSpPr>
          <xdr:cNvPr id="3" name="txt_WalkMeHeader" descr="That's the same way to think about it when you use the fields list. The row field is on the left, and the column field at the top. Then they both intersect and provide the value field.">
            <a:extLst>
              <a:ext uri="{FF2B5EF4-FFF2-40B4-BE49-F238E27FC236}">
                <a16:creationId xmlns:a16="http://schemas.microsoft.com/office/drawing/2014/main" id="{023010DC-DBD7-46D4-BE66-910D9F0D9052}"/>
              </a:ext>
            </a:extLst>
          </xdr:cNvPr>
          <xdr:cNvSpPr txBox="1"/>
        </xdr:nvSpPr>
        <xdr:spPr>
          <a:xfrm>
            <a:off x="0" y="0"/>
            <a:ext cx="7781925" cy="7905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Think of it that way when using the fields list.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The row field is on the left, and the column field at the top. Each of these provide a condition to the value field, which sums them up.</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210D5BFF-D769-4E16-A96C-7D261DA62338}"/>
              </a:ext>
            </a:extLst>
          </xdr:cNvPr>
          <xdr:cNvSpPr txBox="1"/>
        </xdr:nvSpPr>
        <xdr:spPr>
          <a:xfrm>
            <a:off x="0" y="6278037"/>
            <a:ext cx="7781925"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4B0958F4-D87F-45C6-B4C2-B1B1380699D1}"/>
              </a:ext>
            </a:extLst>
          </xdr:cNvPr>
          <xdr:cNvSpPr/>
        </xdr:nvSpPr>
        <xdr:spPr>
          <a:xfrm>
            <a:off x="6219825" y="6432613"/>
            <a:ext cx="1207008"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546855B6-9216-4A9D-A71D-977E7A6D780F}"/>
              </a:ext>
            </a:extLst>
          </xdr:cNvPr>
          <xdr:cNvSpPr/>
        </xdr:nvSpPr>
        <xdr:spPr>
          <a:xfrm flipH="1">
            <a:off x="342900" y="6432613"/>
            <a:ext cx="1208405"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7130BCAD-A5B4-4E90-BE67-3140E97AD374}"/>
              </a:ext>
            </a:extLst>
          </xdr:cNvPr>
          <xdr:cNvSpPr/>
        </xdr:nvSpPr>
        <xdr:spPr>
          <a:xfrm>
            <a:off x="3291522" y="6743619"/>
            <a:ext cx="1198880" cy="201168"/>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oneCell">
    <xdr:from>
      <xdr:col>4</xdr:col>
      <xdr:colOff>219075</xdr:colOff>
      <xdr:row>5</xdr:row>
      <xdr:rowOff>33337</xdr:rowOff>
    </xdr:from>
    <xdr:to>
      <xdr:col>8</xdr:col>
      <xdr:colOff>247650</xdr:colOff>
      <xdr:row>31</xdr:row>
      <xdr:rowOff>180974</xdr:rowOff>
    </xdr:to>
    <xdr:pic>
      <xdr:nvPicPr>
        <xdr:cNvPr id="8" name="Picture 7">
          <a:extLst>
            <a:ext uri="{FF2B5EF4-FFF2-40B4-BE49-F238E27FC236}">
              <a16:creationId xmlns:a16="http://schemas.microsoft.com/office/drawing/2014/main" id="{71E13CFE-D80D-4C26-A4ED-85A357BF273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57475" y="985837"/>
          <a:ext cx="2466975" cy="5105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561975</xdr:colOff>
      <xdr:row>24</xdr:row>
      <xdr:rowOff>133350</xdr:rowOff>
    </xdr:from>
    <xdr:to>
      <xdr:col>4</xdr:col>
      <xdr:colOff>184783</xdr:colOff>
      <xdr:row>26</xdr:row>
      <xdr:rowOff>64424</xdr:rowOff>
    </xdr:to>
    <xdr:sp macro="" textlink="">
      <xdr:nvSpPr>
        <xdr:cNvPr id="9" name="Tip Text 23" descr="The row field...">
          <a:extLst>
            <a:ext uri="{FF2B5EF4-FFF2-40B4-BE49-F238E27FC236}">
              <a16:creationId xmlns:a16="http://schemas.microsoft.com/office/drawing/2014/main" id="{2E4CDD29-975C-4437-8652-A825C407E60F}"/>
            </a:ext>
          </a:extLst>
        </xdr:cNvPr>
        <xdr:cNvSpPr txBox="1"/>
      </xdr:nvSpPr>
      <xdr:spPr>
        <a:xfrm>
          <a:off x="1171575" y="4705350"/>
          <a:ext cx="1451608"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The row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102028</xdr:colOff>
      <xdr:row>25</xdr:row>
      <xdr:rowOff>120335</xdr:rowOff>
    </xdr:from>
    <xdr:to>
      <xdr:col>4</xdr:col>
      <xdr:colOff>352473</xdr:colOff>
      <xdr:row>28</xdr:row>
      <xdr:rowOff>149879</xdr:rowOff>
    </xdr:to>
    <xdr:sp macro="" textlink="">
      <xdr:nvSpPr>
        <xdr:cNvPr id="10" name="shp_ArrowCurved">
          <a:extLst>
            <a:ext uri="{FF2B5EF4-FFF2-40B4-BE49-F238E27FC236}">
              <a16:creationId xmlns:a16="http://schemas.microsoft.com/office/drawing/2014/main" id="{7595F958-F1EC-4A49-87BE-BAE102910C2E}"/>
            </a:ext>
          </a:extLst>
        </xdr:cNvPr>
        <xdr:cNvSpPr/>
      </xdr:nvSpPr>
      <xdr:spPr>
        <a:xfrm rot="10433276">
          <a:off x="1930828" y="4882835"/>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523875</xdr:colOff>
      <xdr:row>19</xdr:row>
      <xdr:rowOff>161925</xdr:rowOff>
    </xdr:from>
    <xdr:to>
      <xdr:col>11</xdr:col>
      <xdr:colOff>219075</xdr:colOff>
      <xdr:row>21</xdr:row>
      <xdr:rowOff>92999</xdr:rowOff>
    </xdr:to>
    <xdr:sp macro="" textlink="">
      <xdr:nvSpPr>
        <xdr:cNvPr id="11" name="Tip Text 23" descr="The row field...">
          <a:extLst>
            <a:ext uri="{FF2B5EF4-FFF2-40B4-BE49-F238E27FC236}">
              <a16:creationId xmlns:a16="http://schemas.microsoft.com/office/drawing/2014/main" id="{4A3EB7F6-124C-45E8-B7C7-04225C78539B}"/>
            </a:ext>
          </a:extLst>
        </xdr:cNvPr>
        <xdr:cNvSpPr txBox="1"/>
      </xdr:nvSpPr>
      <xdr:spPr>
        <a:xfrm>
          <a:off x="5400675" y="3781425"/>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column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8</xdr:col>
      <xdr:colOff>140128</xdr:colOff>
      <xdr:row>20</xdr:row>
      <xdr:rowOff>53659</xdr:rowOff>
    </xdr:from>
    <xdr:to>
      <xdr:col>9</xdr:col>
      <xdr:colOff>390573</xdr:colOff>
      <xdr:row>23</xdr:row>
      <xdr:rowOff>83203</xdr:rowOff>
    </xdr:to>
    <xdr:sp macro="" textlink="">
      <xdr:nvSpPr>
        <xdr:cNvPr id="12" name="shp_ArrowCurved">
          <a:extLst>
            <a:ext uri="{FF2B5EF4-FFF2-40B4-BE49-F238E27FC236}">
              <a16:creationId xmlns:a16="http://schemas.microsoft.com/office/drawing/2014/main" id="{EDE3E27F-3B26-4F77-9B4E-64E4239E78EB}"/>
            </a:ext>
          </a:extLst>
        </xdr:cNvPr>
        <xdr:cNvSpPr/>
      </xdr:nvSpPr>
      <xdr:spPr>
        <a:xfrm rot="11166724" flipH="1">
          <a:off x="5016928" y="3863659"/>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523875</xdr:colOff>
      <xdr:row>25</xdr:row>
      <xdr:rowOff>95250</xdr:rowOff>
    </xdr:from>
    <xdr:to>
      <xdr:col>11</xdr:col>
      <xdr:colOff>219075</xdr:colOff>
      <xdr:row>27</xdr:row>
      <xdr:rowOff>26324</xdr:rowOff>
    </xdr:to>
    <xdr:sp macro="" textlink="">
      <xdr:nvSpPr>
        <xdr:cNvPr id="13" name="Tip Text 23" descr="The row field...">
          <a:extLst>
            <a:ext uri="{FF2B5EF4-FFF2-40B4-BE49-F238E27FC236}">
              <a16:creationId xmlns:a16="http://schemas.microsoft.com/office/drawing/2014/main" id="{94E12440-7807-45C0-910A-89ADEE196268}"/>
            </a:ext>
          </a:extLst>
        </xdr:cNvPr>
        <xdr:cNvSpPr txBox="1"/>
      </xdr:nvSpPr>
      <xdr:spPr>
        <a:xfrm>
          <a:off x="5400675" y="4857750"/>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value field sums them up.</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8</xdr:col>
      <xdr:colOff>140128</xdr:colOff>
      <xdr:row>25</xdr:row>
      <xdr:rowOff>82234</xdr:rowOff>
    </xdr:from>
    <xdr:to>
      <xdr:col>9</xdr:col>
      <xdr:colOff>390573</xdr:colOff>
      <xdr:row>28</xdr:row>
      <xdr:rowOff>111778</xdr:rowOff>
    </xdr:to>
    <xdr:sp macro="" textlink="">
      <xdr:nvSpPr>
        <xdr:cNvPr id="14" name="shp_ArrowCurved">
          <a:extLst>
            <a:ext uri="{FF2B5EF4-FFF2-40B4-BE49-F238E27FC236}">
              <a16:creationId xmlns:a16="http://schemas.microsoft.com/office/drawing/2014/main" id="{7D1E3217-FFD7-4BA4-8B07-3E22AE244C0B}"/>
            </a:ext>
          </a:extLst>
        </xdr:cNvPr>
        <xdr:cNvSpPr/>
      </xdr:nvSpPr>
      <xdr:spPr>
        <a:xfrm rot="11166724" flipH="1">
          <a:off x="5016928" y="4844734"/>
          <a:ext cx="860045" cy="601044"/>
        </a:xfrm>
        <a:prstGeom prst="arc">
          <a:avLst>
            <a:gd name="adj1" fmla="val 14127603"/>
            <a:gd name="adj2" fmla="val 2075296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8</xdr:col>
      <xdr:colOff>171068</xdr:colOff>
      <xdr:row>22</xdr:row>
      <xdr:rowOff>96012</xdr:rowOff>
    </xdr:to>
    <xdr:grpSp>
      <xdr:nvGrpSpPr>
        <xdr:cNvPr id="2" name="grp_WalkMe">
          <a:extLst>
            <a:ext uri="{FF2B5EF4-FFF2-40B4-BE49-F238E27FC236}">
              <a16:creationId xmlns:a16="http://schemas.microsoft.com/office/drawing/2014/main" id="{C702F9DE-9552-495E-813B-03D6C79E00DA}"/>
            </a:ext>
          </a:extLst>
        </xdr:cNvPr>
        <xdr:cNvGrpSpPr/>
      </xdr:nvGrpSpPr>
      <xdr:grpSpPr>
        <a:xfrm>
          <a:off x="0" y="0"/>
          <a:ext cx="7996808" cy="4119372"/>
          <a:chOff x="0" y="0"/>
          <a:chExt cx="7781543" cy="4439411"/>
        </a:xfrm>
      </xdr:grpSpPr>
      <xdr:sp macro="" textlink="">
        <xdr:nvSpPr>
          <xdr:cNvPr id="3" name="txt_WalkMeHeader" descr="One thing to be aware of: If a column field adds a lot of columns to a PivotTable, it will make it very wide. ">
            <a:extLst>
              <a:ext uri="{FF2B5EF4-FFF2-40B4-BE49-F238E27FC236}">
                <a16:creationId xmlns:a16="http://schemas.microsoft.com/office/drawing/2014/main" id="{10AC9A25-5EBB-4478-B2F9-AC38B9C082FC}"/>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One thing to be aware of: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If a column field adds a lot of columns to a PivotTable, it will make it very wide.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CC39DF34-4194-4987-80FA-F9EF66960C17}"/>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3269EEA-08E6-4328-8B61-C833249BB9FD}"/>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251F75F-2568-4051-B479-9B90347C3ECD}"/>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E8A26975-0FC9-472C-A764-B7A02A0A78F6}"/>
              </a:ext>
            </a:extLst>
          </xdr:cNvPr>
          <xdr:cNvSpPr/>
        </xdr:nvSpPr>
        <xdr:spPr>
          <a:xfrm>
            <a:off x="3291839" y="409498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0</xdr:col>
      <xdr:colOff>-17548</xdr:colOff>
      <xdr:row>2</xdr:row>
      <xdr:rowOff>61886</xdr:rowOff>
    </xdr:from>
    <xdr:to>
      <xdr:col>0</xdr:col>
      <xdr:colOff>-17548</xdr:colOff>
      <xdr:row>2</xdr:row>
      <xdr:rowOff>61892</xdr:rowOff>
    </xdr:to>
    <xdr:grpSp>
      <xdr:nvGrpSpPr>
        <xdr:cNvPr id="8" name="Group 7">
          <a:extLst>
            <a:ext uri="{FF2B5EF4-FFF2-40B4-BE49-F238E27FC236}">
              <a16:creationId xmlns:a16="http://schemas.microsoft.com/office/drawing/2014/main" id="{CAECE02D-00AE-4ADB-BD59-7767CA66B7F3}"/>
            </a:ext>
          </a:extLst>
        </xdr:cNvPr>
        <xdr:cNvGrpSpPr/>
      </xdr:nvGrpSpPr>
      <xdr:grpSpPr>
        <a:xfrm>
          <a:off x="-17548" y="427646"/>
          <a:ext cx="0" cy="6"/>
          <a:chOff x="-15643" y="439076"/>
          <a:chExt cx="0" cy="6"/>
        </a:xfrm>
      </xdr:grpSpPr>
      <xdr:sp macro="" textlink="">
        <xdr:nvSpPr>
          <xdr:cNvPr id="9" name="txt_WalkMeCallout1">
            <a:extLst>
              <a:ext uri="{FF2B5EF4-FFF2-40B4-BE49-F238E27FC236}">
                <a16:creationId xmlns:a16="http://schemas.microsoft.com/office/drawing/2014/main" id="{2BFFB426-F49C-45E0-87C4-F9CF5281FA3A}"/>
              </a:ext>
            </a:extLst>
          </xdr:cNvPr>
          <xdr:cNvSpPr txBox="1"/>
        </xdr:nvSpPr>
        <xdr:spPr>
          <a:xfrm>
            <a:off x="-17548" y="442886"/>
            <a:ext cx="0" cy="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endParaRPr lang="en-US" sz="1100" noProof="0">
              <a:effectLst/>
              <a:latin typeface="Calibri Light (Headings)"/>
              <a:ea typeface="Calibri" panose="020F0502020204030204" pitchFamily="34" charset="0"/>
              <a:cs typeface="Times New Roman" panose="02020603050405020304" pitchFamily="18" charset="0"/>
            </a:endParaRPr>
          </a:p>
        </xdr:txBody>
      </xdr:sp>
      <xdr:sp macro="" textlink="">
        <xdr:nvSpPr>
          <xdr:cNvPr id="10" name="shp_ArrowCurved">
            <a:extLst>
              <a:ext uri="{FF2B5EF4-FFF2-40B4-BE49-F238E27FC236}">
                <a16:creationId xmlns:a16="http://schemas.microsoft.com/office/drawing/2014/main" id="{296764EA-EA82-49F7-9005-D54B141D3D3E}"/>
              </a:ext>
            </a:extLst>
          </xdr:cNvPr>
          <xdr:cNvSpPr/>
        </xdr:nvSpPr>
        <xdr:spPr>
          <a:xfrm rot="16841243">
            <a:off x="-17548" y="442892"/>
            <a:ext cx="0" cy="0"/>
          </a:xfrm>
          <a:prstGeom prst="arc">
            <a:avLst>
              <a:gd name="adj1" fmla="val 10800000"/>
              <a:gd name="adj2" fmla="val 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
            </a:endParaRPr>
          </a:p>
        </xdr:txBody>
      </xdr:sp>
    </xdr:grpSp>
    <xdr:clientData/>
  </xdr:twoCellAnchor>
  <xdr:twoCellAnchor editAs="absolute">
    <xdr:from>
      <xdr:col>3</xdr:col>
      <xdr:colOff>59055</xdr:colOff>
      <xdr:row>5</xdr:row>
      <xdr:rowOff>57159</xdr:rowOff>
    </xdr:from>
    <xdr:to>
      <xdr:col>7</xdr:col>
      <xdr:colOff>695325</xdr:colOff>
      <xdr:row>10</xdr:row>
      <xdr:rowOff>58174</xdr:rowOff>
    </xdr:to>
    <xdr:grpSp>
      <xdr:nvGrpSpPr>
        <xdr:cNvPr id="11" name="Group 10">
          <a:extLst>
            <a:ext uri="{FF2B5EF4-FFF2-40B4-BE49-F238E27FC236}">
              <a16:creationId xmlns:a16="http://schemas.microsoft.com/office/drawing/2014/main" id="{E003AB24-7046-45FE-A81A-3E3F2A8CF4F0}"/>
            </a:ext>
          </a:extLst>
        </xdr:cNvPr>
        <xdr:cNvGrpSpPr/>
      </xdr:nvGrpSpPr>
      <xdr:grpSpPr>
        <a:xfrm>
          <a:off x="2398395" y="971559"/>
          <a:ext cx="5025390" cy="915415"/>
          <a:chOff x="2335530" y="1009659"/>
          <a:chExt cx="4903470" cy="953515"/>
        </a:xfrm>
      </xdr:grpSpPr>
      <xdr:sp macro="" textlink="">
        <xdr:nvSpPr>
          <xdr:cNvPr id="12" name="txt_WalkMeCallout1" descr="PivotTable">
            <a:extLst>
              <a:ext uri="{FF2B5EF4-FFF2-40B4-BE49-F238E27FC236}">
                <a16:creationId xmlns:a16="http://schemas.microsoft.com/office/drawing/2014/main" id="{2F2A68CD-C95D-4AB0-9E31-F05A5F3CF08C}"/>
              </a:ext>
            </a:extLst>
          </xdr:cNvPr>
          <xdr:cNvSpPr txBox="1"/>
        </xdr:nvSpPr>
        <xdr:spPr>
          <a:xfrm>
            <a:off x="2516086" y="1009659"/>
            <a:ext cx="4722914" cy="519202"/>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In this example, the column field</a:t>
            </a:r>
            <a:r>
              <a:rPr lang="en-US" sz="1100" baseline="0" noProof="0">
                <a:effectLst/>
                <a:latin typeface="Calibri" panose="020F0502020204030204" pitchFamily="34" charset="0"/>
                <a:ea typeface="Calibri" panose="020F0502020204030204" pitchFamily="34" charset="0"/>
                <a:cs typeface="Calibri" panose="020F0502020204030204" pitchFamily="34" charset="0"/>
              </a:rPr>
              <a:t> added 20 new columns. That's a lot of columns! This will cause people to scroll a lot...</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13" name="shp_ArrowCurved" descr="Arrow">
            <a:extLst>
              <a:ext uri="{FF2B5EF4-FFF2-40B4-BE49-F238E27FC236}">
                <a16:creationId xmlns:a16="http://schemas.microsoft.com/office/drawing/2014/main" id="{A68480EB-355B-4FDE-98F2-64192F138E55}"/>
              </a:ext>
            </a:extLst>
          </xdr:cNvPr>
          <xdr:cNvSpPr/>
        </xdr:nvSpPr>
        <xdr:spPr>
          <a:xfrm rot="16841243">
            <a:off x="2352906" y="1245970"/>
            <a:ext cx="699828" cy="73458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Lock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504443</xdr:colOff>
      <xdr:row>36</xdr:row>
      <xdr:rowOff>124593</xdr:rowOff>
    </xdr:to>
    <xdr:grpSp>
      <xdr:nvGrpSpPr>
        <xdr:cNvPr id="2" name="grp_WalkMe">
          <a:extLst>
            <a:ext uri="{FF2B5EF4-FFF2-40B4-BE49-F238E27FC236}">
              <a16:creationId xmlns:a16="http://schemas.microsoft.com/office/drawing/2014/main" id="{7CE24F74-6F8C-4FF7-BCB9-2AEDE92648E1}"/>
            </a:ext>
          </a:extLst>
        </xdr:cNvPr>
        <xdr:cNvGrpSpPr/>
      </xdr:nvGrpSpPr>
      <xdr:grpSpPr>
        <a:xfrm>
          <a:off x="0" y="0"/>
          <a:ext cx="7994903" cy="6708273"/>
          <a:chOff x="0" y="0"/>
          <a:chExt cx="7781543" cy="7230820"/>
        </a:xfrm>
      </xdr:grpSpPr>
      <xdr:sp macro="" textlink="">
        <xdr:nvSpPr>
          <xdr:cNvPr id="3" name="txt_WalkMeHeader" descr="But here's an alternative to that: You can use a second row field instead. A second row field will appear indented under the first row field.">
            <a:extLst>
              <a:ext uri="{FF2B5EF4-FFF2-40B4-BE49-F238E27FC236}">
                <a16:creationId xmlns:a16="http://schemas.microsoft.com/office/drawing/2014/main" id="{349B5B71-D13F-4878-A006-A1ECE53E5A9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But here's an alternative to that: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can use a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second row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instead. A second row field will appear indented under the first row field.</a:t>
            </a:r>
            <a:endParaRPr lang="en-US" sz="1500" i="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222D3845-974B-4286-AC7C-6D78C77637AF}"/>
              </a:ext>
            </a:extLst>
          </xdr:cNvPr>
          <xdr:cNvSpPr txBox="1"/>
        </xdr:nvSpPr>
        <xdr:spPr>
          <a:xfrm>
            <a:off x="0" y="6539579"/>
            <a:ext cx="7781543" cy="69124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E5045C0-0C3D-400E-942C-F4C3D819542D}"/>
              </a:ext>
            </a:extLst>
          </xdr:cNvPr>
          <xdr:cNvSpPr/>
        </xdr:nvSpPr>
        <xdr:spPr>
          <a:xfrm>
            <a:off x="6261100" y="6706891"/>
            <a:ext cx="1207007"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666F275-2EF6-4EDF-B518-CB6FA09A8B60}"/>
              </a:ext>
            </a:extLst>
          </xdr:cNvPr>
          <xdr:cNvSpPr/>
        </xdr:nvSpPr>
        <xdr:spPr>
          <a:xfrm flipH="1">
            <a:off x="304800" y="6706891"/>
            <a:ext cx="1207007"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5B079A2B-1A7E-457F-84D5-CAEA0D5EB67F}"/>
              </a:ext>
            </a:extLst>
          </xdr:cNvPr>
          <xdr:cNvSpPr/>
        </xdr:nvSpPr>
        <xdr:spPr>
          <a:xfrm>
            <a:off x="3291839" y="7038796"/>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1</xdr:col>
      <xdr:colOff>57149</xdr:colOff>
      <xdr:row>6</xdr:row>
      <xdr:rowOff>167641</xdr:rowOff>
    </xdr:from>
    <xdr:to>
      <xdr:col>2</xdr:col>
      <xdr:colOff>807720</xdr:colOff>
      <xdr:row>8</xdr:row>
      <xdr:rowOff>79665</xdr:rowOff>
    </xdr:to>
    <xdr:sp macro="" textlink="">
      <xdr:nvSpPr>
        <xdr:cNvPr id="9" name="Tip Text 23" descr="Tip text &quot;A row field breaks down...&quot;&#10;">
          <a:extLst>
            <a:ext uri="{FF2B5EF4-FFF2-40B4-BE49-F238E27FC236}">
              <a16:creationId xmlns:a16="http://schemas.microsoft.com/office/drawing/2014/main" id="{B7089344-C748-4648-A74B-62BE25D438A2}"/>
            </a:ext>
          </a:extLst>
        </xdr:cNvPr>
        <xdr:cNvSpPr txBox="1"/>
      </xdr:nvSpPr>
      <xdr:spPr>
        <a:xfrm>
          <a:off x="666749" y="1310641"/>
          <a:ext cx="1360171" cy="293024"/>
        </a:xfrm>
        <a:prstGeom prst="rect">
          <a:avLst/>
        </a:prstGeom>
        <a:noFill/>
        <a:ln w="9525">
          <a:noFill/>
          <a:miter lim="800000"/>
          <a:headEnd/>
          <a:tailEnd/>
        </a:ln>
      </xdr:spPr>
      <xdr:txBody>
        <a:bodyPr rot="0" vert="horz" wrap="square" lIns="91440" tIns="45720" rIns="91440" bIns="45720" anchor="ctr" anchorCtr="0">
          <a:noAutofit/>
        </a:bodyPr>
        <a:lstStyle/>
        <a:p>
          <a:pPr algn="ctr" eaLnBrk="1" fontAlgn="auto" latinLnBrk="0" hangingPunct="1"/>
          <a:endParaRPr lang="en-US" sz="1100" b="0" i="0" baseline="0">
            <a:effectLst/>
            <a:latin typeface="Calibri" panose="020F0502020204030204" pitchFamily="34" charset="0"/>
            <a:ea typeface="+mn-ea"/>
            <a:cs typeface="Calibri" panose="020F0502020204030204" pitchFamily="34" charset="0"/>
          </a:endParaRPr>
        </a:p>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First row field</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441776</xdr:colOff>
      <xdr:row>8</xdr:row>
      <xdr:rowOff>134251</xdr:rowOff>
    </xdr:from>
    <xdr:to>
      <xdr:col>3</xdr:col>
      <xdr:colOff>1163858</xdr:colOff>
      <xdr:row>15</xdr:row>
      <xdr:rowOff>134802</xdr:rowOff>
    </xdr:to>
    <xdr:sp macro="" textlink="">
      <xdr:nvSpPr>
        <xdr:cNvPr id="10" name="shp_ArrowCurved">
          <a:extLst>
            <a:ext uri="{FF2B5EF4-FFF2-40B4-BE49-F238E27FC236}">
              <a16:creationId xmlns:a16="http://schemas.microsoft.com/office/drawing/2014/main" id="{584904F7-B0B4-4570-83D8-C3F404A70E3A}"/>
            </a:ext>
          </a:extLst>
        </xdr:cNvPr>
        <xdr:cNvSpPr/>
      </xdr:nvSpPr>
      <xdr:spPr>
        <a:xfrm rot="6645800" flipV="1">
          <a:off x="1693129" y="1016498"/>
          <a:ext cx="1334051" cy="2617557"/>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492008</xdr:colOff>
      <xdr:row>9</xdr:row>
      <xdr:rowOff>104777</xdr:rowOff>
    </xdr:from>
    <xdr:to>
      <xdr:col>2</xdr:col>
      <xdr:colOff>807720</xdr:colOff>
      <xdr:row>11</xdr:row>
      <xdr:rowOff>35851</xdr:rowOff>
    </xdr:to>
    <xdr:sp macro="" textlink="">
      <xdr:nvSpPr>
        <xdr:cNvPr id="11" name="Tip Text 24" descr="Second row field ">
          <a:extLst>
            <a:ext uri="{FF2B5EF4-FFF2-40B4-BE49-F238E27FC236}">
              <a16:creationId xmlns:a16="http://schemas.microsoft.com/office/drawing/2014/main" id="{6130BF6A-5E1E-41DE-B923-4A42D8188AAD}"/>
            </a:ext>
          </a:extLst>
        </xdr:cNvPr>
        <xdr:cNvSpPr txBox="1"/>
      </xdr:nvSpPr>
      <xdr:spPr>
        <a:xfrm>
          <a:off x="492008" y="1819277"/>
          <a:ext cx="1534912" cy="31207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173355</xdr:colOff>
      <xdr:row>14</xdr:row>
      <xdr:rowOff>169545</xdr:rowOff>
    </xdr:from>
    <xdr:to>
      <xdr:col>2</xdr:col>
      <xdr:colOff>1160146</xdr:colOff>
      <xdr:row>18</xdr:row>
      <xdr:rowOff>137159</xdr:rowOff>
    </xdr:to>
    <xdr:sp macro="" textlink="">
      <xdr:nvSpPr>
        <xdr:cNvPr id="12" name="Tip Text 23" descr="Tip text &quot;A row field breaks down...&quot;&#10;">
          <a:extLst>
            <a:ext uri="{FF2B5EF4-FFF2-40B4-BE49-F238E27FC236}">
              <a16:creationId xmlns:a16="http://schemas.microsoft.com/office/drawing/2014/main" id="{FF91A8B1-3C72-4C3D-8178-B5AEA5CFE40B}"/>
            </a:ext>
          </a:extLst>
        </xdr:cNvPr>
        <xdr:cNvSpPr txBox="1"/>
      </xdr:nvSpPr>
      <xdr:spPr>
        <a:xfrm>
          <a:off x="782955" y="2836545"/>
          <a:ext cx="1596391" cy="72961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endParaRPr lang="sq-AL" i="0">
            <a:effectLst/>
          </a:endParaRPr>
        </a:p>
      </xdr:txBody>
    </xdr:sp>
    <xdr:clientData/>
  </xdr:twoCellAnchor>
  <xdr:twoCellAnchor editAs="absolute">
    <xdr:from>
      <xdr:col>2</xdr:col>
      <xdr:colOff>914400</xdr:colOff>
      <xdr:row>9</xdr:row>
      <xdr:rowOff>59055</xdr:rowOff>
    </xdr:from>
    <xdr:to>
      <xdr:col>2</xdr:col>
      <xdr:colOff>1190625</xdr:colOff>
      <xdr:row>11</xdr:row>
      <xdr:rowOff>133350</xdr:rowOff>
    </xdr:to>
    <xdr:sp macro="" textlink="">
      <xdr:nvSpPr>
        <xdr:cNvPr id="13" name="shp_BraceBottom">
          <a:extLst>
            <a:ext uri="{FF2B5EF4-FFF2-40B4-BE49-F238E27FC236}">
              <a16:creationId xmlns:a16="http://schemas.microsoft.com/office/drawing/2014/main" id="{9115AEF5-EC57-43B8-B338-3EECF2742EC4}"/>
            </a:ext>
          </a:extLst>
        </xdr:cNvPr>
        <xdr:cNvSpPr/>
      </xdr:nvSpPr>
      <xdr:spPr>
        <a:xfrm>
          <a:off x="2133600" y="1773555"/>
          <a:ext cx="276225" cy="455295"/>
        </a:xfrm>
        <a:prstGeom prst="leftBrace">
          <a:avLst>
            <a:gd name="adj1" fmla="val 34667"/>
            <a:gd name="adj2" fmla="val 45646"/>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5</xdr:col>
      <xdr:colOff>769620</xdr:colOff>
      <xdr:row>9</xdr:row>
      <xdr:rowOff>178372</xdr:rowOff>
    </xdr:from>
    <xdr:to>
      <xdr:col>7</xdr:col>
      <xdr:colOff>676275</xdr:colOff>
      <xdr:row>17</xdr:row>
      <xdr:rowOff>91443</xdr:rowOff>
    </xdr:to>
    <xdr:grpSp>
      <xdr:nvGrpSpPr>
        <xdr:cNvPr id="14" name="Group 13">
          <a:extLst>
            <a:ext uri="{FF2B5EF4-FFF2-40B4-BE49-F238E27FC236}">
              <a16:creationId xmlns:a16="http://schemas.microsoft.com/office/drawing/2014/main" id="{970531CE-648C-4A09-8FE6-34518F26F23F}"/>
            </a:ext>
          </a:extLst>
        </xdr:cNvPr>
        <xdr:cNvGrpSpPr/>
      </xdr:nvGrpSpPr>
      <xdr:grpSpPr>
        <a:xfrm>
          <a:off x="5730240" y="1824292"/>
          <a:ext cx="2436495" cy="1376111"/>
          <a:chOff x="5589270" y="1892872"/>
          <a:chExt cx="2364105" cy="1437071"/>
        </a:xfrm>
      </xdr:grpSpPr>
      <xdr:sp macro="" textlink="">
        <xdr:nvSpPr>
          <xdr:cNvPr id="15" name="Good to know Step" descr="GOOD TO KNOW&#10;A second row field makes a vertically-oriented PivotTable rather than horizontal. Some people find vertical PivotTables easer to read because they don't require as much scrolling from side-to-side.">
            <a:extLst>
              <a:ext uri="{FF2B5EF4-FFF2-40B4-BE49-F238E27FC236}">
                <a16:creationId xmlns:a16="http://schemas.microsoft.com/office/drawing/2014/main" id="{47A0F997-2D04-4A29-BAB1-09689286B1CE}"/>
              </a:ext>
            </a:extLst>
          </xdr:cNvPr>
          <xdr:cNvSpPr txBox="1"/>
        </xdr:nvSpPr>
        <xdr:spPr>
          <a:xfrm>
            <a:off x="5839052" y="1907205"/>
            <a:ext cx="2114323" cy="1422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Light" panose="020F0302020204030204" pitchFamily="34" charset="0"/>
              </a:rPr>
              <a:t>GOOD TO KNOW</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A second row field makes a vertically-oriented PivotTable rather than horizontal. Some </a:t>
            </a:r>
            <a:r>
              <a:rPr lang="en-US" sz="1100" b="0" kern="0">
                <a:solidFill>
                  <a:sysClr val="windowText" lastClr="000000"/>
                </a:solidFill>
                <a:latin typeface="+mj-lt"/>
                <a:ea typeface="Segoe UI" pitchFamily="34" charset="0"/>
                <a:cs typeface="Calibri" panose="020F0502020204030204" pitchFamily="34" charset="0"/>
              </a:rPr>
              <a:t>people</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find vertical PivotTables easer to read because they don't require as much scrolling from side-to-side.</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pic>
        <xdr:nvPicPr>
          <xdr:cNvPr id="16" name="Good to know Glasses">
            <a:extLst>
              <a:ext uri="{FF2B5EF4-FFF2-40B4-BE49-F238E27FC236}">
                <a16:creationId xmlns:a16="http://schemas.microsoft.com/office/drawing/2014/main" id="{7123E362-E055-4C97-BF78-CAA74C3420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589270" y="1892872"/>
            <a:ext cx="305548" cy="305548"/>
          </a:xfrm>
          <a:prstGeom prst="rect">
            <a:avLst/>
          </a:prstGeom>
        </xdr:spPr>
      </xdr:pic>
    </xdr:grpSp>
    <xdr:clientData fLocksWithSheet="0"/>
  </xdr:twoCellAnchor>
  <xdr:twoCellAnchor editAs="absolute">
    <xdr:from>
      <xdr:col>1</xdr:col>
      <xdr:colOff>57149</xdr:colOff>
      <xdr:row>10</xdr:row>
      <xdr:rowOff>177166</xdr:rowOff>
    </xdr:from>
    <xdr:to>
      <xdr:col>2</xdr:col>
      <xdr:colOff>807720</xdr:colOff>
      <xdr:row>12</xdr:row>
      <xdr:rowOff>89190</xdr:rowOff>
    </xdr:to>
    <xdr:sp macro="" textlink="">
      <xdr:nvSpPr>
        <xdr:cNvPr id="17" name="Tip Text 25" descr="&#10;First row field">
          <a:extLst>
            <a:ext uri="{FF2B5EF4-FFF2-40B4-BE49-F238E27FC236}">
              <a16:creationId xmlns:a16="http://schemas.microsoft.com/office/drawing/2014/main" id="{A7578672-EEB9-45C5-9904-2CD5F5823ECB}"/>
            </a:ext>
          </a:extLst>
        </xdr:cNvPr>
        <xdr:cNvSpPr txBox="1"/>
      </xdr:nvSpPr>
      <xdr:spPr>
        <a:xfrm>
          <a:off x="666749" y="2082166"/>
          <a:ext cx="1360171" cy="29302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
First row field</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441777</xdr:colOff>
      <xdr:row>12</xdr:row>
      <xdr:rowOff>145681</xdr:rowOff>
    </xdr:from>
    <xdr:to>
      <xdr:col>3</xdr:col>
      <xdr:colOff>1161954</xdr:colOff>
      <xdr:row>19</xdr:row>
      <xdr:rowOff>144327</xdr:rowOff>
    </xdr:to>
    <xdr:sp macro="" textlink="">
      <xdr:nvSpPr>
        <xdr:cNvPr id="18" name="shp_ArrowCurved" descr="Arrow">
          <a:extLst>
            <a:ext uri="{FF2B5EF4-FFF2-40B4-BE49-F238E27FC236}">
              <a16:creationId xmlns:a16="http://schemas.microsoft.com/office/drawing/2014/main" id="{26BF9689-B08C-4281-8FC2-FDB5364E194C}"/>
            </a:ext>
          </a:extLst>
        </xdr:cNvPr>
        <xdr:cNvSpPr/>
      </xdr:nvSpPr>
      <xdr:spPr>
        <a:xfrm rot="6645800" flipV="1">
          <a:off x="1693130" y="1789928"/>
          <a:ext cx="1332146" cy="2615652"/>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509153</xdr:colOff>
      <xdr:row>16</xdr:row>
      <xdr:rowOff>28575</xdr:rowOff>
    </xdr:from>
    <xdr:to>
      <xdr:col>2</xdr:col>
      <xdr:colOff>807720</xdr:colOff>
      <xdr:row>17</xdr:row>
      <xdr:rowOff>113954</xdr:rowOff>
    </xdr:to>
    <xdr:sp macro="" textlink="">
      <xdr:nvSpPr>
        <xdr:cNvPr id="19" name="Tip Text 26" descr="Second row field ">
          <a:extLst>
            <a:ext uri="{FF2B5EF4-FFF2-40B4-BE49-F238E27FC236}">
              <a16:creationId xmlns:a16="http://schemas.microsoft.com/office/drawing/2014/main" id="{9946C64C-8501-4A5C-928E-583376821E6B}"/>
            </a:ext>
          </a:extLst>
        </xdr:cNvPr>
        <xdr:cNvSpPr txBox="1"/>
      </xdr:nvSpPr>
      <xdr:spPr>
        <a:xfrm>
          <a:off x="509153" y="3076575"/>
          <a:ext cx="1517767" cy="275879"/>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2</xdr:col>
      <xdr:colOff>914400</xdr:colOff>
      <xdr:row>13</xdr:row>
      <xdr:rowOff>104775</xdr:rowOff>
    </xdr:from>
    <xdr:to>
      <xdr:col>2</xdr:col>
      <xdr:colOff>1216132</xdr:colOff>
      <xdr:row>20</xdr:row>
      <xdr:rowOff>91440</xdr:rowOff>
    </xdr:to>
    <xdr:sp macro="" textlink="">
      <xdr:nvSpPr>
        <xdr:cNvPr id="20" name="shp_BraceBottom">
          <a:extLst>
            <a:ext uri="{FF2B5EF4-FFF2-40B4-BE49-F238E27FC236}">
              <a16:creationId xmlns:a16="http://schemas.microsoft.com/office/drawing/2014/main" id="{81E8B95A-9440-4A59-B6DF-EA9A9C99956E}"/>
            </a:ext>
          </a:extLst>
        </xdr:cNvPr>
        <xdr:cNvSpPr/>
      </xdr:nvSpPr>
      <xdr:spPr>
        <a:xfrm>
          <a:off x="2133600" y="2581275"/>
          <a:ext cx="301732" cy="1320165"/>
        </a:xfrm>
        <a:prstGeom prst="leftBrace">
          <a:avLst>
            <a:gd name="adj1" fmla="val 34667"/>
            <a:gd name="adj2" fmla="val 48452"/>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1</xdr:col>
      <xdr:colOff>57149</xdr:colOff>
      <xdr:row>19</xdr:row>
      <xdr:rowOff>126807</xdr:rowOff>
    </xdr:from>
    <xdr:to>
      <xdr:col>2</xdr:col>
      <xdr:colOff>807720</xdr:colOff>
      <xdr:row>21</xdr:row>
      <xdr:rowOff>50261</xdr:rowOff>
    </xdr:to>
    <xdr:sp macro="" textlink="">
      <xdr:nvSpPr>
        <xdr:cNvPr id="21" name="Tip Text 27" descr="&#10;First row field">
          <a:extLst>
            <a:ext uri="{FF2B5EF4-FFF2-40B4-BE49-F238E27FC236}">
              <a16:creationId xmlns:a16="http://schemas.microsoft.com/office/drawing/2014/main" id="{CB4CD197-D708-4FB3-B2E0-483F61A7C093}"/>
            </a:ext>
          </a:extLst>
        </xdr:cNvPr>
        <xdr:cNvSpPr txBox="1"/>
      </xdr:nvSpPr>
      <xdr:spPr>
        <a:xfrm>
          <a:off x="666749" y="3746307"/>
          <a:ext cx="1360171" cy="30445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
First row field</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437966</xdr:colOff>
      <xdr:row>21</xdr:row>
      <xdr:rowOff>120087</xdr:rowOff>
    </xdr:from>
    <xdr:to>
      <xdr:col>3</xdr:col>
      <xdr:colOff>1165763</xdr:colOff>
      <xdr:row>28</xdr:row>
      <xdr:rowOff>88252</xdr:rowOff>
    </xdr:to>
    <xdr:sp macro="" textlink="">
      <xdr:nvSpPr>
        <xdr:cNvPr id="22" name="shp_ArrowCurved" descr="Arrow">
          <a:extLst>
            <a:ext uri="{FF2B5EF4-FFF2-40B4-BE49-F238E27FC236}">
              <a16:creationId xmlns:a16="http://schemas.microsoft.com/office/drawing/2014/main" id="{7F323653-F9C4-468F-91C5-A6BB34EFBA5E}"/>
            </a:ext>
          </a:extLst>
        </xdr:cNvPr>
        <xdr:cNvSpPr/>
      </xdr:nvSpPr>
      <xdr:spPr>
        <a:xfrm rot="6645800" flipV="1">
          <a:off x="1708369" y="3459784"/>
          <a:ext cx="1301665" cy="2623272"/>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1</xdr:col>
      <xdr:colOff>277313</xdr:colOff>
      <xdr:row>25</xdr:row>
      <xdr:rowOff>78934</xdr:rowOff>
    </xdr:from>
    <xdr:to>
      <xdr:col>2</xdr:col>
      <xdr:colOff>807720</xdr:colOff>
      <xdr:row>27</xdr:row>
      <xdr:rowOff>13002</xdr:rowOff>
    </xdr:to>
    <xdr:sp macro="" textlink="">
      <xdr:nvSpPr>
        <xdr:cNvPr id="23" name="Tip Text 28" descr="Second row field ">
          <a:extLst>
            <a:ext uri="{FF2B5EF4-FFF2-40B4-BE49-F238E27FC236}">
              <a16:creationId xmlns:a16="http://schemas.microsoft.com/office/drawing/2014/main" id="{5C61B726-BE65-46DC-A58E-E6F34F9ED647}"/>
            </a:ext>
          </a:extLst>
        </xdr:cNvPr>
        <xdr:cNvSpPr txBox="1"/>
      </xdr:nvSpPr>
      <xdr:spPr>
        <a:xfrm>
          <a:off x="886913" y="4841434"/>
          <a:ext cx="1140007" cy="315068"/>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2</xdr:col>
      <xdr:colOff>914400</xdr:colOff>
      <xdr:row>22</xdr:row>
      <xdr:rowOff>102872</xdr:rowOff>
    </xdr:from>
    <xdr:to>
      <xdr:col>2</xdr:col>
      <xdr:colOff>1216132</xdr:colOff>
      <xdr:row>30</xdr:row>
      <xdr:rowOff>66676</xdr:rowOff>
    </xdr:to>
    <xdr:sp macro="" textlink="">
      <xdr:nvSpPr>
        <xdr:cNvPr id="24" name="shp_BraceBottom">
          <a:extLst>
            <a:ext uri="{FF2B5EF4-FFF2-40B4-BE49-F238E27FC236}">
              <a16:creationId xmlns:a16="http://schemas.microsoft.com/office/drawing/2014/main" id="{09B9819B-DC09-48A8-BA13-8814AD94C4D4}"/>
            </a:ext>
          </a:extLst>
        </xdr:cNvPr>
        <xdr:cNvSpPr/>
      </xdr:nvSpPr>
      <xdr:spPr>
        <a:xfrm>
          <a:off x="2133600" y="4293872"/>
          <a:ext cx="301732" cy="1487804"/>
        </a:xfrm>
        <a:prstGeom prst="leftBrace">
          <a:avLst>
            <a:gd name="adj1" fmla="val 34667"/>
            <a:gd name="adj2" fmla="val 47807"/>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5</xdr:col>
      <xdr:colOff>723900</xdr:colOff>
      <xdr:row>21</xdr:row>
      <xdr:rowOff>9525</xdr:rowOff>
    </xdr:from>
    <xdr:to>
      <xdr:col>7</xdr:col>
      <xdr:colOff>619125</xdr:colOff>
      <xdr:row>26</xdr:row>
      <xdr:rowOff>13238</xdr:rowOff>
    </xdr:to>
    <xdr:grpSp>
      <xdr:nvGrpSpPr>
        <xdr:cNvPr id="25" name="Group 24">
          <a:extLst>
            <a:ext uri="{FF2B5EF4-FFF2-40B4-BE49-F238E27FC236}">
              <a16:creationId xmlns:a16="http://schemas.microsoft.com/office/drawing/2014/main" id="{630835DB-F3CE-4046-8FAA-EB8231A1315D}"/>
            </a:ext>
          </a:extLst>
        </xdr:cNvPr>
        <xdr:cNvGrpSpPr/>
      </xdr:nvGrpSpPr>
      <xdr:grpSpPr>
        <a:xfrm>
          <a:off x="5684520" y="3850005"/>
          <a:ext cx="2425065" cy="918113"/>
          <a:chOff x="5953125" y="3810000"/>
          <a:chExt cx="2352675" cy="956213"/>
        </a:xfrm>
      </xdr:grpSpPr>
      <xdr:pic>
        <xdr:nvPicPr>
          <xdr:cNvPr id="26" name="Graphic 3">
            <a:extLst>
              <a:ext uri="{FF2B5EF4-FFF2-40B4-BE49-F238E27FC236}">
                <a16:creationId xmlns:a16="http://schemas.microsoft.com/office/drawing/2014/main" id="{10724963-B340-4ED2-BFBB-A9290D38A5C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019391" y="3952317"/>
            <a:ext cx="244677" cy="244677"/>
          </a:xfrm>
          <a:prstGeom prst="rect">
            <a:avLst/>
          </a:prstGeom>
        </xdr:spPr>
      </xdr:pic>
      <xdr:sp macro="" textlink="">
        <xdr:nvSpPr>
          <xdr:cNvPr id="27" name="Speech Bubble: Oval 26">
            <a:extLst>
              <a:ext uri="{FF2B5EF4-FFF2-40B4-BE49-F238E27FC236}">
                <a16:creationId xmlns:a16="http://schemas.microsoft.com/office/drawing/2014/main" id="{77CA34B3-3BCA-445B-AE3E-66A59BDD5551}"/>
              </a:ext>
            </a:extLst>
          </xdr:cNvPr>
          <xdr:cNvSpPr/>
        </xdr:nvSpPr>
        <xdr:spPr>
          <a:xfrm flipH="1">
            <a:off x="5953125" y="3881503"/>
            <a:ext cx="132534" cy="110098"/>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8" name="Excel Speak Step" descr="EXCEL SPEAK&#10;Sometimes people call a second row field a &quot;secondary row field.&quot;">
            <a:extLst>
              <a:ext uri="{FF2B5EF4-FFF2-40B4-BE49-F238E27FC236}">
                <a16:creationId xmlns:a16="http://schemas.microsoft.com/office/drawing/2014/main" id="{684305F0-B9C0-445D-B589-DD93455181D0}"/>
              </a:ext>
            </a:extLst>
          </xdr:cNvPr>
          <xdr:cNvSpPr txBox="1"/>
        </xdr:nvSpPr>
        <xdr:spPr>
          <a:xfrm>
            <a:off x="6195755" y="3810000"/>
            <a:ext cx="2110045" cy="956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EXCEL SPEAK</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Sometimes people call a second row field a "secondary row field."</a:t>
            </a:r>
          </a:p>
        </xdr:txBody>
      </xdr:sp>
    </xdr:grpSp>
    <xdr:clientData fLocksWithSheet="0"/>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466343</xdr:colOff>
      <xdr:row>36</xdr:row>
      <xdr:rowOff>96025</xdr:rowOff>
    </xdr:to>
    <xdr:grpSp>
      <xdr:nvGrpSpPr>
        <xdr:cNvPr id="2" name="Group 1">
          <a:extLst>
            <a:ext uri="{FF2B5EF4-FFF2-40B4-BE49-F238E27FC236}">
              <a16:creationId xmlns:a16="http://schemas.microsoft.com/office/drawing/2014/main" id="{9C85796B-92D2-4935-9D7C-1B7D8DF135F2}"/>
            </a:ext>
          </a:extLst>
        </xdr:cNvPr>
        <xdr:cNvGrpSpPr/>
      </xdr:nvGrpSpPr>
      <xdr:grpSpPr>
        <a:xfrm>
          <a:off x="0" y="0"/>
          <a:ext cx="7964423" cy="6679705"/>
          <a:chOff x="0" y="0"/>
          <a:chExt cx="7781543" cy="6954025"/>
        </a:xfrm>
      </xdr:grpSpPr>
      <xdr:sp macro="" textlink="">
        <xdr:nvSpPr>
          <xdr:cNvPr id="3" name="txt_WalkMeHeader" descr="On the next sheet you'll add a second row field. And you'll do that by dragging the Type field under the Buyer field.">
            <a:extLst>
              <a:ext uri="{FF2B5EF4-FFF2-40B4-BE49-F238E27FC236}">
                <a16:creationId xmlns:a16="http://schemas.microsoft.com/office/drawing/2014/main" id="{DED3A312-0337-44C4-8D5E-BE0AC24A4466}"/>
              </a:ext>
            </a:extLst>
          </xdr:cNvPr>
          <xdr:cNvSpPr txBox="1"/>
        </xdr:nvSpPr>
        <xdr:spPr>
          <a:xfrm>
            <a:off x="0" y="0"/>
            <a:ext cx="7781543" cy="76821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On the next sheet you'll add a second row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And you'll do that by dragging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Type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field under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Buyer</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field.</a:t>
            </a:r>
          </a:p>
        </xdr:txBody>
      </xdr:sp>
      <xdr:sp macro="" textlink="">
        <xdr:nvSpPr>
          <xdr:cNvPr id="4" name="txt_WalkMeFooter">
            <a:extLst>
              <a:ext uri="{FF2B5EF4-FFF2-40B4-BE49-F238E27FC236}">
                <a16:creationId xmlns:a16="http://schemas.microsoft.com/office/drawing/2014/main" id="{B4E80652-A5E7-4718-A52E-BD1821A95F7A}"/>
              </a:ext>
            </a:extLst>
          </xdr:cNvPr>
          <xdr:cNvSpPr txBox="1"/>
        </xdr:nvSpPr>
        <xdr:spPr>
          <a:xfrm>
            <a:off x="0" y="6286513"/>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9B0D9D53-B54E-4C12-8059-B8B7B32E2019}"/>
              </a:ext>
            </a:extLst>
          </xdr:cNvPr>
          <xdr:cNvSpPr/>
        </xdr:nvSpPr>
        <xdr:spPr>
          <a:xfrm>
            <a:off x="6261100" y="6448082"/>
            <a:ext cx="1207008" cy="3443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81B3260-037F-4C93-AEA7-4333B6D144E1}"/>
              </a:ext>
            </a:extLst>
          </xdr:cNvPr>
          <xdr:cNvSpPr/>
        </xdr:nvSpPr>
        <xdr:spPr>
          <a:xfrm flipH="1">
            <a:off x="304800" y="6448082"/>
            <a:ext cx="1207008" cy="3443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A3210BDA-B749-4515-8AC7-622D651624A9}"/>
              </a:ext>
            </a:extLst>
          </xdr:cNvPr>
          <xdr:cNvSpPr/>
        </xdr:nvSpPr>
        <xdr:spPr>
          <a:xfrm>
            <a:off x="3291839" y="6768593"/>
            <a:ext cx="1197864" cy="185432"/>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oneCell">
    <xdr:from>
      <xdr:col>4</xdr:col>
      <xdr:colOff>214121</xdr:colOff>
      <xdr:row>5</xdr:row>
      <xdr:rowOff>9525</xdr:rowOff>
    </xdr:from>
    <xdr:to>
      <xdr:col>8</xdr:col>
      <xdr:colOff>252221</xdr:colOff>
      <xdr:row>31</xdr:row>
      <xdr:rowOff>171450</xdr:rowOff>
    </xdr:to>
    <xdr:pic>
      <xdr:nvPicPr>
        <xdr:cNvPr id="8" name="Picture 7">
          <a:extLst>
            <a:ext uri="{FF2B5EF4-FFF2-40B4-BE49-F238E27FC236}">
              <a16:creationId xmlns:a16="http://schemas.microsoft.com/office/drawing/2014/main" id="{FF6CC221-8892-463E-B141-1323334F6DD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52521" y="962025"/>
          <a:ext cx="2476500" cy="51149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481615</xdr:colOff>
      <xdr:row>3</xdr:row>
      <xdr:rowOff>17040</xdr:rowOff>
    </xdr:from>
    <xdr:to>
      <xdr:col>2</xdr:col>
      <xdr:colOff>367315</xdr:colOff>
      <xdr:row>10</xdr:row>
      <xdr:rowOff>55140</xdr:rowOff>
    </xdr:to>
    <xdr:sp macro="" textlink="" fLocksText="0">
      <xdr:nvSpPr>
        <xdr:cNvPr id="4" name="txt_Practice1" descr="Click inside the PivotTable below. ">
          <a:extLst>
            <a:ext uri="{FF2B5EF4-FFF2-40B4-BE49-F238E27FC236}">
              <a16:creationId xmlns:a16="http://schemas.microsoft.com/office/drawing/2014/main" id="{C96E267C-A4E5-4CC6-819B-BCFB5FC9529B}"/>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PivotTable below. </a:t>
          </a:r>
        </a:p>
      </xdr:txBody>
    </xdr:sp>
    <xdr:clientData/>
  </xdr:twoCellAnchor>
  <xdr:twoCellAnchor editAs="absolute">
    <xdr:from>
      <xdr:col>2</xdr:col>
      <xdr:colOff>770527</xdr:colOff>
      <xdr:row>3</xdr:row>
      <xdr:rowOff>17040</xdr:rowOff>
    </xdr:from>
    <xdr:to>
      <xdr:col>4</xdr:col>
      <xdr:colOff>541927</xdr:colOff>
      <xdr:row>10</xdr:row>
      <xdr:rowOff>55140</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F38FFA2B-FC33-4C8B-908F-38EE2B322033}"/>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5</xdr:col>
      <xdr:colOff>415901</xdr:colOff>
      <xdr:row>3</xdr:row>
      <xdr:rowOff>17040</xdr:rowOff>
    </xdr:from>
    <xdr:to>
      <xdr:col>7</xdr:col>
      <xdr:colOff>568301</xdr:colOff>
      <xdr:row>10</xdr:row>
      <xdr:rowOff>55140</xdr:rowOff>
    </xdr:to>
    <xdr:sp macro="" textlink="" fLocksText="0">
      <xdr:nvSpPr>
        <xdr:cNvPr id="6" name="txt_Practice3" descr="In the PivotTable Fields list, drag the Type field down and  place it under the Buyer field. (Like we showed you on the previous sheet).">
          <a:extLst>
            <a:ext uri="{FF2B5EF4-FFF2-40B4-BE49-F238E27FC236}">
              <a16:creationId xmlns:a16="http://schemas.microsoft.com/office/drawing/2014/main" id="{34DD1D23-1869-40B7-86DB-5B56949D221E}"/>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PivotTable Fields list, drag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Type</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and  place it under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(Like we showed you on the previous sheet).</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8E1F5379-977E-462C-B025-218BF08909AA}"/>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424748</xdr:colOff>
      <xdr:row>3</xdr:row>
      <xdr:rowOff>17040</xdr:rowOff>
    </xdr:from>
    <xdr:to>
      <xdr:col>2</xdr:col>
      <xdr:colOff>799652</xdr:colOff>
      <xdr:row>5</xdr:row>
      <xdr:rowOff>10944</xdr:rowOff>
    </xdr:to>
    <xdr:sp macro="" textlink="" fLocksText="0">
      <xdr:nvSpPr>
        <xdr:cNvPr id="8" name="shp_Practice2" descr="2">
          <a:extLst>
            <a:ext uri="{FF2B5EF4-FFF2-40B4-BE49-F238E27FC236}">
              <a16:creationId xmlns:a16="http://schemas.microsoft.com/office/drawing/2014/main" id="{C626D71F-2C94-44FC-9CF7-AD4C9C85300E}"/>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5</xdr:col>
      <xdr:colOff>49511</xdr:colOff>
      <xdr:row>3</xdr:row>
      <xdr:rowOff>17040</xdr:rowOff>
    </xdr:from>
    <xdr:to>
      <xdr:col>5</xdr:col>
      <xdr:colOff>424415</xdr:colOff>
      <xdr:row>5</xdr:row>
      <xdr:rowOff>10944</xdr:rowOff>
    </xdr:to>
    <xdr:sp macro="" textlink="" fLocksText="0">
      <xdr:nvSpPr>
        <xdr:cNvPr id="9" name="shp_Practice3" descr="3">
          <a:extLst>
            <a:ext uri="{FF2B5EF4-FFF2-40B4-BE49-F238E27FC236}">
              <a16:creationId xmlns:a16="http://schemas.microsoft.com/office/drawing/2014/main" id="{2D576952-5C20-43B5-B53D-5CD389DAE293}"/>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428243</xdr:colOff>
      <xdr:row>2</xdr:row>
      <xdr:rowOff>21336</xdr:rowOff>
    </xdr:to>
    <xdr:sp macro="" textlink="" fLocksText="0">
      <xdr:nvSpPr>
        <xdr:cNvPr id="10" name="txt_PracticeHeader" descr="Practice">
          <a:extLst>
            <a:ext uri="{FF2B5EF4-FFF2-40B4-BE49-F238E27FC236}">
              <a16:creationId xmlns:a16="http://schemas.microsoft.com/office/drawing/2014/main" id="{BABF5F6D-DA54-4FA5-9549-BC77DAECECFD}"/>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39</xdr:row>
      <xdr:rowOff>14274</xdr:rowOff>
    </xdr:from>
    <xdr:to>
      <xdr:col>11</xdr:col>
      <xdr:colOff>428243</xdr:colOff>
      <xdr:row>42</xdr:row>
      <xdr:rowOff>110286</xdr:rowOff>
    </xdr:to>
    <xdr:sp macro="" textlink="" fLocksText="0">
      <xdr:nvSpPr>
        <xdr:cNvPr id="17" name="txt_PracticeFooter" descr="Practice footer">
          <a:extLst>
            <a:ext uri="{FF2B5EF4-FFF2-40B4-BE49-F238E27FC236}">
              <a16:creationId xmlns:a16="http://schemas.microsoft.com/office/drawing/2014/main" id="{61EDF991-89B8-4AB4-8FD1-F1774503C216}"/>
            </a:ext>
          </a:extLst>
        </xdr:cNvPr>
        <xdr:cNvSpPr txBox="1"/>
      </xdr:nvSpPr>
      <xdr:spPr>
        <a:xfrm>
          <a:off x="0" y="7443774"/>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4</xdr:col>
      <xdr:colOff>205739</xdr:colOff>
      <xdr:row>41</xdr:row>
      <xdr:rowOff>108762</xdr:rowOff>
    </xdr:from>
    <xdr:to>
      <xdr:col>6</xdr:col>
      <xdr:colOff>184403</xdr:colOff>
      <xdr:row>42</xdr:row>
      <xdr:rowOff>110286</xdr:rowOff>
    </xdr:to>
    <xdr:sp macro="" textlink="" fLocksText="0">
      <xdr:nvSpPr>
        <xdr:cNvPr id="18"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61F02770-8AEB-4974-8B98-3338E4C6E3D1}"/>
            </a:ext>
          </a:extLst>
        </xdr:cNvPr>
        <xdr:cNvSpPr/>
      </xdr:nvSpPr>
      <xdr:spPr>
        <a:xfrm>
          <a:off x="3291839" y="7919262"/>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9</xdr:col>
      <xdr:colOff>127000</xdr:colOff>
      <xdr:row>39</xdr:row>
      <xdr:rowOff>169722</xdr:rowOff>
    </xdr:from>
    <xdr:to>
      <xdr:col>11</xdr:col>
      <xdr:colOff>114808</xdr:colOff>
      <xdr:row>41</xdr:row>
      <xdr:rowOff>145338</xdr:rowOff>
    </xdr:to>
    <xdr:sp macro="" textlink="" fLocksText="0">
      <xdr:nvSpPr>
        <xdr:cNvPr id="19"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3B2CFF58-1B36-4961-A076-B9F3CA93430D}"/>
            </a:ext>
          </a:extLst>
        </xdr:cNvPr>
        <xdr:cNvSpPr/>
      </xdr:nvSpPr>
      <xdr:spPr>
        <a:xfrm>
          <a:off x="6261100" y="7599222"/>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39</xdr:row>
      <xdr:rowOff>169722</xdr:rowOff>
    </xdr:from>
    <xdr:to>
      <xdr:col>2</xdr:col>
      <xdr:colOff>25908</xdr:colOff>
      <xdr:row>41</xdr:row>
      <xdr:rowOff>145338</xdr:rowOff>
    </xdr:to>
    <xdr:sp macro="" textlink="" fLocksText="0">
      <xdr:nvSpPr>
        <xdr:cNvPr id="20"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D5869889-16F8-4D56-9B0A-A0936E775D29}"/>
            </a:ext>
          </a:extLst>
        </xdr:cNvPr>
        <xdr:cNvSpPr/>
      </xdr:nvSpPr>
      <xdr:spPr>
        <a:xfrm flipH="1">
          <a:off x="304800" y="7599222"/>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11</xdr:col>
      <xdr:colOff>174885</xdr:colOff>
      <xdr:row>35</xdr:row>
      <xdr:rowOff>173821</xdr:rowOff>
    </xdr:to>
    <xdr:grpSp>
      <xdr:nvGrpSpPr>
        <xdr:cNvPr id="2" name="grp_WalkMe">
          <a:extLst>
            <a:ext uri="{FF2B5EF4-FFF2-40B4-BE49-F238E27FC236}">
              <a16:creationId xmlns:a16="http://schemas.microsoft.com/office/drawing/2014/main" id="{D04239AE-849A-4879-AECB-4328A5C50AA6}"/>
            </a:ext>
          </a:extLst>
        </xdr:cNvPr>
        <xdr:cNvGrpSpPr/>
      </xdr:nvGrpSpPr>
      <xdr:grpSpPr>
        <a:xfrm>
          <a:off x="0" y="1"/>
          <a:ext cx="7962525" cy="6711780"/>
          <a:chOff x="0" y="0"/>
          <a:chExt cx="7796782" cy="7072294"/>
        </a:xfrm>
      </xdr:grpSpPr>
      <xdr:sp macro="" textlink="">
        <xdr:nvSpPr>
          <xdr:cNvPr id="3" name="txt_WalkMeHeader" descr="If you need to simplify the PivotTable, you can collapse the data for the second row field &quot;up&quot; and out of the way. ">
            <a:extLst>
              <a:ext uri="{FF2B5EF4-FFF2-40B4-BE49-F238E27FC236}">
                <a16:creationId xmlns:a16="http://schemas.microsoft.com/office/drawing/2014/main" id="{63BAA6A7-9D8C-466A-B5E6-57B6A2C429BC}"/>
              </a:ext>
            </a:extLst>
          </xdr:cNvPr>
          <xdr:cNvSpPr txBox="1"/>
        </xdr:nvSpPr>
        <xdr:spPr>
          <a:xfrm flipH="1">
            <a:off x="0" y="0"/>
            <a:ext cx="7796782" cy="78835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If you need to simplify the PivotTable,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can collapse the data for the second row field "up" and out of the way. </a:t>
            </a:r>
            <a:endParaRPr lang="en-US" sz="1500" baseline="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DD3EA9D1-602D-4BA0-B350-2EB6D0C765ED}"/>
              </a:ext>
            </a:extLst>
          </xdr:cNvPr>
          <xdr:cNvSpPr txBox="1"/>
        </xdr:nvSpPr>
        <xdr:spPr>
          <a:xfrm>
            <a:off x="0" y="6393925"/>
            <a:ext cx="7789163" cy="67836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a:hlinkClick xmlns:r="http://schemas.openxmlformats.org/officeDocument/2006/relationships" r:id="rId1" tooltip="Click here to go to the next sheet"/>
            <a:extLst>
              <a:ext uri="{FF2B5EF4-FFF2-40B4-BE49-F238E27FC236}">
                <a16:creationId xmlns:a16="http://schemas.microsoft.com/office/drawing/2014/main" id="{9BD4D293-2DAD-4AF1-A5E5-287318C083F6}"/>
              </a:ext>
            </a:extLst>
          </xdr:cNvPr>
          <xdr:cNvSpPr/>
        </xdr:nvSpPr>
        <xdr:spPr>
          <a:xfrm>
            <a:off x="626491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a:hlinkClick xmlns:r="http://schemas.openxmlformats.org/officeDocument/2006/relationships" r:id="rId2" tooltip="Click here to go back to the previous sheet"/>
            <a:extLst>
              <a:ext uri="{FF2B5EF4-FFF2-40B4-BE49-F238E27FC236}">
                <a16:creationId xmlns:a16="http://schemas.microsoft.com/office/drawing/2014/main" id="{DF607877-27CB-4C0E-996D-88C067CF344A}"/>
              </a:ext>
            </a:extLst>
          </xdr:cNvPr>
          <xdr:cNvSpPr/>
        </xdr:nvSpPr>
        <xdr:spPr>
          <a:xfrm flipH="1">
            <a:off x="30480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a:hlinkClick xmlns:r="http://schemas.openxmlformats.org/officeDocument/2006/relationships" r:id="rId3" tooltip="Click to give us feedback on this tutorial"/>
            <a:extLst>
              <a:ext uri="{FF2B5EF4-FFF2-40B4-BE49-F238E27FC236}">
                <a16:creationId xmlns:a16="http://schemas.microsoft.com/office/drawing/2014/main" id="{942E522E-E24F-4541-8A26-C51E9F6A35D0}"/>
              </a:ext>
            </a:extLst>
          </xdr:cNvPr>
          <xdr:cNvSpPr/>
        </xdr:nvSpPr>
        <xdr:spPr>
          <a:xfrm>
            <a:off x="3299313" y="6869005"/>
            <a:ext cx="1198157" cy="203289"/>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absolute">
    <xdr:from>
      <xdr:col>2</xdr:col>
      <xdr:colOff>358141</xdr:colOff>
      <xdr:row>7</xdr:row>
      <xdr:rowOff>132345</xdr:rowOff>
    </xdr:from>
    <xdr:to>
      <xdr:col>5</xdr:col>
      <xdr:colOff>1125280</xdr:colOff>
      <xdr:row>14</xdr:row>
      <xdr:rowOff>56696</xdr:rowOff>
    </xdr:to>
    <xdr:sp macro="" textlink="">
      <xdr:nvSpPr>
        <xdr:cNvPr id="8" name="shp_ArrowCurved">
          <a:extLst>
            <a:ext uri="{FF2B5EF4-FFF2-40B4-BE49-F238E27FC236}">
              <a16:creationId xmlns:a16="http://schemas.microsoft.com/office/drawing/2014/main" id="{4989D1F3-5CEE-4D37-8158-5129DD35A9C2}"/>
            </a:ext>
          </a:extLst>
        </xdr:cNvPr>
        <xdr:cNvSpPr/>
      </xdr:nvSpPr>
      <xdr:spPr>
        <a:xfrm rot="6868305" flipV="1">
          <a:off x="2198760" y="892051"/>
          <a:ext cx="1353101" cy="2595939"/>
        </a:xfrm>
        <a:prstGeom prst="arc">
          <a:avLst>
            <a:gd name="adj1" fmla="val 12182844"/>
            <a:gd name="adj2" fmla="val 13715140"/>
          </a:avLst>
        </a:prstGeom>
        <a:ln w="19050">
          <a:solidFill>
            <a:srgbClr val="F4B183"/>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xdr:from>
      <xdr:col>1</xdr:col>
      <xdr:colOff>244771</xdr:colOff>
      <xdr:row>6</xdr:row>
      <xdr:rowOff>14953</xdr:rowOff>
    </xdr:from>
    <xdr:to>
      <xdr:col>4</xdr:col>
      <xdr:colOff>110535</xdr:colOff>
      <xdr:row>13</xdr:row>
      <xdr:rowOff>95246</xdr:rowOff>
    </xdr:to>
    <xdr:grpSp>
      <xdr:nvGrpSpPr>
        <xdr:cNvPr id="9" name="TRY THIS">
          <a:extLst>
            <a:ext uri="{FF2B5EF4-FFF2-40B4-BE49-F238E27FC236}">
              <a16:creationId xmlns:a16="http://schemas.microsoft.com/office/drawing/2014/main" id="{B3944B66-B77B-4AA4-AC72-1130B2B4A461}"/>
            </a:ext>
          </a:extLst>
        </xdr:cNvPr>
        <xdr:cNvGrpSpPr/>
      </xdr:nvGrpSpPr>
      <xdr:grpSpPr>
        <a:xfrm>
          <a:off x="869611" y="1157953"/>
          <a:ext cx="1740284" cy="1451893"/>
          <a:chOff x="854371" y="1157953"/>
          <a:chExt cx="1694564" cy="1509043"/>
        </a:xfrm>
      </xdr:grpSpPr>
      <xdr:sp macro="" textlink="">
        <xdr:nvSpPr>
          <xdr:cNvPr id="10" name="Experiment Step" descr="TRY THIS&#10;Click the minus sign to collapse Dad's data &quot;up&quot; and out of the way. Then click the plus sign  to bring it back again.">
            <a:extLst>
              <a:ext uri="{FF2B5EF4-FFF2-40B4-BE49-F238E27FC236}">
                <a16:creationId xmlns:a16="http://schemas.microsoft.com/office/drawing/2014/main" id="{B0016E55-46A3-4B56-B493-1E28D3975016}"/>
              </a:ext>
            </a:extLst>
          </xdr:cNvPr>
          <xdr:cNvSpPr txBox="1"/>
        </xdr:nvSpPr>
        <xdr:spPr>
          <a:xfrm>
            <a:off x="1234763" y="1161292"/>
            <a:ext cx="1314172" cy="1505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Click the minus sign to collapse Dad's data "up" and out of the way. Then click the plus sign  to bring it back again.</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1" name="Experiment Beaker">
            <a:extLst>
              <a:ext uri="{FF2B5EF4-FFF2-40B4-BE49-F238E27FC236}">
                <a16:creationId xmlns:a16="http://schemas.microsoft.com/office/drawing/2014/main" id="{F7859C51-606F-499A-BD4E-8EBE23AB40C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4371" y="1157953"/>
            <a:ext cx="390041" cy="390040"/>
          </a:xfrm>
          <a:prstGeom prst="rect">
            <a:avLst/>
          </a:prstGeom>
        </xdr:spPr>
      </xdr:pic>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9</xdr:col>
      <xdr:colOff>634943</xdr:colOff>
      <xdr:row>35</xdr:row>
      <xdr:rowOff>168106</xdr:rowOff>
    </xdr:to>
    <xdr:grpSp>
      <xdr:nvGrpSpPr>
        <xdr:cNvPr id="2" name="grp_WalkMe">
          <a:extLst>
            <a:ext uri="{FF2B5EF4-FFF2-40B4-BE49-F238E27FC236}">
              <a16:creationId xmlns:a16="http://schemas.microsoft.com/office/drawing/2014/main" id="{0AAF3A41-6306-4C2C-A170-766474D6D124}"/>
            </a:ext>
          </a:extLst>
        </xdr:cNvPr>
        <xdr:cNvGrpSpPr/>
      </xdr:nvGrpSpPr>
      <xdr:grpSpPr>
        <a:xfrm>
          <a:off x="0" y="1"/>
          <a:ext cx="8011103" cy="6706065"/>
          <a:chOff x="0" y="0"/>
          <a:chExt cx="7796782" cy="7072294"/>
        </a:xfrm>
      </xdr:grpSpPr>
      <xdr:sp macro="" textlink="">
        <xdr:nvSpPr>
          <xdr:cNvPr id="3" name="txt_WalkMeHeader" descr="You can also collapse or expand the entire second row field, to simplify the PivotTable even more.">
            <a:extLst>
              <a:ext uri="{FF2B5EF4-FFF2-40B4-BE49-F238E27FC236}">
                <a16:creationId xmlns:a16="http://schemas.microsoft.com/office/drawing/2014/main" id="{D4C257B5-8DD3-4535-BE45-FCB39EAE134D}"/>
              </a:ext>
            </a:extLst>
          </xdr:cNvPr>
          <xdr:cNvSpPr txBox="1"/>
        </xdr:nvSpPr>
        <xdr:spPr>
          <a:xfrm flipH="1">
            <a:off x="0" y="0"/>
            <a:ext cx="7796782" cy="78835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You can also collapse or expand the entire second row field</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to simplify the PivotTable even more.</a:t>
            </a:r>
            <a:endParaRPr lang="en-US" sz="1500" baseline="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F7252FBD-A0E8-4288-9E2B-BF48DD7211F3}"/>
              </a:ext>
            </a:extLst>
          </xdr:cNvPr>
          <xdr:cNvSpPr txBox="1"/>
        </xdr:nvSpPr>
        <xdr:spPr>
          <a:xfrm>
            <a:off x="0" y="6393925"/>
            <a:ext cx="7789163" cy="67836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a:hlinkClick xmlns:r="http://schemas.openxmlformats.org/officeDocument/2006/relationships" r:id="rId1" tooltip="Click here to go to the next sheet"/>
            <a:extLst>
              <a:ext uri="{FF2B5EF4-FFF2-40B4-BE49-F238E27FC236}">
                <a16:creationId xmlns:a16="http://schemas.microsoft.com/office/drawing/2014/main" id="{3948D346-727E-4348-AF11-3025C3022329}"/>
              </a:ext>
            </a:extLst>
          </xdr:cNvPr>
          <xdr:cNvSpPr/>
        </xdr:nvSpPr>
        <xdr:spPr>
          <a:xfrm>
            <a:off x="626491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a:hlinkClick xmlns:r="http://schemas.openxmlformats.org/officeDocument/2006/relationships" r:id="rId2" tooltip="Click here to go back to the previous sheet"/>
            <a:extLst>
              <a:ext uri="{FF2B5EF4-FFF2-40B4-BE49-F238E27FC236}">
                <a16:creationId xmlns:a16="http://schemas.microsoft.com/office/drawing/2014/main" id="{F6D65CE6-26DC-40AE-B45C-C6F6466B53B5}"/>
              </a:ext>
            </a:extLst>
          </xdr:cNvPr>
          <xdr:cNvSpPr/>
        </xdr:nvSpPr>
        <xdr:spPr>
          <a:xfrm flipH="1">
            <a:off x="30480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a:hlinkClick xmlns:r="http://schemas.openxmlformats.org/officeDocument/2006/relationships" r:id="rId3" tooltip="Click to give us feedback on this tutorial"/>
            <a:extLst>
              <a:ext uri="{FF2B5EF4-FFF2-40B4-BE49-F238E27FC236}">
                <a16:creationId xmlns:a16="http://schemas.microsoft.com/office/drawing/2014/main" id="{3D09B6A2-76FE-49C5-BCE5-10544D0088DE}"/>
              </a:ext>
            </a:extLst>
          </xdr:cNvPr>
          <xdr:cNvSpPr/>
        </xdr:nvSpPr>
        <xdr:spPr>
          <a:xfrm>
            <a:off x="3299313" y="6869005"/>
            <a:ext cx="1198157" cy="203289"/>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absolute">
    <xdr:from>
      <xdr:col>2</xdr:col>
      <xdr:colOff>407671</xdr:colOff>
      <xdr:row>7</xdr:row>
      <xdr:rowOff>130440</xdr:rowOff>
    </xdr:from>
    <xdr:to>
      <xdr:col>5</xdr:col>
      <xdr:colOff>1174810</xdr:colOff>
      <xdr:row>14</xdr:row>
      <xdr:rowOff>22406</xdr:rowOff>
    </xdr:to>
    <xdr:sp macro="" textlink="">
      <xdr:nvSpPr>
        <xdr:cNvPr id="8" name="shp_ArrowCurved">
          <a:extLst>
            <a:ext uri="{FF2B5EF4-FFF2-40B4-BE49-F238E27FC236}">
              <a16:creationId xmlns:a16="http://schemas.microsoft.com/office/drawing/2014/main" id="{C0010A82-48DB-4D21-AAC7-FDC8A1EE0619}"/>
            </a:ext>
          </a:extLst>
        </xdr:cNvPr>
        <xdr:cNvSpPr/>
      </xdr:nvSpPr>
      <xdr:spPr>
        <a:xfrm rot="6868305" flipV="1">
          <a:off x="2293058" y="873953"/>
          <a:ext cx="1320716" cy="2595939"/>
        </a:xfrm>
        <a:prstGeom prst="arc">
          <a:avLst>
            <a:gd name="adj1" fmla="val 12182844"/>
            <a:gd name="adj2" fmla="val 13715140"/>
          </a:avLst>
        </a:prstGeom>
        <a:ln w="19050">
          <a:solidFill>
            <a:srgbClr val="F4B183"/>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615495</xdr:colOff>
      <xdr:row>5</xdr:row>
      <xdr:rowOff>212606</xdr:rowOff>
    </xdr:from>
    <xdr:to>
      <xdr:col>4</xdr:col>
      <xdr:colOff>135251</xdr:colOff>
      <xdr:row>10</xdr:row>
      <xdr:rowOff>163207</xdr:rowOff>
    </xdr:to>
    <xdr:grpSp>
      <xdr:nvGrpSpPr>
        <xdr:cNvPr id="9" name="EXPERIMENT">
          <a:extLst>
            <a:ext uri="{FF2B5EF4-FFF2-40B4-BE49-F238E27FC236}">
              <a16:creationId xmlns:a16="http://schemas.microsoft.com/office/drawing/2014/main" id="{040B352E-1578-4F47-8FC8-32337F65CC4B}"/>
            </a:ext>
          </a:extLst>
        </xdr:cNvPr>
        <xdr:cNvGrpSpPr/>
      </xdr:nvGrpSpPr>
      <xdr:grpSpPr>
        <a:xfrm>
          <a:off x="615495" y="1127006"/>
          <a:ext cx="2049596" cy="1002161"/>
          <a:chOff x="8852603" y="8270500"/>
          <a:chExt cx="2134283" cy="963655"/>
        </a:xfrm>
      </xdr:grpSpPr>
      <xdr:sp macro="" textlink="">
        <xdr:nvSpPr>
          <xdr:cNvPr id="10" name="Experiment Step" descr="HERE'S THE KEY&#10;Right-click Dad, and then click Expand/Collapse &gt; Collapse Entire Field. &#10;&#10;To bring back the data, do that again but click Expand Entire Field.">
            <a:extLst>
              <a:ext uri="{FF2B5EF4-FFF2-40B4-BE49-F238E27FC236}">
                <a16:creationId xmlns:a16="http://schemas.microsoft.com/office/drawing/2014/main" id="{D95E91F8-5534-4E03-99DB-463EA0DD4681}"/>
              </a:ext>
            </a:extLst>
          </xdr:cNvPr>
          <xdr:cNvSpPr txBox="1"/>
        </xdr:nvSpPr>
        <xdr:spPr>
          <a:xfrm>
            <a:off x="9134489" y="8270500"/>
            <a:ext cx="1852397" cy="963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HERE'S THE KEY</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Right-click Dad, and then click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Expand/Collapse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&gt;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Collapse Entire Field</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To bring back the data, do that again but click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Expand Entire Field</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1" name="Experiment Beaker">
            <a:extLst>
              <a:ext uri="{FF2B5EF4-FFF2-40B4-BE49-F238E27FC236}">
                <a16:creationId xmlns:a16="http://schemas.microsoft.com/office/drawing/2014/main" id="{4898EC29-CC59-43AD-92CB-622CC34E6FE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rot="5400000">
            <a:off x="8883442" y="8277385"/>
            <a:ext cx="371473" cy="433152"/>
          </a:xfrm>
          <a:prstGeom prst="rect">
            <a:avLst/>
          </a:prstGeom>
        </xdr:spPr>
      </xdr:pic>
    </xdr:grpSp>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490156</xdr:colOff>
      <xdr:row>22</xdr:row>
      <xdr:rowOff>225069</xdr:rowOff>
    </xdr:to>
    <xdr:grpSp>
      <xdr:nvGrpSpPr>
        <xdr:cNvPr id="2" name="grp_WalkMe">
          <a:extLst>
            <a:ext uri="{FF2B5EF4-FFF2-40B4-BE49-F238E27FC236}">
              <a16:creationId xmlns:a16="http://schemas.microsoft.com/office/drawing/2014/main" id="{228E74BD-508C-47CA-9143-FC8B437676FC}"/>
            </a:ext>
          </a:extLst>
        </xdr:cNvPr>
        <xdr:cNvGrpSpPr/>
      </xdr:nvGrpSpPr>
      <xdr:grpSpPr>
        <a:xfrm>
          <a:off x="0" y="0"/>
          <a:ext cx="7942516" cy="4385589"/>
          <a:chOff x="0" y="0"/>
          <a:chExt cx="7781543" cy="4721011"/>
        </a:xfrm>
      </xdr:grpSpPr>
      <xdr:sp macro="" textlink="">
        <xdr:nvSpPr>
          <xdr:cNvPr id="3" name="txt_WalkMeHeader" descr="You can also have more than one column field. They can also be collapsed or expanded.">
            <a:extLst>
              <a:ext uri="{FF2B5EF4-FFF2-40B4-BE49-F238E27FC236}">
                <a16:creationId xmlns:a16="http://schemas.microsoft.com/office/drawing/2014/main" id="{687B42ED-31E4-49D0-AEDE-1A8A2222D47B}"/>
              </a:ext>
            </a:extLst>
          </xdr:cNvPr>
          <xdr:cNvSpPr txBox="1"/>
        </xdr:nvSpPr>
        <xdr:spPr>
          <a:xfrm flipH="1">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You can also have more than one column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And those column fields can also be collapsed or expanded.</a:t>
            </a:r>
          </a:p>
        </xdr:txBody>
      </xdr:sp>
      <xdr:sp macro="" textlink="">
        <xdr:nvSpPr>
          <xdr:cNvPr id="11" name="txt_WalkMeFooter">
            <a:extLst>
              <a:ext uri="{FF2B5EF4-FFF2-40B4-BE49-F238E27FC236}">
                <a16:creationId xmlns:a16="http://schemas.microsoft.com/office/drawing/2014/main" id="{0997C406-7E2E-4094-B2D1-FD3E94728F81}"/>
              </a:ext>
            </a:extLst>
          </xdr:cNvPr>
          <xdr:cNvSpPr txBox="1"/>
        </xdr:nvSpPr>
        <xdr:spPr>
          <a:xfrm>
            <a:off x="0" y="4053500"/>
            <a:ext cx="7781543" cy="66751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12"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9C4AC8DC-A463-4BA1-B0B6-B6CCE60F644A}"/>
              </a:ext>
            </a:extLst>
          </xdr:cNvPr>
          <xdr:cNvSpPr/>
        </xdr:nvSpPr>
        <xdr:spPr>
          <a:xfrm>
            <a:off x="6261100" y="42089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13"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94CB606C-2D95-4BE4-A2C1-17C6492EEBF8}"/>
              </a:ext>
            </a:extLst>
          </xdr:cNvPr>
          <xdr:cNvSpPr/>
        </xdr:nvSpPr>
        <xdr:spPr>
          <a:xfrm flipH="1">
            <a:off x="304800" y="4208944"/>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4"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1BCEAC9E-55F9-4C86-9B7B-A1987C340C90}"/>
              </a:ext>
            </a:extLst>
          </xdr:cNvPr>
          <xdr:cNvSpPr/>
        </xdr:nvSpPr>
        <xdr:spPr>
          <a:xfrm>
            <a:off x="3291839" y="4528986"/>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absolute">
    <xdr:from>
      <xdr:col>2</xdr:col>
      <xdr:colOff>194286</xdr:colOff>
      <xdr:row>4</xdr:row>
      <xdr:rowOff>145931</xdr:rowOff>
    </xdr:from>
    <xdr:to>
      <xdr:col>8</xdr:col>
      <xdr:colOff>395288</xdr:colOff>
      <xdr:row>10</xdr:row>
      <xdr:rowOff>10807</xdr:rowOff>
    </xdr:to>
    <xdr:grpSp>
      <xdr:nvGrpSpPr>
        <xdr:cNvPr id="8" name="TRY THIS">
          <a:extLst>
            <a:ext uri="{FF2B5EF4-FFF2-40B4-BE49-F238E27FC236}">
              <a16:creationId xmlns:a16="http://schemas.microsoft.com/office/drawing/2014/main" id="{0BE39F6C-3980-45FD-A194-D84E64F201B4}"/>
            </a:ext>
          </a:extLst>
        </xdr:cNvPr>
        <xdr:cNvGrpSpPr/>
      </xdr:nvGrpSpPr>
      <xdr:grpSpPr>
        <a:xfrm>
          <a:off x="1794486" y="877451"/>
          <a:ext cx="4590122" cy="962156"/>
          <a:chOff x="1746861" y="907931"/>
          <a:chExt cx="4131971" cy="1007876"/>
        </a:xfrm>
      </xdr:grpSpPr>
      <xdr:sp macro="" textlink="">
        <xdr:nvSpPr>
          <xdr:cNvPr id="9" name="Experiment Step" descr="TRY THIS&#10;Click the minus sign next to Food, and the months under Food will collapse &quot;up&quot; and out of the way. Click the plus sign to bring back the months. (You can also collapse or expand the entire field like you did on the previous sheet, by right-clicking.)">
            <a:extLst>
              <a:ext uri="{FF2B5EF4-FFF2-40B4-BE49-F238E27FC236}">
                <a16:creationId xmlns:a16="http://schemas.microsoft.com/office/drawing/2014/main" id="{17A76F7E-CF96-432E-867A-A66C527153A1}"/>
              </a:ext>
            </a:extLst>
          </xdr:cNvPr>
          <xdr:cNvSpPr txBox="1"/>
        </xdr:nvSpPr>
        <xdr:spPr>
          <a:xfrm>
            <a:off x="2098990" y="907931"/>
            <a:ext cx="3779842" cy="1007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Click the minus sign next to Food, and the months under Food will collapse "up" and out of the way. Click the plus sign to bring back the months. (You can also collapse or expand the entire field like you did on the previous sheet, by right-clicking.)</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0" name="Experiment Beaker">
            <a:extLst>
              <a:ext uri="{FF2B5EF4-FFF2-40B4-BE49-F238E27FC236}">
                <a16:creationId xmlns:a16="http://schemas.microsoft.com/office/drawing/2014/main" id="{1D0461ED-BC75-46E1-91A4-8F8FCB79468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746861" y="924061"/>
            <a:ext cx="391520" cy="391520"/>
          </a:xfrm>
          <a:prstGeom prst="rect">
            <a:avLst/>
          </a:prstGeom>
        </xdr:spPr>
      </xdr:pic>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675893</xdr:colOff>
      <xdr:row>4</xdr:row>
      <xdr:rowOff>6218</xdr:rowOff>
    </xdr:to>
    <xdr:sp macro="" textlink="">
      <xdr:nvSpPr>
        <xdr:cNvPr id="2" name="txt_WalkMeHeader" descr="Something to keep in mind: If you need more detail, it's possible to add many more row fields or columns fields. In this example, there are three row fields.">
          <a:extLst>
            <a:ext uri="{FF2B5EF4-FFF2-40B4-BE49-F238E27FC236}">
              <a16:creationId xmlns:a16="http://schemas.microsoft.com/office/drawing/2014/main" id="{C011284B-B0F0-486C-A69F-0A38D408EE06}"/>
            </a:ext>
          </a:extLst>
        </xdr:cNvPr>
        <xdr:cNvSpPr txBox="1"/>
      </xdr:nvSpPr>
      <xdr:spPr>
        <a:xfrm>
          <a:off x="0" y="0"/>
          <a:ext cx="7781543" cy="76821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Something to keep in mind: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If you need more detail, it's possible to add many more row fields or columns fields. In this example, there are three row fields.</a:t>
          </a:r>
          <a:endParaRPr lang="sq-AL" sz="1500">
            <a:effectLst/>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266516</xdr:colOff>
      <xdr:row>8</xdr:row>
      <xdr:rowOff>134251</xdr:rowOff>
    </xdr:from>
    <xdr:to>
      <xdr:col>4</xdr:col>
      <xdr:colOff>20692</xdr:colOff>
      <xdr:row>15</xdr:row>
      <xdr:rowOff>134802</xdr:rowOff>
    </xdr:to>
    <xdr:sp macro="" textlink="">
      <xdr:nvSpPr>
        <xdr:cNvPr id="3" name="shp_ArrowCurved">
          <a:extLst>
            <a:ext uri="{FF2B5EF4-FFF2-40B4-BE49-F238E27FC236}">
              <a16:creationId xmlns:a16="http://schemas.microsoft.com/office/drawing/2014/main" id="{4AB47227-8AF6-4DE2-BE53-338E3F26ED4D}"/>
            </a:ext>
          </a:extLst>
        </xdr:cNvPr>
        <xdr:cNvSpPr/>
      </xdr:nvSpPr>
      <xdr:spPr>
        <a:xfrm rot="6645800" flipV="1">
          <a:off x="1681616" y="995626"/>
          <a:ext cx="1334051" cy="2659301"/>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533921</xdr:colOff>
      <xdr:row>8</xdr:row>
      <xdr:rowOff>38102</xdr:rowOff>
    </xdr:from>
    <xdr:to>
      <xdr:col>2</xdr:col>
      <xdr:colOff>733428</xdr:colOff>
      <xdr:row>9</xdr:row>
      <xdr:rowOff>150151</xdr:rowOff>
    </xdr:to>
    <xdr:sp macro="" textlink="">
      <xdr:nvSpPr>
        <xdr:cNvPr id="4" name="Tip Text 24" descr="Second row field ">
          <a:extLst>
            <a:ext uri="{FF2B5EF4-FFF2-40B4-BE49-F238E27FC236}">
              <a16:creationId xmlns:a16="http://schemas.microsoft.com/office/drawing/2014/main" id="{FB102A7F-04E3-4C22-8B94-BE4F42F34EFB}"/>
            </a:ext>
          </a:extLst>
        </xdr:cNvPr>
        <xdr:cNvSpPr txBox="1"/>
      </xdr:nvSpPr>
      <xdr:spPr>
        <a:xfrm>
          <a:off x="533921" y="1562102"/>
          <a:ext cx="1561582" cy="302549"/>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5</xdr:col>
      <xdr:colOff>669307</xdr:colOff>
      <xdr:row>9</xdr:row>
      <xdr:rowOff>154605</xdr:rowOff>
    </xdr:from>
    <xdr:to>
      <xdr:col>7</xdr:col>
      <xdr:colOff>438151</xdr:colOff>
      <xdr:row>19</xdr:row>
      <xdr:rowOff>9525</xdr:rowOff>
    </xdr:to>
    <xdr:sp macro="" textlink="">
      <xdr:nvSpPr>
        <xdr:cNvPr id="5" name="EXPERT TIP" descr="EXPERT TIP&#10;Just because you can add a bunch of fields, doesn't mean you should. Sometimes too many fields, with all of their indentations, can make the PivotTable too complicated for other people to understand. ">
          <a:extLst>
            <a:ext uri="{FF2B5EF4-FFF2-40B4-BE49-F238E27FC236}">
              <a16:creationId xmlns:a16="http://schemas.microsoft.com/office/drawing/2014/main" id="{C4CCE6EA-F934-4D66-8BF9-A25DB0377A92}"/>
            </a:ext>
          </a:extLst>
        </xdr:cNvPr>
        <xdr:cNvSpPr txBox="1"/>
      </xdr:nvSpPr>
      <xdr:spPr>
        <a:xfrm>
          <a:off x="5317507" y="1869105"/>
          <a:ext cx="2226294" cy="1759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EXPERT TIP</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Just because you can add a bunch of fields, doesn't mean you should. In</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this example, it works fine. But s</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ometimes too many fields, with all of their indentations, can make the PivotTable too complicated for other people to understand. </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clientData fLocksWithSheet="0"/>
  </xdr:twoCellAnchor>
  <xdr:twoCellAnchor editAs="absolute">
    <xdr:from>
      <xdr:col>0</xdr:col>
      <xdr:colOff>533921</xdr:colOff>
      <xdr:row>10</xdr:row>
      <xdr:rowOff>104231</xdr:rowOff>
    </xdr:from>
    <xdr:to>
      <xdr:col>2</xdr:col>
      <xdr:colOff>733428</xdr:colOff>
      <xdr:row>12</xdr:row>
      <xdr:rowOff>27685</xdr:rowOff>
    </xdr:to>
    <xdr:sp macro="" textlink="">
      <xdr:nvSpPr>
        <xdr:cNvPr id="6" name="Tip Text 25" descr="Third row field ">
          <a:extLst>
            <a:ext uri="{FF2B5EF4-FFF2-40B4-BE49-F238E27FC236}">
              <a16:creationId xmlns:a16="http://schemas.microsoft.com/office/drawing/2014/main" id="{3C9F274D-759C-4403-B2D2-B4A58C1F8013}"/>
            </a:ext>
          </a:extLst>
        </xdr:cNvPr>
        <xdr:cNvSpPr txBox="1"/>
      </xdr:nvSpPr>
      <xdr:spPr>
        <a:xfrm>
          <a:off x="533921" y="2009231"/>
          <a:ext cx="1561582" cy="30445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Third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2</xdr:col>
      <xdr:colOff>739140</xdr:colOff>
      <xdr:row>10</xdr:row>
      <xdr:rowOff>57695</xdr:rowOff>
    </xdr:from>
    <xdr:to>
      <xdr:col>2</xdr:col>
      <xdr:colOff>1048492</xdr:colOff>
      <xdr:row>12</xdr:row>
      <xdr:rowOff>132261</xdr:rowOff>
    </xdr:to>
    <xdr:sp macro="" textlink="">
      <xdr:nvSpPr>
        <xdr:cNvPr id="7" name="shp_BraceBottom">
          <a:extLst>
            <a:ext uri="{FF2B5EF4-FFF2-40B4-BE49-F238E27FC236}">
              <a16:creationId xmlns:a16="http://schemas.microsoft.com/office/drawing/2014/main" id="{869A62DC-09F6-4EA4-B275-5E37D77A5F17}"/>
            </a:ext>
          </a:extLst>
        </xdr:cNvPr>
        <xdr:cNvSpPr/>
      </xdr:nvSpPr>
      <xdr:spPr>
        <a:xfrm>
          <a:off x="2101215" y="1962695"/>
          <a:ext cx="309352" cy="455566"/>
        </a:xfrm>
        <a:prstGeom prst="leftBrace">
          <a:avLst>
            <a:gd name="adj1" fmla="val 34667"/>
            <a:gd name="adj2" fmla="val 48452"/>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1</xdr:col>
      <xdr:colOff>266516</xdr:colOff>
      <xdr:row>9</xdr:row>
      <xdr:rowOff>92341</xdr:rowOff>
    </xdr:from>
    <xdr:to>
      <xdr:col>4</xdr:col>
      <xdr:colOff>20692</xdr:colOff>
      <xdr:row>16</xdr:row>
      <xdr:rowOff>60507</xdr:rowOff>
    </xdr:to>
    <xdr:sp macro="" textlink="">
      <xdr:nvSpPr>
        <xdr:cNvPr id="8" name="shp_ArrowCurved" descr="Arrow">
          <a:extLst>
            <a:ext uri="{FF2B5EF4-FFF2-40B4-BE49-F238E27FC236}">
              <a16:creationId xmlns:a16="http://schemas.microsoft.com/office/drawing/2014/main" id="{29453DDD-E84E-4274-8ED3-1FD027BED7C5}"/>
            </a:ext>
          </a:extLst>
        </xdr:cNvPr>
        <xdr:cNvSpPr/>
      </xdr:nvSpPr>
      <xdr:spPr>
        <a:xfrm rot="6645800" flipV="1">
          <a:off x="1697809" y="1128023"/>
          <a:ext cx="1301666" cy="2659301"/>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xdr:from>
      <xdr:col>0</xdr:col>
      <xdr:colOff>0</xdr:colOff>
      <xdr:row>31</xdr:row>
      <xdr:rowOff>0</xdr:rowOff>
    </xdr:from>
    <xdr:to>
      <xdr:col>7</xdr:col>
      <xdr:colOff>656843</xdr:colOff>
      <xdr:row>34</xdr:row>
      <xdr:rowOff>96012</xdr:rowOff>
    </xdr:to>
    <xdr:sp macro="" textlink="">
      <xdr:nvSpPr>
        <xdr:cNvPr id="9" name="txt_WalkMeFooter">
          <a:extLst>
            <a:ext uri="{FF2B5EF4-FFF2-40B4-BE49-F238E27FC236}">
              <a16:creationId xmlns:a16="http://schemas.microsoft.com/office/drawing/2014/main" id="{1321D1F8-A9D2-456B-8DD3-753C5F6F3447}"/>
            </a:ext>
          </a:extLst>
        </xdr:cNvPr>
        <xdr:cNvSpPr txBox="1"/>
      </xdr:nvSpPr>
      <xdr:spPr>
        <a:xfrm>
          <a:off x="0" y="5905500"/>
          <a:ext cx="776249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xdr:from>
      <xdr:col>6</xdr:col>
      <xdr:colOff>527050</xdr:colOff>
      <xdr:row>31</xdr:row>
      <xdr:rowOff>155448</xdr:rowOff>
    </xdr:from>
    <xdr:to>
      <xdr:col>7</xdr:col>
      <xdr:colOff>343408</xdr:colOff>
      <xdr:row>33</xdr:row>
      <xdr:rowOff>131064</xdr:rowOff>
    </xdr:to>
    <xdr:sp macro="" textlink="">
      <xdr:nvSpPr>
        <xdr:cNvPr id="10"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4589D57-8C0B-4591-9AA5-A837B1CFDA08}"/>
            </a:ext>
          </a:extLst>
        </xdr:cNvPr>
        <xdr:cNvSpPr/>
      </xdr:nvSpPr>
      <xdr:spPr>
        <a:xfrm>
          <a:off x="6242050" y="6060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304800</xdr:colOff>
      <xdr:row>31</xdr:row>
      <xdr:rowOff>155448</xdr:rowOff>
    </xdr:from>
    <xdr:to>
      <xdr:col>2</xdr:col>
      <xdr:colOff>149733</xdr:colOff>
      <xdr:row>33</xdr:row>
      <xdr:rowOff>131064</xdr:rowOff>
    </xdr:to>
    <xdr:sp macro="" textlink="">
      <xdr:nvSpPr>
        <xdr:cNvPr id="11"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42B494E-BF3E-4F1F-BCD3-F71BF8F93B22}"/>
            </a:ext>
          </a:extLst>
        </xdr:cNvPr>
        <xdr:cNvSpPr/>
      </xdr:nvSpPr>
      <xdr:spPr>
        <a:xfrm flipH="1">
          <a:off x="304800" y="6060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3</xdr:col>
      <xdr:colOff>643889</xdr:colOff>
      <xdr:row>33</xdr:row>
      <xdr:rowOff>94488</xdr:rowOff>
    </xdr:from>
    <xdr:to>
      <xdr:col>4</xdr:col>
      <xdr:colOff>784478</xdr:colOff>
      <xdr:row>34</xdr:row>
      <xdr:rowOff>96012</xdr:rowOff>
    </xdr:to>
    <xdr:sp macro="" textlink="">
      <xdr:nvSpPr>
        <xdr:cNvPr id="12"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BC223BCD-AF22-4FE2-A2F6-AAA250493280}"/>
            </a:ext>
          </a:extLst>
        </xdr:cNvPr>
        <xdr:cNvSpPr/>
      </xdr:nvSpPr>
      <xdr:spPr>
        <a:xfrm>
          <a:off x="3291839" y="6380988"/>
          <a:ext cx="1150239"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clientData/>
  </xdr:twoCellAnchor>
  <xdr:twoCellAnchor>
    <xdr:from>
      <xdr:col>5</xdr:col>
      <xdr:colOff>314325</xdr:colOff>
      <xdr:row>10</xdr:row>
      <xdr:rowOff>9525</xdr:rowOff>
    </xdr:from>
    <xdr:to>
      <xdr:col>5</xdr:col>
      <xdr:colOff>761702</xdr:colOff>
      <xdr:row>12</xdr:row>
      <xdr:rowOff>75902</xdr:rowOff>
    </xdr:to>
    <xdr:pic>
      <xdr:nvPicPr>
        <xdr:cNvPr id="13" name="Expert TIp Owl">
          <a:extLst>
            <a:ext uri="{FF2B5EF4-FFF2-40B4-BE49-F238E27FC236}">
              <a16:creationId xmlns:a16="http://schemas.microsoft.com/office/drawing/2014/main" id="{488FB37E-34F1-46FE-97A8-7EF5F497310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962525" y="1914525"/>
          <a:ext cx="447377" cy="447377"/>
        </a:xfrm>
        <a:prstGeom prst="rect">
          <a:avLst/>
        </a:prstGeom>
      </xdr:spPr>
    </xdr:pic>
    <xdr:clientData/>
  </xdr:twoCellAnchor>
  <xdr:twoCellAnchor editAs="absolute">
    <xdr:from>
      <xdr:col>0</xdr:col>
      <xdr:colOff>533921</xdr:colOff>
      <xdr:row>7</xdr:row>
      <xdr:rowOff>19052</xdr:rowOff>
    </xdr:from>
    <xdr:to>
      <xdr:col>2</xdr:col>
      <xdr:colOff>733428</xdr:colOff>
      <xdr:row>8</xdr:row>
      <xdr:rowOff>131101</xdr:rowOff>
    </xdr:to>
    <xdr:sp macro="" textlink="">
      <xdr:nvSpPr>
        <xdr:cNvPr id="14" name="Tip Text 23" descr="Second row field ">
          <a:extLst>
            <a:ext uri="{FF2B5EF4-FFF2-40B4-BE49-F238E27FC236}">
              <a16:creationId xmlns:a16="http://schemas.microsoft.com/office/drawing/2014/main" id="{75DC3FB1-7CC2-43EC-8086-64ADE3E22A58}"/>
            </a:ext>
          </a:extLst>
        </xdr:cNvPr>
        <xdr:cNvSpPr txBox="1"/>
      </xdr:nvSpPr>
      <xdr:spPr>
        <a:xfrm>
          <a:off x="533921" y="1352552"/>
          <a:ext cx="1561582" cy="302549"/>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First row field </a:t>
          </a:r>
          <a:endParaRPr lang="sq-AL" sz="1100">
            <a:effectLst/>
            <a:latin typeface="Calibri" panose="020F0502020204030204" pitchFamily="34" charset="0"/>
            <a:cs typeface="Calibri" panose="020F05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475868</xdr:colOff>
      <xdr:row>21</xdr:row>
      <xdr:rowOff>139346</xdr:rowOff>
    </xdr:to>
    <xdr:grpSp>
      <xdr:nvGrpSpPr>
        <xdr:cNvPr id="2" name="grp_WalkMe">
          <a:extLst>
            <a:ext uri="{FF2B5EF4-FFF2-40B4-BE49-F238E27FC236}">
              <a16:creationId xmlns:a16="http://schemas.microsoft.com/office/drawing/2014/main" id="{0CBCAAD8-AC3E-432E-BD29-4DB76654AE20}"/>
            </a:ext>
          </a:extLst>
        </xdr:cNvPr>
        <xdr:cNvGrpSpPr/>
      </xdr:nvGrpSpPr>
      <xdr:grpSpPr>
        <a:xfrm>
          <a:off x="0" y="0"/>
          <a:ext cx="7989188" cy="3979826"/>
          <a:chOff x="0" y="0"/>
          <a:chExt cx="7781543" cy="4287014"/>
        </a:xfrm>
      </xdr:grpSpPr>
      <xdr:sp macro="" textlink="">
        <xdr:nvSpPr>
          <xdr:cNvPr id="3" name="txt_WalkMeHeader" descr="In the first tutorial, we introduced you to the concept of a PivotTable. We also explained how a row field can be used as a condition that breaks down a value field.   ">
            <a:extLst>
              <a:ext uri="{FF2B5EF4-FFF2-40B4-BE49-F238E27FC236}">
                <a16:creationId xmlns:a16="http://schemas.microsoft.com/office/drawing/2014/main" id="{185A756E-1A26-4CD6-B712-C790CFE2BC55}"/>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In the first tutorial, we introduced you to the concept of a PivotTable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We also explained how a row field can be used as a condition that breaks up a value field.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005F1675-138F-4865-9273-49994D27F04B}"/>
              </a:ext>
            </a:extLst>
          </xdr:cNvPr>
          <xdr:cNvSpPr txBox="1"/>
        </xdr:nvSpPr>
        <xdr:spPr>
          <a:xfrm>
            <a:off x="0" y="3619500"/>
            <a:ext cx="7781543" cy="66751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Click Next to go to the next worksheet">
            <a:hlinkClick xmlns:r="http://schemas.openxmlformats.org/officeDocument/2006/relationships" r:id="rId1" tooltip="Click here to go to the next sheet"/>
            <a:extLst>
              <a:ext uri="{FF2B5EF4-FFF2-40B4-BE49-F238E27FC236}">
                <a16:creationId xmlns:a16="http://schemas.microsoft.com/office/drawing/2014/main" id="{B3B405CA-35F3-49D1-99DC-0B651E8D2288}"/>
              </a:ext>
            </a:extLst>
          </xdr:cNvPr>
          <xdr:cNvSpPr/>
        </xdr:nvSpPr>
        <xdr:spPr>
          <a:xfrm>
            <a:off x="6261100" y="3774949"/>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Click Previous to go back to the last worksheet">
            <a:hlinkClick xmlns:r="http://schemas.openxmlformats.org/officeDocument/2006/relationships" r:id="rId2" tooltip="Click here to go back to the previous sheet"/>
            <a:extLst>
              <a:ext uri="{FF2B5EF4-FFF2-40B4-BE49-F238E27FC236}">
                <a16:creationId xmlns:a16="http://schemas.microsoft.com/office/drawing/2014/main" id="{3197360C-67E5-48ED-B801-FE89FD94C37A}"/>
              </a:ext>
            </a:extLst>
          </xdr:cNvPr>
          <xdr:cNvSpPr/>
        </xdr:nvSpPr>
        <xdr:spPr>
          <a:xfrm flipH="1">
            <a:off x="304800" y="3774949"/>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Press Feedback to let us know what you think">
            <a:hlinkClick xmlns:r="http://schemas.openxmlformats.org/officeDocument/2006/relationships" r:id="rId3" tooltip="Click to give us feedback on this tutorial"/>
            <a:extLst>
              <a:ext uri="{FF2B5EF4-FFF2-40B4-BE49-F238E27FC236}">
                <a16:creationId xmlns:a16="http://schemas.microsoft.com/office/drawing/2014/main" id="{5F11E478-0BC6-4BDC-9374-E8D8AFD4FF7D}"/>
              </a:ext>
            </a:extLst>
          </xdr:cNvPr>
          <xdr:cNvSpPr/>
        </xdr:nvSpPr>
        <xdr:spPr>
          <a:xfrm>
            <a:off x="3291839" y="4094990"/>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5</xdr:col>
      <xdr:colOff>180975</xdr:colOff>
      <xdr:row>7</xdr:row>
      <xdr:rowOff>156210</xdr:rowOff>
    </xdr:from>
    <xdr:to>
      <xdr:col>6</xdr:col>
      <xdr:colOff>677799</xdr:colOff>
      <xdr:row>9</xdr:row>
      <xdr:rowOff>95250</xdr:rowOff>
    </xdr:to>
    <xdr:sp macro="" textlink="">
      <xdr:nvSpPr>
        <xdr:cNvPr id="8" name="Tip Text 23" descr="This example shows how the row field...">
          <a:extLst>
            <a:ext uri="{FF2B5EF4-FFF2-40B4-BE49-F238E27FC236}">
              <a16:creationId xmlns:a16="http://schemas.microsoft.com/office/drawing/2014/main" id="{C7DEB72F-40D0-4C86-85B9-7E4546FEA1AF}"/>
            </a:ext>
          </a:extLst>
        </xdr:cNvPr>
        <xdr:cNvSpPr txBox="1"/>
      </xdr:nvSpPr>
      <xdr:spPr>
        <a:xfrm>
          <a:off x="3219450" y="1489710"/>
          <a:ext cx="1106424" cy="320040"/>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The row field...</a:t>
          </a:r>
        </a:p>
      </xdr:txBody>
    </xdr:sp>
    <xdr:clientData/>
  </xdr:twoCellAnchor>
  <xdr:twoCellAnchor editAs="absolute">
    <xdr:from>
      <xdr:col>8</xdr:col>
      <xdr:colOff>73849</xdr:colOff>
      <xdr:row>14</xdr:row>
      <xdr:rowOff>69977</xdr:rowOff>
    </xdr:from>
    <xdr:to>
      <xdr:col>8</xdr:col>
      <xdr:colOff>823405</xdr:colOff>
      <xdr:row>15</xdr:row>
      <xdr:rowOff>117221</xdr:rowOff>
    </xdr:to>
    <xdr:sp macro="" textlink="">
      <xdr:nvSpPr>
        <xdr:cNvPr id="9" name="shp_BraceBottom">
          <a:extLst>
            <a:ext uri="{FF2B5EF4-FFF2-40B4-BE49-F238E27FC236}">
              <a16:creationId xmlns:a16="http://schemas.microsoft.com/office/drawing/2014/main" id="{92B8F965-071F-42FF-AA9B-5303C40BF326}"/>
            </a:ext>
          </a:extLst>
        </xdr:cNvPr>
        <xdr:cNvSpPr/>
      </xdr:nvSpPr>
      <xdr:spPr>
        <a:xfrm rot="5400000" flipH="1" flipV="1">
          <a:off x="5454205" y="2481071"/>
          <a:ext cx="237744" cy="749556"/>
        </a:xfrm>
        <a:prstGeom prst="leftBrace">
          <a:avLst>
            <a:gd name="adj1" fmla="val 34667"/>
            <a:gd name="adj2" fmla="val 48679"/>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Calibri" panose="020F0502020204030204" pitchFamily="34" charset="0"/>
            <a:ea typeface="+mn-ea"/>
            <a:cs typeface="+mn-cs"/>
          </a:endParaRPr>
        </a:p>
      </xdr:txBody>
    </xdr:sp>
    <xdr:clientData/>
  </xdr:twoCellAnchor>
  <xdr:twoCellAnchor editAs="absolute">
    <xdr:from>
      <xdr:col>7</xdr:col>
      <xdr:colOff>314325</xdr:colOff>
      <xdr:row>15</xdr:row>
      <xdr:rowOff>87630</xdr:rowOff>
    </xdr:from>
    <xdr:to>
      <xdr:col>9</xdr:col>
      <xdr:colOff>344805</xdr:colOff>
      <xdr:row>17</xdr:row>
      <xdr:rowOff>154686</xdr:rowOff>
    </xdr:to>
    <xdr:sp macro="" textlink="">
      <xdr:nvSpPr>
        <xdr:cNvPr id="10" name="Tip Text 24" descr="...breaks up the value field.">
          <a:extLst>
            <a:ext uri="{FF2B5EF4-FFF2-40B4-BE49-F238E27FC236}">
              <a16:creationId xmlns:a16="http://schemas.microsoft.com/office/drawing/2014/main" id="{B4436690-B71C-4641-8920-34AF6EF7741D}"/>
            </a:ext>
          </a:extLst>
        </xdr:cNvPr>
        <xdr:cNvSpPr txBox="1"/>
      </xdr:nvSpPr>
      <xdr:spPr>
        <a:xfrm>
          <a:off x="4686300" y="2945130"/>
          <a:ext cx="1773555" cy="448056"/>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...breaks up the value field.</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6</xdr:col>
      <xdr:colOff>97896</xdr:colOff>
      <xdr:row>5</xdr:row>
      <xdr:rowOff>117256</xdr:rowOff>
    </xdr:from>
    <xdr:to>
      <xdr:col>7</xdr:col>
      <xdr:colOff>73588</xdr:colOff>
      <xdr:row>9</xdr:row>
      <xdr:rowOff>159352</xdr:rowOff>
    </xdr:to>
    <xdr:sp macro="" textlink="">
      <xdr:nvSpPr>
        <xdr:cNvPr id="11" name="shp_ArrowCurved">
          <a:extLst>
            <a:ext uri="{FF2B5EF4-FFF2-40B4-BE49-F238E27FC236}">
              <a16:creationId xmlns:a16="http://schemas.microsoft.com/office/drawing/2014/main" id="{5FD1F551-2AA0-42BD-8FF5-F486B07FB2A4}"/>
            </a:ext>
          </a:extLst>
        </xdr:cNvPr>
        <xdr:cNvSpPr/>
      </xdr:nvSpPr>
      <xdr:spPr>
        <a:xfrm rot="13532850">
          <a:off x="3688957" y="1126770"/>
          <a:ext cx="804096" cy="690067"/>
        </a:xfrm>
        <a:prstGeom prst="arc">
          <a:avLst>
            <a:gd name="adj1" fmla="val 11455374"/>
            <a:gd name="adj2" fmla="val 149148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Calibri" panose="020F0502020204030204" pitchFamily="34" charset="0"/>
          </a:endParaRPr>
        </a:p>
      </xdr:txBody>
    </xdr:sp>
    <xdr:clientData/>
  </xdr:twoCellAnchor>
  <xdr:twoCellAnchor editAs="absolute">
    <xdr:from>
      <xdr:col>7</xdr:col>
      <xdr:colOff>46609</xdr:colOff>
      <xdr:row>5</xdr:row>
      <xdr:rowOff>55245</xdr:rowOff>
    </xdr:from>
    <xdr:to>
      <xdr:col>8</xdr:col>
      <xdr:colOff>878141</xdr:colOff>
      <xdr:row>8</xdr:row>
      <xdr:rowOff>131069</xdr:rowOff>
    </xdr:to>
    <xdr:grpSp>
      <xdr:nvGrpSpPr>
        <xdr:cNvPr id="12" name="Group 11">
          <a:extLst>
            <a:ext uri="{FF2B5EF4-FFF2-40B4-BE49-F238E27FC236}">
              <a16:creationId xmlns:a16="http://schemas.microsoft.com/office/drawing/2014/main" id="{FBC05569-3D38-4A31-9736-B326F32A6F91}"/>
            </a:ext>
          </a:extLst>
        </xdr:cNvPr>
        <xdr:cNvGrpSpPr/>
      </xdr:nvGrpSpPr>
      <xdr:grpSpPr>
        <a:xfrm>
          <a:off x="4527169" y="969645"/>
          <a:ext cx="1608772" cy="624464"/>
          <a:chOff x="4409059" y="1007745"/>
          <a:chExt cx="1584007" cy="647323"/>
        </a:xfrm>
      </xdr:grpSpPr>
      <xdr:sp macro="" textlink="">
        <xdr:nvSpPr>
          <xdr:cNvPr id="13" name="Tip Text 2" descr="This simple PivotTable summarizes the data by Buyer and Sum of Amount&#10;">
            <a:extLst>
              <a:ext uri="{FF2B5EF4-FFF2-40B4-BE49-F238E27FC236}">
                <a16:creationId xmlns:a16="http://schemas.microsoft.com/office/drawing/2014/main" id="{4F89901B-E2A4-432F-A906-7DAD21017051}"/>
              </a:ext>
            </a:extLst>
          </xdr:cNvPr>
          <xdr:cNvSpPr txBox="1">
            <a:spLocks noChangeArrowheads="1"/>
          </xdr:cNvSpPr>
        </xdr:nvSpPr>
        <xdr:spPr bwMode="auto">
          <a:xfrm>
            <a:off x="4549983" y="1007745"/>
            <a:ext cx="1302406"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PivotTable</a:t>
            </a:r>
          </a:p>
        </xdr:txBody>
      </xdr:sp>
      <xdr:sp macro="" textlink="">
        <xdr:nvSpPr>
          <xdr:cNvPr id="14" name="Bracket 2">
            <a:extLst>
              <a:ext uri="{FF2B5EF4-FFF2-40B4-BE49-F238E27FC236}">
                <a16:creationId xmlns:a16="http://schemas.microsoft.com/office/drawing/2014/main" id="{8AB9F8C4-EDB2-4327-8FFC-6FE50E98A2E6}"/>
              </a:ext>
            </a:extLst>
          </xdr:cNvPr>
          <xdr:cNvSpPr/>
        </xdr:nvSpPr>
        <xdr:spPr>
          <a:xfrm rot="5400000">
            <a:off x="5086762" y="748765"/>
            <a:ext cx="228601" cy="158400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sz="1100">
              <a:latin typeface="Calibri" panose="020F0502020204030204" pitchFamily="34" charset="0"/>
            </a:endParaRPr>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12</xdr:col>
      <xdr:colOff>266318</xdr:colOff>
      <xdr:row>4</xdr:row>
      <xdr:rowOff>6218</xdr:rowOff>
    </xdr:to>
    <xdr:sp macro="" textlink="">
      <xdr:nvSpPr>
        <xdr:cNvPr id="2" name="txt_WalkMeHeader" descr="Ready for more practice? Take a quick look at the data below. When you're ready, go to the next sheet and you'll practice what you've learned so far. ">
          <a:extLst>
            <a:ext uri="{FF2B5EF4-FFF2-40B4-BE49-F238E27FC236}">
              <a16:creationId xmlns:a16="http://schemas.microsoft.com/office/drawing/2014/main" id="{CCEE35F0-FCC2-4B95-A11B-3B4CB8D95751}"/>
            </a:ext>
          </a:extLst>
        </xdr:cNvPr>
        <xdr:cNvSpPr txBox="1"/>
      </xdr:nvSpPr>
      <xdr:spPr>
        <a:xfrm>
          <a:off x="0" y="-1"/>
          <a:ext cx="7781543" cy="76821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Ready for more practice?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Take a quick look at the data below. When you're ready, scroll down and click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Next</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to practice what you've learned. </a:t>
          </a:r>
          <a:endParaRPr lang="en-US" sz="1500">
            <a:effectLst/>
            <a:latin typeface="Segoe UI Light" panose="020B0502040204020203" pitchFamily="34" charset="0"/>
            <a:cs typeface="Segoe UI Light" panose="020B0502040204020203" pitchFamily="34" charset="0"/>
          </a:endParaRPr>
        </a:p>
      </xdr:txBody>
    </xdr:sp>
    <xdr:clientData/>
  </xdr:twoCellAnchor>
  <xdr:twoCellAnchor editAs="absolute">
    <xdr:from>
      <xdr:col>5</xdr:col>
      <xdr:colOff>79548</xdr:colOff>
      <xdr:row>5</xdr:row>
      <xdr:rowOff>150345</xdr:rowOff>
    </xdr:from>
    <xdr:to>
      <xdr:col>11</xdr:col>
      <xdr:colOff>515626</xdr:colOff>
      <xdr:row>13</xdr:row>
      <xdr:rowOff>132362</xdr:rowOff>
    </xdr:to>
    <xdr:grpSp>
      <xdr:nvGrpSpPr>
        <xdr:cNvPr id="3" name="Group 2">
          <a:extLst>
            <a:ext uri="{FF2B5EF4-FFF2-40B4-BE49-F238E27FC236}">
              <a16:creationId xmlns:a16="http://schemas.microsoft.com/office/drawing/2014/main" id="{021840A9-BAB3-4E80-8046-39C0DD949DA0}"/>
            </a:ext>
          </a:extLst>
        </xdr:cNvPr>
        <xdr:cNvGrpSpPr/>
      </xdr:nvGrpSpPr>
      <xdr:grpSpPr>
        <a:xfrm>
          <a:off x="3424728" y="1064745"/>
          <a:ext cx="4185118" cy="1445057"/>
          <a:chOff x="3165648" y="1150470"/>
          <a:chExt cx="4093678" cy="1506017"/>
        </a:xfrm>
      </xdr:grpSpPr>
      <xdr:sp macro="" textlink="">
        <xdr:nvSpPr>
          <xdr:cNvPr id="4" name="Important Detail Step" descr="LOOK HERE&#10;No need to read all the rows of data. Just look at the field names in the first row, here. You'll be working with these on the next sheet. When you're ready, scroll down and click Next. ">
            <a:extLst>
              <a:ext uri="{FF2B5EF4-FFF2-40B4-BE49-F238E27FC236}">
                <a16:creationId xmlns:a16="http://schemas.microsoft.com/office/drawing/2014/main" id="{52FBD275-FC21-447C-AC41-552726B979F5}"/>
              </a:ext>
            </a:extLst>
          </xdr:cNvPr>
          <xdr:cNvSpPr txBox="1"/>
        </xdr:nvSpPr>
        <xdr:spPr>
          <a:xfrm>
            <a:off x="3969825" y="1303742"/>
            <a:ext cx="3289501" cy="1352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LOOK HERE</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No need to read all the rows of data. Just look at the field names in the first row. You'll be working with these on the next sheet. When you're ready, scroll down and click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Next</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pic>
        <xdr:nvPicPr>
          <xdr:cNvPr id="5" name="Magnify glass">
            <a:extLst>
              <a:ext uri="{FF2B5EF4-FFF2-40B4-BE49-F238E27FC236}">
                <a16:creationId xmlns:a16="http://schemas.microsoft.com/office/drawing/2014/main" id="{F392BC21-3435-49F6-92CB-9D39A5D681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flipH="1">
            <a:off x="3695700" y="1274775"/>
            <a:ext cx="337980" cy="337980"/>
          </a:xfrm>
          <a:prstGeom prst="rect">
            <a:avLst/>
          </a:prstGeom>
        </xdr:spPr>
      </xdr:pic>
      <xdr:sp macro="" textlink="">
        <xdr:nvSpPr>
          <xdr:cNvPr id="6" name="Arrow">
            <a:extLst>
              <a:ext uri="{FF2B5EF4-FFF2-40B4-BE49-F238E27FC236}">
                <a16:creationId xmlns:a16="http://schemas.microsoft.com/office/drawing/2014/main" id="{EC81B770-C86D-413B-8F46-1B5A181A5B4F}"/>
              </a:ext>
            </a:extLst>
          </xdr:cNvPr>
          <xdr:cNvSpPr/>
        </xdr:nvSpPr>
        <xdr:spPr>
          <a:xfrm rot="19961319">
            <a:off x="3165648" y="1150470"/>
            <a:ext cx="459212" cy="406164"/>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LocksWithSheet="0"/>
  </xdr:twoCellAnchor>
  <xdr:twoCellAnchor>
    <xdr:from>
      <xdr:col>0</xdr:col>
      <xdr:colOff>0</xdr:colOff>
      <xdr:row>56</xdr:row>
      <xdr:rowOff>0</xdr:rowOff>
    </xdr:from>
    <xdr:to>
      <xdr:col>12</xdr:col>
      <xdr:colOff>466343</xdr:colOff>
      <xdr:row>59</xdr:row>
      <xdr:rowOff>96012</xdr:rowOff>
    </xdr:to>
    <xdr:sp macro="" textlink="">
      <xdr:nvSpPr>
        <xdr:cNvPr id="7" name="txt_WalkMeFooter">
          <a:extLst>
            <a:ext uri="{FF2B5EF4-FFF2-40B4-BE49-F238E27FC236}">
              <a16:creationId xmlns:a16="http://schemas.microsoft.com/office/drawing/2014/main" id="{B403A251-9EDF-4EB3-A0DF-53BE1751442B}"/>
            </a:ext>
          </a:extLst>
        </xdr:cNvPr>
        <xdr:cNvSpPr txBox="1"/>
      </xdr:nvSpPr>
      <xdr:spPr>
        <a:xfrm>
          <a:off x="0" y="10668000"/>
          <a:ext cx="780059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xdr:from>
      <xdr:col>10</xdr:col>
      <xdr:colOff>165100</xdr:colOff>
      <xdr:row>56</xdr:row>
      <xdr:rowOff>155448</xdr:rowOff>
    </xdr:from>
    <xdr:to>
      <xdr:col>12</xdr:col>
      <xdr:colOff>152908</xdr:colOff>
      <xdr:row>58</xdr:row>
      <xdr:rowOff>131064</xdr:rowOff>
    </xdr:to>
    <xdr:sp macro="" textlink="">
      <xdr:nvSpPr>
        <xdr:cNvPr id="8" name="txt_WalkMeNext" descr="Next">
          <a:hlinkClick xmlns:r="http://schemas.openxmlformats.org/officeDocument/2006/relationships" r:id="rId3" tooltip="Click here to go to the next sheet"/>
          <a:extLst>
            <a:ext uri="{FF2B5EF4-FFF2-40B4-BE49-F238E27FC236}">
              <a16:creationId xmlns:a16="http://schemas.microsoft.com/office/drawing/2014/main" id="{8F0DDE7E-97D8-4996-BB35-E163C905E79D}"/>
            </a:ext>
          </a:extLst>
        </xdr:cNvPr>
        <xdr:cNvSpPr/>
      </xdr:nvSpPr>
      <xdr:spPr>
        <a:xfrm>
          <a:off x="6280150" y="10823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304800</xdr:colOff>
      <xdr:row>56</xdr:row>
      <xdr:rowOff>155448</xdr:rowOff>
    </xdr:from>
    <xdr:to>
      <xdr:col>2</xdr:col>
      <xdr:colOff>292608</xdr:colOff>
      <xdr:row>58</xdr:row>
      <xdr:rowOff>131064</xdr:rowOff>
    </xdr:to>
    <xdr:sp macro="" textlink="">
      <xdr:nvSpPr>
        <xdr:cNvPr id="9" name="txt_WalkMePrevious" descr="Previous">
          <a:hlinkClick xmlns:r="http://schemas.openxmlformats.org/officeDocument/2006/relationships" r:id="rId4" tooltip="Click here to go back to the previous sheet"/>
          <a:extLst>
            <a:ext uri="{FF2B5EF4-FFF2-40B4-BE49-F238E27FC236}">
              <a16:creationId xmlns:a16="http://schemas.microsoft.com/office/drawing/2014/main" id="{D7B07658-6960-46E3-A1DF-B4F3A410DB88}"/>
            </a:ext>
          </a:extLst>
        </xdr:cNvPr>
        <xdr:cNvSpPr/>
      </xdr:nvSpPr>
      <xdr:spPr>
        <a:xfrm flipH="1">
          <a:off x="304800" y="10823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5</xdr:col>
      <xdr:colOff>243839</xdr:colOff>
      <xdr:row>58</xdr:row>
      <xdr:rowOff>94487</xdr:rowOff>
    </xdr:from>
    <xdr:to>
      <xdr:col>7</xdr:col>
      <xdr:colOff>222503</xdr:colOff>
      <xdr:row>59</xdr:row>
      <xdr:rowOff>96012</xdr:rowOff>
    </xdr:to>
    <xdr:sp macro="" textlink="">
      <xdr:nvSpPr>
        <xdr:cNvPr id="10" name="txt_WalkMeFeedback" descr="Feedback">
          <a:hlinkClick xmlns:r="http://schemas.openxmlformats.org/officeDocument/2006/relationships" r:id="rId5" tooltip="Click to give us feedback on this tutorial"/>
          <a:extLst>
            <a:ext uri="{FF2B5EF4-FFF2-40B4-BE49-F238E27FC236}">
              <a16:creationId xmlns:a16="http://schemas.microsoft.com/office/drawing/2014/main" id="{062BE056-3B30-450D-80EF-FAE8243B332B}"/>
            </a:ext>
          </a:extLst>
        </xdr:cNvPr>
        <xdr:cNvSpPr/>
      </xdr:nvSpPr>
      <xdr:spPr>
        <a:xfrm>
          <a:off x="3310889" y="11143487"/>
          <a:ext cx="1197864" cy="192025"/>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481615</xdr:colOff>
      <xdr:row>3</xdr:row>
      <xdr:rowOff>7515</xdr:rowOff>
    </xdr:from>
    <xdr:to>
      <xdr:col>2</xdr:col>
      <xdr:colOff>367315</xdr:colOff>
      <xdr:row>10</xdr:row>
      <xdr:rowOff>45615</xdr:rowOff>
    </xdr:to>
    <xdr:sp macro="" textlink="" fLocksText="0">
      <xdr:nvSpPr>
        <xdr:cNvPr id="4" name="txt_Practice1" descr="We made the PivotTable below based on the previous sheet's data. Click anywhere inside the PivotTable below. ">
          <a:extLst>
            <a:ext uri="{FF2B5EF4-FFF2-40B4-BE49-F238E27FC236}">
              <a16:creationId xmlns:a16="http://schemas.microsoft.com/office/drawing/2014/main" id="{72BF67E5-01C5-4639-BB90-719974573099}"/>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We made the PivotTable below based on the previous sheet's data. Click anywhere inside the PivotTable below. </a:t>
          </a:r>
        </a:p>
      </xdr:txBody>
    </xdr:sp>
    <xdr:clientData/>
  </xdr:twoCellAnchor>
  <xdr:twoCellAnchor editAs="absolute">
    <xdr:from>
      <xdr:col>2</xdr:col>
      <xdr:colOff>770527</xdr:colOff>
      <xdr:row>3</xdr:row>
      <xdr:rowOff>7515</xdr:rowOff>
    </xdr:from>
    <xdr:to>
      <xdr:col>4</xdr:col>
      <xdr:colOff>370477</xdr:colOff>
      <xdr:row>10</xdr:row>
      <xdr:rowOff>45615</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29F2BD57-0DF2-4B3F-967F-0A8110FCAE3E}"/>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b="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249214</xdr:colOff>
      <xdr:row>3</xdr:row>
      <xdr:rowOff>7515</xdr:rowOff>
    </xdr:from>
    <xdr:to>
      <xdr:col>7</xdr:col>
      <xdr:colOff>130151</xdr:colOff>
      <xdr:row>10</xdr:row>
      <xdr:rowOff>45615</xdr:rowOff>
    </xdr:to>
    <xdr:sp macro="" textlink="" fLocksText="0">
      <xdr:nvSpPr>
        <xdr:cNvPr id="6" name="txt_Practice3" descr="In the field list, drag the Sales rep field to either Rows or Columns so that you can answer: Who sold the most during the fall?">
          <a:extLst>
            <a:ext uri="{FF2B5EF4-FFF2-40B4-BE49-F238E27FC236}">
              <a16:creationId xmlns:a16="http://schemas.microsoft.com/office/drawing/2014/main" id="{85395BF3-BC0C-4171-8401-993AF1C2671B}"/>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In the field list, drag the</a:t>
          </a:r>
          <a:r>
            <a:rPr lang="en-US" sz="1000" b="1" i="0" kern="1200" baseline="0">
              <a:solidFill>
                <a:schemeClr val="dk1"/>
              </a:solidFill>
              <a:effectLst/>
              <a:latin typeface="Segoe UI" panose="020B0502040204020203" pitchFamily="34" charset="0"/>
              <a:ea typeface="+mn-ea"/>
              <a:cs typeface="Segoe UI" panose="020B0502040204020203" pitchFamily="34" charset="0"/>
            </a:rPr>
            <a:t> Sales rep </a:t>
          </a:r>
          <a:r>
            <a:rPr lang="en-US" sz="1000" b="0" i="0" kern="1200" baseline="0">
              <a:solidFill>
                <a:schemeClr val="dk1"/>
              </a:solidFill>
              <a:effectLst/>
              <a:latin typeface="Segoe UI" panose="020B0502040204020203" pitchFamily="34" charset="0"/>
              <a:ea typeface="+mn-ea"/>
              <a:cs typeface="Segoe UI" panose="020B0502040204020203" pitchFamily="34" charset="0"/>
            </a:rPr>
            <a:t>field</a:t>
          </a:r>
          <a:r>
            <a:rPr lang="en-US" sz="1000" b="1" i="0" kern="1200" baseline="0">
              <a:solidFill>
                <a:schemeClr val="dk1"/>
              </a:solidFill>
              <a:effectLst/>
              <a:latin typeface="Segoe UI" panose="020B0502040204020203" pitchFamily="34" charset="0"/>
              <a:ea typeface="+mn-ea"/>
              <a:cs typeface="Segoe UI" panose="020B0502040204020203" pitchFamily="34" charset="0"/>
            </a:rPr>
            <a:t> </a:t>
          </a:r>
          <a:r>
            <a:rPr lang="en-US" sz="1000" b="0" i="0" kern="1200" baseline="0">
              <a:solidFill>
                <a:schemeClr val="dk1"/>
              </a:solidFill>
              <a:effectLst/>
              <a:latin typeface="Segoe UI" panose="020B0502040204020203" pitchFamily="34" charset="0"/>
              <a:ea typeface="+mn-ea"/>
              <a:cs typeface="Segoe UI" panose="020B0502040204020203" pitchFamily="34" charset="0"/>
            </a:rPr>
            <a:t>to either </a:t>
          </a:r>
          <a:r>
            <a:rPr lang="en-US" sz="1000" b="1" i="0" kern="1200" baseline="0">
              <a:solidFill>
                <a:schemeClr val="dk1"/>
              </a:solidFill>
              <a:effectLst/>
              <a:latin typeface="Segoe UI" panose="020B0502040204020203" pitchFamily="34" charset="0"/>
              <a:ea typeface="+mn-ea"/>
              <a:cs typeface="Segoe UI" panose="020B0502040204020203" pitchFamily="34" charset="0"/>
            </a:rPr>
            <a:t>Rows</a:t>
          </a:r>
          <a:r>
            <a:rPr lang="en-US" sz="1000" b="0" i="0" kern="1200" baseline="0">
              <a:solidFill>
                <a:schemeClr val="dk1"/>
              </a:solidFill>
              <a:effectLst/>
              <a:latin typeface="Segoe UI" panose="020B0502040204020203" pitchFamily="34" charset="0"/>
              <a:ea typeface="+mn-ea"/>
              <a:cs typeface="Segoe UI" panose="020B0502040204020203" pitchFamily="34" charset="0"/>
            </a:rPr>
            <a:t> or </a:t>
          </a:r>
          <a:r>
            <a:rPr lang="en-US" sz="1000" b="1" i="0" kern="1200" baseline="0">
              <a:solidFill>
                <a:schemeClr val="dk1"/>
              </a:solidFill>
              <a:effectLst/>
              <a:latin typeface="Segoe UI" panose="020B0502040204020203" pitchFamily="34" charset="0"/>
              <a:ea typeface="+mn-ea"/>
              <a:cs typeface="Segoe UI" panose="020B0502040204020203" pitchFamily="34" charset="0"/>
            </a:rPr>
            <a:t>Columns</a:t>
          </a:r>
          <a:r>
            <a:rPr lang="en-US" sz="1000" b="0" i="0" kern="1200" baseline="0">
              <a:solidFill>
                <a:schemeClr val="dk1"/>
              </a:solidFill>
              <a:effectLst/>
              <a:latin typeface="Segoe UI" panose="020B0502040204020203" pitchFamily="34" charset="0"/>
              <a:ea typeface="+mn-ea"/>
              <a:cs typeface="Segoe UI" panose="020B0502040204020203" pitchFamily="34" charset="0"/>
            </a:rPr>
            <a:t> so that you can answer: Who sold the most during the fall?</a:t>
          </a:r>
          <a:endParaRPr lang="en-US" sz="1000">
            <a:effectLst/>
            <a:latin typeface="Segoe UI" panose="020B0502040204020203" pitchFamily="34" charset="0"/>
            <a:cs typeface="Segoe UI" panose="020B0502040204020203" pitchFamily="34" charset="0"/>
          </a:endParaRPr>
        </a:p>
      </xdr:txBody>
    </xdr:sp>
    <xdr:clientData/>
  </xdr:twoCellAnchor>
  <xdr:twoCellAnchor editAs="absolute">
    <xdr:from>
      <xdr:col>0</xdr:col>
      <xdr:colOff>76085</xdr:colOff>
      <xdr:row>3</xdr:row>
      <xdr:rowOff>7516</xdr:rowOff>
    </xdr:from>
    <xdr:to>
      <xdr:col>0</xdr:col>
      <xdr:colOff>450989</xdr:colOff>
      <xdr:row>5</xdr:row>
      <xdr:rowOff>1420</xdr:rowOff>
    </xdr:to>
    <xdr:sp macro="" textlink="" fLocksText="0">
      <xdr:nvSpPr>
        <xdr:cNvPr id="7" name="shp_Practice1" descr="Step 1">
          <a:extLst>
            <a:ext uri="{FF2B5EF4-FFF2-40B4-BE49-F238E27FC236}">
              <a16:creationId xmlns:a16="http://schemas.microsoft.com/office/drawing/2014/main" id="{F0AE661B-4AB6-4138-BFC2-72C570F368E3}"/>
            </a:ext>
          </a:extLst>
        </xdr:cNvPr>
        <xdr:cNvSpPr/>
      </xdr:nvSpPr>
      <xdr:spPr>
        <a:xfrm>
          <a:off x="76085" y="579016"/>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424748</xdr:colOff>
      <xdr:row>3</xdr:row>
      <xdr:rowOff>7515</xdr:rowOff>
    </xdr:from>
    <xdr:to>
      <xdr:col>2</xdr:col>
      <xdr:colOff>799652</xdr:colOff>
      <xdr:row>5</xdr:row>
      <xdr:rowOff>1419</xdr:rowOff>
    </xdr:to>
    <xdr:sp macro="" textlink="" fLocksText="0">
      <xdr:nvSpPr>
        <xdr:cNvPr id="8" name="shp_Practice2" descr="Step 2">
          <a:extLst>
            <a:ext uri="{FF2B5EF4-FFF2-40B4-BE49-F238E27FC236}">
              <a16:creationId xmlns:a16="http://schemas.microsoft.com/office/drawing/2014/main" id="{A2AF9C50-C7DA-4A24-8F37-46DCE095E146}"/>
            </a:ext>
          </a:extLst>
        </xdr:cNvPr>
        <xdr:cNvSpPr/>
      </xdr:nvSpPr>
      <xdr:spPr>
        <a:xfrm>
          <a:off x="1910648" y="579015"/>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487660</xdr:colOff>
      <xdr:row>3</xdr:row>
      <xdr:rowOff>7515</xdr:rowOff>
    </xdr:from>
    <xdr:to>
      <xdr:col>5</xdr:col>
      <xdr:colOff>310114</xdr:colOff>
      <xdr:row>5</xdr:row>
      <xdr:rowOff>1419</xdr:rowOff>
    </xdr:to>
    <xdr:sp macro="" textlink="" fLocksText="0">
      <xdr:nvSpPr>
        <xdr:cNvPr id="9" name="shp_Practice3" descr="Step 3">
          <a:extLst>
            <a:ext uri="{FF2B5EF4-FFF2-40B4-BE49-F238E27FC236}">
              <a16:creationId xmlns:a16="http://schemas.microsoft.com/office/drawing/2014/main" id="{F5C1D9B6-7583-4C69-AEAF-9BB097F2D602}"/>
            </a:ext>
          </a:extLst>
        </xdr:cNvPr>
        <xdr:cNvSpPr/>
      </xdr:nvSpPr>
      <xdr:spPr>
        <a:xfrm>
          <a:off x="3764260" y="579015"/>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494918</xdr:colOff>
      <xdr:row>2</xdr:row>
      <xdr:rowOff>11811</xdr:rowOff>
    </xdr:to>
    <xdr:sp macro="" textlink="" fLocksText="0">
      <xdr:nvSpPr>
        <xdr:cNvPr id="10" name="txt_PracticeHeader" descr="Practice">
          <a:extLst>
            <a:ext uri="{FF2B5EF4-FFF2-40B4-BE49-F238E27FC236}">
              <a16:creationId xmlns:a16="http://schemas.microsoft.com/office/drawing/2014/main" id="{F1FEE4DA-410F-43E5-82EC-9DEA325362D3}"/>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233385</xdr:colOff>
      <xdr:row>3</xdr:row>
      <xdr:rowOff>79574</xdr:rowOff>
    </xdr:from>
    <xdr:to>
      <xdr:col>12</xdr:col>
      <xdr:colOff>203026</xdr:colOff>
      <xdr:row>5</xdr:row>
      <xdr:rowOff>161925</xdr:rowOff>
    </xdr:to>
    <xdr:sp macro="" textlink="" fLocksText="0">
      <xdr:nvSpPr>
        <xdr:cNvPr id="13" name="txt_Practice4" descr="Who sold the most during the fall?">
          <a:extLst>
            <a:ext uri="{FF2B5EF4-FFF2-40B4-BE49-F238E27FC236}">
              <a16:creationId xmlns:a16="http://schemas.microsoft.com/office/drawing/2014/main" id="{B109D2BB-3DC5-45B1-8B7F-5CE568B810DC}"/>
            </a:ext>
          </a:extLst>
        </xdr:cNvPr>
        <xdr:cNvSpPr txBox="1"/>
      </xdr:nvSpPr>
      <xdr:spPr>
        <a:xfrm>
          <a:off x="6515122" y="660599"/>
          <a:ext cx="1469829" cy="463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Who sold the most during the fall?</a:t>
          </a:r>
        </a:p>
      </xdr:txBody>
    </xdr:sp>
    <xdr:clientData/>
  </xdr:twoCellAnchor>
  <xdr:twoCellAnchor editAs="absolute">
    <xdr:from>
      <xdr:col>8</xdr:col>
      <xdr:colOff>288860</xdr:colOff>
      <xdr:row>3</xdr:row>
      <xdr:rowOff>28086</xdr:rowOff>
    </xdr:from>
    <xdr:to>
      <xdr:col>9</xdr:col>
      <xdr:colOff>254189</xdr:colOff>
      <xdr:row>5</xdr:row>
      <xdr:rowOff>21990</xdr:rowOff>
    </xdr:to>
    <xdr:sp macro="" textlink="" fLocksText="0">
      <xdr:nvSpPr>
        <xdr:cNvPr id="14" name="shp_Practice4" descr="Step 4">
          <a:extLst>
            <a:ext uri="{FF2B5EF4-FFF2-40B4-BE49-F238E27FC236}">
              <a16:creationId xmlns:a16="http://schemas.microsoft.com/office/drawing/2014/main" id="{B2513FDA-A809-4930-875A-18AE4B4CF612}"/>
            </a:ext>
          </a:extLst>
        </xdr:cNvPr>
        <xdr:cNvSpPr/>
      </xdr:nvSpPr>
      <xdr:spPr>
        <a:xfrm>
          <a:off x="6127685" y="599586"/>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0</xdr:colOff>
      <xdr:row>30</xdr:row>
      <xdr:rowOff>0</xdr:rowOff>
    </xdr:from>
    <xdr:to>
      <xdr:col>11</xdr:col>
      <xdr:colOff>494918</xdr:colOff>
      <xdr:row>33</xdr:row>
      <xdr:rowOff>96012</xdr:rowOff>
    </xdr:to>
    <xdr:sp macro="" textlink="" fLocksText="0">
      <xdr:nvSpPr>
        <xdr:cNvPr id="19" name="txt_PracticeFooter">
          <a:extLst>
            <a:ext uri="{FF2B5EF4-FFF2-40B4-BE49-F238E27FC236}">
              <a16:creationId xmlns:a16="http://schemas.microsoft.com/office/drawing/2014/main" id="{C3E4D879-E1FC-43A8-AA7F-0ED3F35B9E4E}"/>
            </a:ext>
          </a:extLst>
        </xdr:cNvPr>
        <xdr:cNvSpPr txBox="1"/>
      </xdr:nvSpPr>
      <xdr:spPr>
        <a:xfrm>
          <a:off x="0" y="5715000"/>
          <a:ext cx="776249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4</xdr:col>
      <xdr:colOff>5714</xdr:colOff>
      <xdr:row>32</xdr:row>
      <xdr:rowOff>94488</xdr:rowOff>
    </xdr:from>
    <xdr:to>
      <xdr:col>5</xdr:col>
      <xdr:colOff>679703</xdr:colOff>
      <xdr:row>33</xdr:row>
      <xdr:rowOff>96012</xdr:rowOff>
    </xdr:to>
    <xdr:sp macro="" textlink="" fLocksText="0">
      <xdr:nvSpPr>
        <xdr:cNvPr id="20"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9B238ADF-BEE7-435D-AD65-19E4C1195F97}"/>
            </a:ext>
          </a:extLst>
        </xdr:cNvPr>
        <xdr:cNvSpPr/>
      </xdr:nvSpPr>
      <xdr:spPr>
        <a:xfrm>
          <a:off x="3282314" y="6190488"/>
          <a:ext cx="1226439"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9</xdr:col>
      <xdr:colOff>31750</xdr:colOff>
      <xdr:row>30</xdr:row>
      <xdr:rowOff>155448</xdr:rowOff>
    </xdr:from>
    <xdr:to>
      <xdr:col>11</xdr:col>
      <xdr:colOff>219583</xdr:colOff>
      <xdr:row>32</xdr:row>
      <xdr:rowOff>131064</xdr:rowOff>
    </xdr:to>
    <xdr:sp macro="" textlink="" fLocksText="0">
      <xdr:nvSpPr>
        <xdr:cNvPr id="21"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9128025C-F5EF-4C4F-AA3F-82C05E585C0F}"/>
            </a:ext>
          </a:extLst>
        </xdr:cNvPr>
        <xdr:cNvSpPr/>
      </xdr:nvSpPr>
      <xdr:spPr>
        <a:xfrm>
          <a:off x="6280150" y="5870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30</xdr:row>
      <xdr:rowOff>155448</xdr:rowOff>
    </xdr:from>
    <xdr:to>
      <xdr:col>2</xdr:col>
      <xdr:colOff>25908</xdr:colOff>
      <xdr:row>32</xdr:row>
      <xdr:rowOff>131064</xdr:rowOff>
    </xdr:to>
    <xdr:sp macro="" textlink="" fLocksText="0">
      <xdr:nvSpPr>
        <xdr:cNvPr id="22"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038A736A-34F9-4DB1-9584-66D289361AE2}"/>
            </a:ext>
          </a:extLst>
        </xdr:cNvPr>
        <xdr:cNvSpPr/>
      </xdr:nvSpPr>
      <xdr:spPr>
        <a:xfrm flipH="1">
          <a:off x="304800" y="5870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0</xdr:colOff>
      <xdr:row>31</xdr:row>
      <xdr:rowOff>19038</xdr:rowOff>
    </xdr:from>
    <xdr:to>
      <xdr:col>11</xdr:col>
      <xdr:colOff>199643</xdr:colOff>
      <xdr:row>34</xdr:row>
      <xdr:rowOff>124575</xdr:rowOff>
    </xdr:to>
    <xdr:sp macro="" textlink="" fLocksText="0">
      <xdr:nvSpPr>
        <xdr:cNvPr id="3" name="txt_PracticeFooter">
          <a:extLst>
            <a:ext uri="{FF2B5EF4-FFF2-40B4-BE49-F238E27FC236}">
              <a16:creationId xmlns:a16="http://schemas.microsoft.com/office/drawing/2014/main" id="{5F7EDA0D-82B1-4E0A-9DF8-49F029764275}"/>
            </a:ext>
          </a:extLst>
        </xdr:cNvPr>
        <xdr:cNvSpPr txBox="1"/>
      </xdr:nvSpPr>
      <xdr:spPr>
        <a:xfrm>
          <a:off x="0" y="5924538"/>
          <a:ext cx="7610093" cy="67703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3</xdr:col>
      <xdr:colOff>399910</xdr:colOff>
      <xdr:row>33</xdr:row>
      <xdr:rowOff>123051</xdr:rowOff>
    </xdr:from>
    <xdr:to>
      <xdr:col>5</xdr:col>
      <xdr:colOff>656982</xdr:colOff>
      <xdr:row>34</xdr:row>
      <xdr:rowOff>124575</xdr:rowOff>
    </xdr:to>
    <xdr:sp macro="" textlink="" fLocksText="0">
      <xdr:nvSpPr>
        <xdr:cNvPr id="4"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4EFA1CA6-0C30-4A42-BB54-D206A5336D6F}"/>
            </a:ext>
          </a:extLst>
        </xdr:cNvPr>
        <xdr:cNvSpPr/>
      </xdr:nvSpPr>
      <xdr:spPr>
        <a:xfrm>
          <a:off x="3219310" y="6409551"/>
          <a:ext cx="1171472"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0</xdr:col>
      <xdr:colOff>471004</xdr:colOff>
      <xdr:row>3</xdr:row>
      <xdr:rowOff>7515</xdr:rowOff>
    </xdr:from>
    <xdr:to>
      <xdr:col>2</xdr:col>
      <xdr:colOff>97884</xdr:colOff>
      <xdr:row>10</xdr:row>
      <xdr:rowOff>45615</xdr:rowOff>
    </xdr:to>
    <xdr:sp macro="" textlink="" fLocksText="0">
      <xdr:nvSpPr>
        <xdr:cNvPr id="5" name="txt_Practice1" descr="Click anywhere inside the PivotTable below named Sum of Units sold. ">
          <a:extLst>
            <a:ext uri="{FF2B5EF4-FFF2-40B4-BE49-F238E27FC236}">
              <a16:creationId xmlns:a16="http://schemas.microsoft.com/office/drawing/2014/main" id="{043E0E68-AF8E-4D07-9788-8F11AA0679CE}"/>
            </a:ext>
          </a:extLst>
        </xdr:cNvPr>
        <xdr:cNvSpPr txBox="1"/>
      </xdr:nvSpPr>
      <xdr:spPr>
        <a:xfrm>
          <a:off x="471004"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named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of Units sold</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2</xdr:col>
      <xdr:colOff>492211</xdr:colOff>
      <xdr:row>3</xdr:row>
      <xdr:rowOff>7515</xdr:rowOff>
    </xdr:from>
    <xdr:to>
      <xdr:col>4</xdr:col>
      <xdr:colOff>223866</xdr:colOff>
      <xdr:row>10</xdr:row>
      <xdr:rowOff>45615</xdr:rowOff>
    </xdr:to>
    <xdr:sp macro="" textlink="" fLocksText="0">
      <xdr:nvSpPr>
        <xdr:cNvPr id="6" name="txt_Practice2" descr="Do you see the PivotTable Fields list on the right? Good! (If you don't see it, right-click the PivotTable and choose Show Field List.">
          <a:extLst>
            <a:ext uri="{FF2B5EF4-FFF2-40B4-BE49-F238E27FC236}">
              <a16:creationId xmlns:a16="http://schemas.microsoft.com/office/drawing/2014/main" id="{8399D3E0-A4FA-4AA2-8EBC-C75CB73A4ABA}"/>
            </a:ext>
          </a:extLst>
        </xdr:cNvPr>
        <xdr:cNvSpPr txBox="1"/>
      </xdr:nvSpPr>
      <xdr:spPr>
        <a:xfrm>
          <a:off x="2206711"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287210</xdr:colOff>
      <xdr:row>3</xdr:row>
      <xdr:rowOff>7515</xdr:rowOff>
    </xdr:from>
    <xdr:to>
      <xdr:col>7</xdr:col>
      <xdr:colOff>314140</xdr:colOff>
      <xdr:row>10</xdr:row>
      <xdr:rowOff>45615</xdr:rowOff>
    </xdr:to>
    <xdr:sp macro="" textlink="" fLocksText="0">
      <xdr:nvSpPr>
        <xdr:cNvPr id="7" name="txt_Practice3" descr="Now drag the fields into place so that you make a vertical PivotTable that has seasons on the left, and the sales reps indented under the seasons.">
          <a:extLst>
            <a:ext uri="{FF2B5EF4-FFF2-40B4-BE49-F238E27FC236}">
              <a16:creationId xmlns:a16="http://schemas.microsoft.com/office/drawing/2014/main" id="{FD191D4B-919F-47B1-B784-E719132CE45F}"/>
            </a:ext>
          </a:extLst>
        </xdr:cNvPr>
        <xdr:cNvSpPr txBox="1"/>
      </xdr:nvSpPr>
      <xdr:spPr>
        <a:xfrm>
          <a:off x="4021010"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Now drag the fields into place so that you make a vertical PivotTable that has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Seasons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on the left, and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Sales reps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indented under the seasons.</a:t>
          </a:r>
        </a:p>
      </xdr:txBody>
    </xdr:sp>
    <xdr:clientData/>
  </xdr:twoCellAnchor>
  <xdr:twoCellAnchor editAs="absolute">
    <xdr:from>
      <xdr:col>0</xdr:col>
      <xdr:colOff>74409</xdr:colOff>
      <xdr:row>3</xdr:row>
      <xdr:rowOff>7516</xdr:rowOff>
    </xdr:from>
    <xdr:to>
      <xdr:col>0</xdr:col>
      <xdr:colOff>441053</xdr:colOff>
      <xdr:row>5</xdr:row>
      <xdr:rowOff>1420</xdr:rowOff>
    </xdr:to>
    <xdr:sp macro="" textlink="" fLocksText="0">
      <xdr:nvSpPr>
        <xdr:cNvPr id="8" name="shp_Practice1" descr="Step 1">
          <a:extLst>
            <a:ext uri="{FF2B5EF4-FFF2-40B4-BE49-F238E27FC236}">
              <a16:creationId xmlns:a16="http://schemas.microsoft.com/office/drawing/2014/main" id="{91576576-AD61-4208-8581-55436E369672}"/>
            </a:ext>
          </a:extLst>
        </xdr:cNvPr>
        <xdr:cNvSpPr/>
      </xdr:nvSpPr>
      <xdr:spPr>
        <a:xfrm>
          <a:off x="74409" y="588541"/>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154051</xdr:colOff>
      <xdr:row>3</xdr:row>
      <xdr:rowOff>7515</xdr:rowOff>
    </xdr:from>
    <xdr:to>
      <xdr:col>2</xdr:col>
      <xdr:colOff>520695</xdr:colOff>
      <xdr:row>5</xdr:row>
      <xdr:rowOff>1419</xdr:rowOff>
    </xdr:to>
    <xdr:sp macro="" textlink="" fLocksText="0">
      <xdr:nvSpPr>
        <xdr:cNvPr id="9" name="shp_Practice2" descr="Step 2">
          <a:extLst>
            <a:ext uri="{FF2B5EF4-FFF2-40B4-BE49-F238E27FC236}">
              <a16:creationId xmlns:a16="http://schemas.microsoft.com/office/drawing/2014/main" id="{4DE757FB-947C-4ADC-9EAB-6B0221411ADF}"/>
            </a:ext>
          </a:extLst>
        </xdr:cNvPr>
        <xdr:cNvSpPr/>
      </xdr:nvSpPr>
      <xdr:spPr>
        <a:xfrm>
          <a:off x="1868551"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338468</xdr:colOff>
      <xdr:row>3</xdr:row>
      <xdr:rowOff>7515</xdr:rowOff>
    </xdr:from>
    <xdr:to>
      <xdr:col>5</xdr:col>
      <xdr:colOff>295537</xdr:colOff>
      <xdr:row>5</xdr:row>
      <xdr:rowOff>1419</xdr:rowOff>
    </xdr:to>
    <xdr:sp macro="" textlink="" fLocksText="0">
      <xdr:nvSpPr>
        <xdr:cNvPr id="10" name="shp_Practice3" descr="Step 3">
          <a:extLst>
            <a:ext uri="{FF2B5EF4-FFF2-40B4-BE49-F238E27FC236}">
              <a16:creationId xmlns:a16="http://schemas.microsoft.com/office/drawing/2014/main" id="{1D4611B9-66E6-4BC6-AEAC-BDCA64064FFB}"/>
            </a:ext>
          </a:extLst>
        </xdr:cNvPr>
        <xdr:cNvSpPr/>
      </xdr:nvSpPr>
      <xdr:spPr>
        <a:xfrm>
          <a:off x="3662693"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199643</xdr:colOff>
      <xdr:row>2</xdr:row>
      <xdr:rowOff>11811</xdr:rowOff>
    </xdr:to>
    <xdr:sp macro="" textlink="" fLocksText="0">
      <xdr:nvSpPr>
        <xdr:cNvPr id="11" name="txt_PracticeHeader" descr="Practice">
          <a:extLst>
            <a:ext uri="{FF2B5EF4-FFF2-40B4-BE49-F238E27FC236}">
              <a16:creationId xmlns:a16="http://schemas.microsoft.com/office/drawing/2014/main" id="{E4A16B89-573C-4A48-91E8-C37EAF1853C3}"/>
            </a:ext>
          </a:extLst>
        </xdr:cNvPr>
        <xdr:cNvSpPr txBox="1"/>
      </xdr:nvSpPr>
      <xdr:spPr>
        <a:xfrm>
          <a:off x="0" y="0"/>
          <a:ext cx="761009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160500</xdr:colOff>
      <xdr:row>31</xdr:row>
      <xdr:rowOff>174486</xdr:rowOff>
    </xdr:from>
    <xdr:to>
      <xdr:col>10</xdr:col>
      <xdr:colOff>578914</xdr:colOff>
      <xdr:row>33</xdr:row>
      <xdr:rowOff>150102</xdr:rowOff>
    </xdr:to>
    <xdr:sp macro="" textlink="" fLocksText="0">
      <xdr:nvSpPr>
        <xdr:cNvPr id="12"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0DE9F906-54EB-4A5F-B194-71D7C521AD9E}"/>
            </a:ext>
          </a:extLst>
        </xdr:cNvPr>
        <xdr:cNvSpPr/>
      </xdr:nvSpPr>
      <xdr:spPr>
        <a:xfrm>
          <a:off x="6123150" y="6079986"/>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298084</xdr:colOff>
      <xdr:row>31</xdr:row>
      <xdr:rowOff>174486</xdr:rowOff>
    </xdr:from>
    <xdr:to>
      <xdr:col>1</xdr:col>
      <xdr:colOff>868898</xdr:colOff>
      <xdr:row>33</xdr:row>
      <xdr:rowOff>150102</xdr:rowOff>
    </xdr:to>
    <xdr:sp macro="" textlink="" fLocksText="0">
      <xdr:nvSpPr>
        <xdr:cNvPr id="13"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1D442361-F9EC-48EB-8668-D73EEA3DD18E}"/>
            </a:ext>
          </a:extLst>
        </xdr:cNvPr>
        <xdr:cNvSpPr/>
      </xdr:nvSpPr>
      <xdr:spPr>
        <a:xfrm flipH="1">
          <a:off x="298084" y="6079986"/>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3.xml><?xml version="1.0" encoding="utf-8"?>
<xdr:wsDr xmlns:xdr="http://schemas.openxmlformats.org/drawingml/2006/spreadsheetDrawing" xmlns:a="http://schemas.openxmlformats.org/drawingml/2006/main">
  <xdr:twoCellAnchor editAs="absolute">
    <xdr:from>
      <xdr:col>0</xdr:col>
      <xdr:colOff>0</xdr:colOff>
      <xdr:row>30</xdr:row>
      <xdr:rowOff>19042</xdr:rowOff>
    </xdr:from>
    <xdr:to>
      <xdr:col>11</xdr:col>
      <xdr:colOff>190118</xdr:colOff>
      <xdr:row>33</xdr:row>
      <xdr:rowOff>124579</xdr:rowOff>
    </xdr:to>
    <xdr:sp macro="" textlink="" fLocksText="0">
      <xdr:nvSpPr>
        <xdr:cNvPr id="2" name="txt_PracticeFooter">
          <a:extLst>
            <a:ext uri="{FF2B5EF4-FFF2-40B4-BE49-F238E27FC236}">
              <a16:creationId xmlns:a16="http://schemas.microsoft.com/office/drawing/2014/main" id="{380A769E-8D0B-4008-A891-55732409F967}"/>
            </a:ext>
          </a:extLst>
        </xdr:cNvPr>
        <xdr:cNvSpPr txBox="1"/>
      </xdr:nvSpPr>
      <xdr:spPr>
        <a:xfrm>
          <a:off x="0" y="5734042"/>
          <a:ext cx="7610093" cy="67703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3</xdr:col>
      <xdr:colOff>399910</xdr:colOff>
      <xdr:row>32</xdr:row>
      <xdr:rowOff>123055</xdr:rowOff>
    </xdr:from>
    <xdr:to>
      <xdr:col>6</xdr:col>
      <xdr:colOff>85482</xdr:colOff>
      <xdr:row>33</xdr:row>
      <xdr:rowOff>124579</xdr:rowOff>
    </xdr:to>
    <xdr:sp macro="" textlink="" fLocksText="0">
      <xdr:nvSpPr>
        <xdr:cNvPr id="3"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ADF23537-29CF-4CF2-9FC5-F0B37883A8BB}"/>
            </a:ext>
          </a:extLst>
        </xdr:cNvPr>
        <xdr:cNvSpPr/>
      </xdr:nvSpPr>
      <xdr:spPr>
        <a:xfrm>
          <a:off x="3219310" y="6219055"/>
          <a:ext cx="1171472"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0</xdr:col>
      <xdr:colOff>471004</xdr:colOff>
      <xdr:row>3</xdr:row>
      <xdr:rowOff>7515</xdr:rowOff>
    </xdr:from>
    <xdr:to>
      <xdr:col>2</xdr:col>
      <xdr:colOff>97884</xdr:colOff>
      <xdr:row>8</xdr:row>
      <xdr:rowOff>66675</xdr:rowOff>
    </xdr:to>
    <xdr:sp macro="" textlink="" fLocksText="0">
      <xdr:nvSpPr>
        <xdr:cNvPr id="4" name="txt_Practice1" descr="Click anywhere inside the PivotTable below named Sum of Units sold. ">
          <a:extLst>
            <a:ext uri="{FF2B5EF4-FFF2-40B4-BE49-F238E27FC236}">
              <a16:creationId xmlns:a16="http://schemas.microsoft.com/office/drawing/2014/main" id="{B7E9D7C2-19DB-4BC5-8013-CBFBEAE3EAFD}"/>
            </a:ext>
          </a:extLst>
        </xdr:cNvPr>
        <xdr:cNvSpPr txBox="1"/>
      </xdr:nvSpPr>
      <xdr:spPr>
        <a:xfrm>
          <a:off x="471004" y="588540"/>
          <a:ext cx="1341380" cy="1011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named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of Units sold</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2</xdr:col>
      <xdr:colOff>492211</xdr:colOff>
      <xdr:row>3</xdr:row>
      <xdr:rowOff>7515</xdr:rowOff>
    </xdr:from>
    <xdr:to>
      <xdr:col>4</xdr:col>
      <xdr:colOff>290541</xdr:colOff>
      <xdr:row>10</xdr:row>
      <xdr:rowOff>45615</xdr:rowOff>
    </xdr:to>
    <xdr:sp macro="" textlink="" fLocksText="0">
      <xdr:nvSpPr>
        <xdr:cNvPr id="5" name="txt_Practice2" descr="Do you see the PivotTable Fields list on the right? Good! (If you don't see it, right-click the PivotTable and choose Show Field List.">
          <a:extLst>
            <a:ext uri="{FF2B5EF4-FFF2-40B4-BE49-F238E27FC236}">
              <a16:creationId xmlns:a16="http://schemas.microsoft.com/office/drawing/2014/main" id="{13A46DB7-2AF9-4957-B2BA-4307112C8960}"/>
            </a:ext>
          </a:extLst>
        </xdr:cNvPr>
        <xdr:cNvSpPr txBox="1"/>
      </xdr:nvSpPr>
      <xdr:spPr>
        <a:xfrm>
          <a:off x="2206711"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201485</xdr:colOff>
      <xdr:row>3</xdr:row>
      <xdr:rowOff>7515</xdr:rowOff>
    </xdr:from>
    <xdr:to>
      <xdr:col>7</xdr:col>
      <xdr:colOff>304615</xdr:colOff>
      <xdr:row>10</xdr:row>
      <xdr:rowOff>45615</xdr:rowOff>
    </xdr:to>
    <xdr:sp macro="" textlink="" fLocksText="0">
      <xdr:nvSpPr>
        <xdr:cNvPr id="6" name="txt_Practice3" descr="Now drag the fields into place so that you make a vertical PivotTable that has seasons on the left, and the sales reps indented under the seasons.">
          <a:extLst>
            <a:ext uri="{FF2B5EF4-FFF2-40B4-BE49-F238E27FC236}">
              <a16:creationId xmlns:a16="http://schemas.microsoft.com/office/drawing/2014/main" id="{1EC851DF-E19B-42A9-A5A0-6A47F6540CD4}"/>
            </a:ext>
          </a:extLst>
        </xdr:cNvPr>
        <xdr:cNvSpPr txBox="1"/>
      </xdr:nvSpPr>
      <xdr:spPr>
        <a:xfrm>
          <a:off x="4021010"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Now drag the fields into place so that the PivotTable shows each product in its own row, and each season in its own column.</a:t>
          </a:r>
        </a:p>
      </xdr:txBody>
    </xdr:sp>
    <xdr:clientData/>
  </xdr:twoCellAnchor>
  <xdr:twoCellAnchor editAs="absolute">
    <xdr:from>
      <xdr:col>0</xdr:col>
      <xdr:colOff>74409</xdr:colOff>
      <xdr:row>3</xdr:row>
      <xdr:rowOff>7516</xdr:rowOff>
    </xdr:from>
    <xdr:to>
      <xdr:col>0</xdr:col>
      <xdr:colOff>441053</xdr:colOff>
      <xdr:row>5</xdr:row>
      <xdr:rowOff>1420</xdr:rowOff>
    </xdr:to>
    <xdr:sp macro="" textlink="" fLocksText="0">
      <xdr:nvSpPr>
        <xdr:cNvPr id="7" name="shp_Practice1" descr="Step 1">
          <a:extLst>
            <a:ext uri="{FF2B5EF4-FFF2-40B4-BE49-F238E27FC236}">
              <a16:creationId xmlns:a16="http://schemas.microsoft.com/office/drawing/2014/main" id="{8B80ABB7-FAB3-463D-B8F7-7540452E3E9E}"/>
            </a:ext>
          </a:extLst>
        </xdr:cNvPr>
        <xdr:cNvSpPr/>
      </xdr:nvSpPr>
      <xdr:spPr>
        <a:xfrm>
          <a:off x="74409" y="588541"/>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154051</xdr:colOff>
      <xdr:row>3</xdr:row>
      <xdr:rowOff>7515</xdr:rowOff>
    </xdr:from>
    <xdr:to>
      <xdr:col>2</xdr:col>
      <xdr:colOff>520695</xdr:colOff>
      <xdr:row>5</xdr:row>
      <xdr:rowOff>1419</xdr:rowOff>
    </xdr:to>
    <xdr:sp macro="" textlink="" fLocksText="0">
      <xdr:nvSpPr>
        <xdr:cNvPr id="8" name="shp_Practice2" descr="Step 2">
          <a:extLst>
            <a:ext uri="{FF2B5EF4-FFF2-40B4-BE49-F238E27FC236}">
              <a16:creationId xmlns:a16="http://schemas.microsoft.com/office/drawing/2014/main" id="{6C1B4DEF-1844-4000-8EA9-5A35A8E04A65}"/>
            </a:ext>
          </a:extLst>
        </xdr:cNvPr>
        <xdr:cNvSpPr/>
      </xdr:nvSpPr>
      <xdr:spPr>
        <a:xfrm>
          <a:off x="1868551"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405143</xdr:colOff>
      <xdr:row>3</xdr:row>
      <xdr:rowOff>7515</xdr:rowOff>
    </xdr:from>
    <xdr:to>
      <xdr:col>5</xdr:col>
      <xdr:colOff>209812</xdr:colOff>
      <xdr:row>5</xdr:row>
      <xdr:rowOff>1419</xdr:rowOff>
    </xdr:to>
    <xdr:sp macro="" textlink="" fLocksText="0">
      <xdr:nvSpPr>
        <xdr:cNvPr id="9" name="shp_Practice3" descr="Step 3">
          <a:extLst>
            <a:ext uri="{FF2B5EF4-FFF2-40B4-BE49-F238E27FC236}">
              <a16:creationId xmlns:a16="http://schemas.microsoft.com/office/drawing/2014/main" id="{8AB3C5A2-B6E0-42C7-A130-2138F069728F}"/>
            </a:ext>
          </a:extLst>
        </xdr:cNvPr>
        <xdr:cNvSpPr/>
      </xdr:nvSpPr>
      <xdr:spPr>
        <a:xfrm>
          <a:off x="3662693"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190118</xdr:colOff>
      <xdr:row>2</xdr:row>
      <xdr:rowOff>11811</xdr:rowOff>
    </xdr:to>
    <xdr:sp macro="" textlink="" fLocksText="0">
      <xdr:nvSpPr>
        <xdr:cNvPr id="10" name="txt_PracticeHeader" descr="Practice">
          <a:extLst>
            <a:ext uri="{FF2B5EF4-FFF2-40B4-BE49-F238E27FC236}">
              <a16:creationId xmlns:a16="http://schemas.microsoft.com/office/drawing/2014/main" id="{F0F9E4E0-4776-4696-A164-065120A0ABB8}"/>
            </a:ext>
          </a:extLst>
        </xdr:cNvPr>
        <xdr:cNvSpPr txBox="1"/>
      </xdr:nvSpPr>
      <xdr:spPr>
        <a:xfrm>
          <a:off x="0" y="0"/>
          <a:ext cx="761009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150975</xdr:colOff>
      <xdr:row>30</xdr:row>
      <xdr:rowOff>184015</xdr:rowOff>
    </xdr:from>
    <xdr:to>
      <xdr:col>10</xdr:col>
      <xdr:colOff>569389</xdr:colOff>
      <xdr:row>32</xdr:row>
      <xdr:rowOff>159631</xdr:rowOff>
    </xdr:to>
    <xdr:sp macro="" textlink="" fLocksText="0">
      <xdr:nvSpPr>
        <xdr:cNvPr id="11"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661E9D1F-9F81-4D48-B413-F247290286D1}"/>
            </a:ext>
          </a:extLst>
        </xdr:cNvPr>
        <xdr:cNvSpPr/>
      </xdr:nvSpPr>
      <xdr:spPr>
        <a:xfrm>
          <a:off x="6123150" y="5899015"/>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298084</xdr:colOff>
      <xdr:row>30</xdr:row>
      <xdr:rowOff>184015</xdr:rowOff>
    </xdr:from>
    <xdr:to>
      <xdr:col>1</xdr:col>
      <xdr:colOff>868898</xdr:colOff>
      <xdr:row>32</xdr:row>
      <xdr:rowOff>159631</xdr:rowOff>
    </xdr:to>
    <xdr:sp macro="" textlink="" fLocksText="0">
      <xdr:nvSpPr>
        <xdr:cNvPr id="12"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230944B4-48FC-47AA-A164-B69A164E52B1}"/>
            </a:ext>
          </a:extLst>
        </xdr:cNvPr>
        <xdr:cNvSpPr/>
      </xdr:nvSpPr>
      <xdr:spPr>
        <a:xfrm flipH="1">
          <a:off x="298084" y="5899015"/>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18668</xdr:colOff>
      <xdr:row>35</xdr:row>
      <xdr:rowOff>167441</xdr:rowOff>
    </xdr:to>
    <xdr:grpSp>
      <xdr:nvGrpSpPr>
        <xdr:cNvPr id="2" name="grp_Practice">
          <a:extLst>
            <a:ext uri="{FF2B5EF4-FFF2-40B4-BE49-F238E27FC236}">
              <a16:creationId xmlns:a16="http://schemas.microsoft.com/office/drawing/2014/main" id="{5783468C-7C1F-418B-98C1-9D990C00BC51}"/>
            </a:ext>
          </a:extLst>
        </xdr:cNvPr>
        <xdr:cNvGrpSpPr/>
      </xdr:nvGrpSpPr>
      <xdr:grpSpPr>
        <a:xfrm>
          <a:off x="0" y="0"/>
          <a:ext cx="7958708" cy="6819701"/>
          <a:chOff x="0" y="0"/>
          <a:chExt cx="7781543" cy="6826607"/>
        </a:xfrm>
      </xdr:grpSpPr>
      <xdr:sp macro="" textlink="" fLocksText="0">
        <xdr:nvSpPr>
          <xdr:cNvPr id="3" name="txt_Practice1" descr="Click anywhere inside the PivotTable below. ">
            <a:extLst>
              <a:ext uri="{FF2B5EF4-FFF2-40B4-BE49-F238E27FC236}">
                <a16:creationId xmlns:a16="http://schemas.microsoft.com/office/drawing/2014/main" id="{7E235552-8E1D-491D-B636-04BE6B749B5E}"/>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a:t>
            </a:r>
          </a:p>
        </xdr:txBody>
      </xdr:sp>
      <xdr:sp macro="" textlink="" fLocksText="0">
        <xdr:nvSpPr>
          <xdr:cNvPr id="4" name="txt_Practice2" descr="Do you see the PivotTable Fields list on the right? Good! (If you don't see it, right-click the PivotTable below and choose Show Field List.">
            <a:extLst>
              <a:ext uri="{FF2B5EF4-FFF2-40B4-BE49-F238E27FC236}">
                <a16:creationId xmlns:a16="http://schemas.microsoft.com/office/drawing/2014/main" id="{E3B931F1-5DDF-41D9-9E8E-92FCE9C5EF4A}"/>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sp macro="" textlink="" fLocksText="0">
        <xdr:nvSpPr>
          <xdr:cNvPr id="5" name="txt_Practice3" descr="This PivotTable is simply too wide. Drag the fields into place so that you see each sales rep on the left, and the seasons indented under each sales rep.">
            <a:extLst>
              <a:ext uri="{FF2B5EF4-FFF2-40B4-BE49-F238E27FC236}">
                <a16:creationId xmlns:a16="http://schemas.microsoft.com/office/drawing/2014/main" id="{6D22B3C9-7D2C-4D84-8F14-7E9D94142FE8}"/>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This PivotTable is simply too wide. Drag the fields into place so that you see each sales rep on the left, and the seasons indented under each sales rep.</a:t>
            </a:r>
          </a:p>
        </xdr:txBody>
      </xdr:sp>
      <xdr:sp macro="" textlink="" fLocksText="0">
        <xdr:nvSpPr>
          <xdr:cNvPr id="6" name="shp_Practice1" descr="Step 1">
            <a:extLst>
              <a:ext uri="{FF2B5EF4-FFF2-40B4-BE49-F238E27FC236}">
                <a16:creationId xmlns:a16="http://schemas.microsoft.com/office/drawing/2014/main" id="{00741AEB-3E36-4BB3-AA12-2361E98522A7}"/>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7" name="shp_Practice2" descr="Step 2">
            <a:extLst>
              <a:ext uri="{FF2B5EF4-FFF2-40B4-BE49-F238E27FC236}">
                <a16:creationId xmlns:a16="http://schemas.microsoft.com/office/drawing/2014/main" id="{1CFB5BED-793B-4F4A-A413-D91B86F419BD}"/>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8" name="shp_Practice3" descr="Step 3">
            <a:extLst>
              <a:ext uri="{FF2B5EF4-FFF2-40B4-BE49-F238E27FC236}">
                <a16:creationId xmlns:a16="http://schemas.microsoft.com/office/drawing/2014/main" id="{3B5A4A94-5EE3-443E-ADF4-5B3C4AF70301}"/>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9" name="txt_PracticeFooter">
            <a:extLst>
              <a:ext uri="{FF2B5EF4-FFF2-40B4-BE49-F238E27FC236}">
                <a16:creationId xmlns:a16="http://schemas.microsoft.com/office/drawing/2014/main" id="{1D53BF2A-AAF7-4143-A20F-1289B4D85F86}"/>
              </a:ext>
            </a:extLst>
          </xdr:cNvPr>
          <xdr:cNvSpPr txBox="1"/>
        </xdr:nvSpPr>
        <xdr:spPr>
          <a:xfrm>
            <a:off x="0" y="615909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0" name="txt_PracticeHeader" descr="Practice">
            <a:extLst>
              <a:ext uri="{FF2B5EF4-FFF2-40B4-BE49-F238E27FC236}">
                <a16:creationId xmlns:a16="http://schemas.microsoft.com/office/drawing/2014/main" id="{FFC5AE10-C0DD-496B-BA0B-E3794DB76F1F}"/>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sp macro="" textlink="" fLocksText="0">
        <xdr:nvSpPr>
          <xdr:cNvPr id="11" name="txt_PracticeFeedback" descr="Feedback">
            <a:hlinkClick xmlns:r="http://schemas.openxmlformats.org/officeDocument/2006/relationships" r:id="rId1" tooltip="Click to give us feedback on this tutorial"/>
            <a:extLst>
              <a:ext uri="{FF2B5EF4-FFF2-40B4-BE49-F238E27FC236}">
                <a16:creationId xmlns:a16="http://schemas.microsoft.com/office/drawing/2014/main" id="{C4AA24E9-0A5E-405E-8297-3C197E012F7C}"/>
              </a:ext>
            </a:extLst>
          </xdr:cNvPr>
          <xdr:cNvSpPr/>
        </xdr:nvSpPr>
        <xdr:spPr>
          <a:xfrm>
            <a:off x="3291839" y="6634583"/>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sp macro="" textlink="" fLocksText="0">
        <xdr:nvSpPr>
          <xdr:cNvPr id="12" name="txt_PracticeNext" descr="Next">
            <a:hlinkClick xmlns:r="http://schemas.openxmlformats.org/officeDocument/2006/relationships" r:id="rId2" tooltip="Click here to go to the next sheet"/>
            <a:extLst>
              <a:ext uri="{FF2B5EF4-FFF2-40B4-BE49-F238E27FC236}">
                <a16:creationId xmlns:a16="http://schemas.microsoft.com/office/drawing/2014/main" id="{39FE7EB2-B3C6-43E1-8823-CD2BB8A62CC5}"/>
              </a:ext>
            </a:extLst>
          </xdr:cNvPr>
          <xdr:cNvSpPr/>
        </xdr:nvSpPr>
        <xdr:spPr>
          <a:xfrm>
            <a:off x="6261100" y="63145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3" name="txt_PracticePrevious" descr="Previous">
            <a:hlinkClick xmlns:r="http://schemas.openxmlformats.org/officeDocument/2006/relationships" r:id="rId3" tooltip="Click here to go back to the previous sheet"/>
            <a:extLst>
              <a:ext uri="{FF2B5EF4-FFF2-40B4-BE49-F238E27FC236}">
                <a16:creationId xmlns:a16="http://schemas.microsoft.com/office/drawing/2014/main" id="{2783F0F4-6C68-4E81-9AE0-4132242D71ED}"/>
              </a:ext>
            </a:extLst>
          </xdr:cNvPr>
          <xdr:cNvSpPr/>
        </xdr:nvSpPr>
        <xdr:spPr>
          <a:xfrm flipH="1">
            <a:off x="304800" y="63145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wsDr>
</file>

<file path=xl/drawings/drawing25.xml><?xml version="1.0" encoding="utf-8"?>
<xdr:wsDr xmlns:xdr="http://schemas.openxmlformats.org/drawingml/2006/spreadsheetDrawing" xmlns:a="http://schemas.openxmlformats.org/drawingml/2006/main">
  <xdr:twoCellAnchor editAs="absolute">
    <xdr:from>
      <xdr:col>0</xdr:col>
      <xdr:colOff>481615</xdr:colOff>
      <xdr:row>3</xdr:row>
      <xdr:rowOff>17040</xdr:rowOff>
    </xdr:from>
    <xdr:to>
      <xdr:col>2</xdr:col>
      <xdr:colOff>148240</xdr:colOff>
      <xdr:row>7</xdr:row>
      <xdr:rowOff>161925</xdr:rowOff>
    </xdr:to>
    <xdr:sp macro="" textlink="" fLocksText="0">
      <xdr:nvSpPr>
        <xdr:cNvPr id="2" name="txt_Practice1" descr="Click anywhere inside the PivotTable below. ">
          <a:extLst>
            <a:ext uri="{FF2B5EF4-FFF2-40B4-BE49-F238E27FC236}">
              <a16:creationId xmlns:a16="http://schemas.microsoft.com/office/drawing/2014/main" id="{9B6B2A48-BA4C-4A6D-81D9-D5A5E37BEF95}"/>
            </a:ext>
          </a:extLst>
        </xdr:cNvPr>
        <xdr:cNvSpPr txBox="1"/>
      </xdr:nvSpPr>
      <xdr:spPr>
        <a:xfrm>
          <a:off x="481615" y="588540"/>
          <a:ext cx="1371600" cy="906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named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Sum of Units sold</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2</xdr:col>
      <xdr:colOff>551452</xdr:colOff>
      <xdr:row>3</xdr:row>
      <xdr:rowOff>17040</xdr:rowOff>
    </xdr:from>
    <xdr:to>
      <xdr:col>4</xdr:col>
      <xdr:colOff>480014</xdr:colOff>
      <xdr:row>10</xdr:row>
      <xdr:rowOff>55140</xdr:rowOff>
    </xdr:to>
    <xdr:sp macro="" textlink="" fLocksText="0">
      <xdr:nvSpPr>
        <xdr:cNvPr id="3" name="txt_Practice2" descr="Do you see the PivotTable Fields list on the right? Good! (If you don't see it, right-click the PivotTable below and choose Show Field List.">
          <a:extLst>
            <a:ext uri="{FF2B5EF4-FFF2-40B4-BE49-F238E27FC236}">
              <a16:creationId xmlns:a16="http://schemas.microsoft.com/office/drawing/2014/main" id="{BDB16721-3E4E-4D13-935C-937AF0B92AF6}"/>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b="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249213</xdr:colOff>
      <xdr:row>3</xdr:row>
      <xdr:rowOff>17040</xdr:rowOff>
    </xdr:from>
    <xdr:to>
      <xdr:col>7</xdr:col>
      <xdr:colOff>182539</xdr:colOff>
      <xdr:row>10</xdr:row>
      <xdr:rowOff>55140</xdr:rowOff>
    </xdr:to>
    <xdr:sp macro="" textlink="" fLocksText="0">
      <xdr:nvSpPr>
        <xdr:cNvPr id="4" name="txt_Practice3" descr="Drag the fields into position so that you can see:&#10;• Each sales rep its own column field.&#10;• Seasons on the left&#10;• Products indented under the seasons.">
          <a:extLst>
            <a:ext uri="{FF2B5EF4-FFF2-40B4-BE49-F238E27FC236}">
              <a16:creationId xmlns:a16="http://schemas.microsoft.com/office/drawing/2014/main" id="{F9302DD2-384C-4B49-A742-0385B25275CE}"/>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fields into position so that you can see:
• Each sales rep its own column field.
• Seasons on the left
• Products indented under the seasons.</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5" name="shp_Practice1" descr="Step 1">
          <a:extLst>
            <a:ext uri="{FF2B5EF4-FFF2-40B4-BE49-F238E27FC236}">
              <a16:creationId xmlns:a16="http://schemas.microsoft.com/office/drawing/2014/main" id="{F77FC8B3-CF1F-4232-B7BE-59A37C8CBCF4}"/>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205673</xdr:colOff>
      <xdr:row>3</xdr:row>
      <xdr:rowOff>17040</xdr:rowOff>
    </xdr:from>
    <xdr:to>
      <xdr:col>2</xdr:col>
      <xdr:colOff>580577</xdr:colOff>
      <xdr:row>5</xdr:row>
      <xdr:rowOff>10944</xdr:rowOff>
    </xdr:to>
    <xdr:sp macro="" textlink="" fLocksText="0">
      <xdr:nvSpPr>
        <xdr:cNvPr id="6" name="shp_Practice2" descr="Step 2">
          <a:extLst>
            <a:ext uri="{FF2B5EF4-FFF2-40B4-BE49-F238E27FC236}">
              <a16:creationId xmlns:a16="http://schemas.microsoft.com/office/drawing/2014/main" id="{83BB449C-6D9E-461F-94B0-4D1EC60F7F24}"/>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625773</xdr:colOff>
      <xdr:row>3</xdr:row>
      <xdr:rowOff>17040</xdr:rowOff>
    </xdr:from>
    <xdr:to>
      <xdr:col>5</xdr:col>
      <xdr:colOff>248202</xdr:colOff>
      <xdr:row>5</xdr:row>
      <xdr:rowOff>10944</xdr:rowOff>
    </xdr:to>
    <xdr:sp macro="" textlink="" fLocksText="0">
      <xdr:nvSpPr>
        <xdr:cNvPr id="7" name="shp_Practice3" descr="Step 3">
          <a:extLst>
            <a:ext uri="{FF2B5EF4-FFF2-40B4-BE49-F238E27FC236}">
              <a16:creationId xmlns:a16="http://schemas.microsoft.com/office/drawing/2014/main" id="{322BB638-1679-44A6-9713-AEA4ADBBB88A}"/>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332993</xdr:colOff>
      <xdr:row>2</xdr:row>
      <xdr:rowOff>21336</xdr:rowOff>
    </xdr:to>
    <xdr:sp macro="" textlink="" fLocksText="0">
      <xdr:nvSpPr>
        <xdr:cNvPr id="8" name="txt_PracticeHeader" descr="Practice">
          <a:extLst>
            <a:ext uri="{FF2B5EF4-FFF2-40B4-BE49-F238E27FC236}">
              <a16:creationId xmlns:a16="http://schemas.microsoft.com/office/drawing/2014/main" id="{A52E07C1-0AE0-45B0-8800-0A38F1680D39}"/>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709225</xdr:colOff>
      <xdr:row>3</xdr:row>
      <xdr:rowOff>17040</xdr:rowOff>
    </xdr:from>
    <xdr:to>
      <xdr:col>9</xdr:col>
      <xdr:colOff>604449</xdr:colOff>
      <xdr:row>6</xdr:row>
      <xdr:rowOff>85725</xdr:rowOff>
    </xdr:to>
    <xdr:sp macro="" textlink="" fLocksText="0">
      <xdr:nvSpPr>
        <xdr:cNvPr id="9" name="txt_Practice4" descr="In the winter, how many grapefruits did Dave sell?">
          <a:extLst>
            <a:ext uri="{FF2B5EF4-FFF2-40B4-BE49-F238E27FC236}">
              <a16:creationId xmlns:a16="http://schemas.microsoft.com/office/drawing/2014/main" id="{FCBDED11-EA97-4523-9393-AA448E4CFE99}"/>
            </a:ext>
          </a:extLst>
        </xdr:cNvPr>
        <xdr:cNvSpPr txBox="1"/>
      </xdr:nvSpPr>
      <xdr:spPr>
        <a:xfrm>
          <a:off x="5971787" y="588540"/>
          <a:ext cx="1371600" cy="640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winter, how many grapefruits did Dave sell?</a:t>
          </a:r>
        </a:p>
      </xdr:txBody>
    </xdr:sp>
    <xdr:clientData/>
  </xdr:twoCellAnchor>
  <xdr:twoCellAnchor editAs="absolute">
    <xdr:from>
      <xdr:col>7</xdr:col>
      <xdr:colOff>298161</xdr:colOff>
      <xdr:row>3</xdr:row>
      <xdr:rowOff>17040</xdr:rowOff>
    </xdr:from>
    <xdr:to>
      <xdr:col>7</xdr:col>
      <xdr:colOff>692115</xdr:colOff>
      <xdr:row>5</xdr:row>
      <xdr:rowOff>10944</xdr:rowOff>
    </xdr:to>
    <xdr:sp macro="" textlink="" fLocksText="0">
      <xdr:nvSpPr>
        <xdr:cNvPr id="10" name="shp_Practice4" descr="Step 4">
          <a:extLst>
            <a:ext uri="{FF2B5EF4-FFF2-40B4-BE49-F238E27FC236}">
              <a16:creationId xmlns:a16="http://schemas.microsoft.com/office/drawing/2014/main" id="{D79E7C31-121E-4FDF-AF13-6154B702278E}"/>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en-US" sz="1600" kern="1200">
              <a:solidFill>
                <a:schemeClr val="lt1"/>
              </a:solidFill>
              <a:latin typeface="Segoe UI Semibold" panose="020B0702040204020203" pitchFamily="34" charset="0"/>
              <a:ea typeface="+mn-ea"/>
              <a:cs typeface="Segoe UI Semibold" panose="020B0702040204020203" pitchFamily="34" charset="0"/>
            </a:rPr>
            <a:t>4</a:t>
          </a:r>
        </a:p>
      </xdr:txBody>
    </xdr:sp>
    <xdr:clientData/>
  </xdr:twoCellAnchor>
  <xdr:twoCellAnchor editAs="absolute">
    <xdr:from>
      <xdr:col>0</xdr:col>
      <xdr:colOff>0</xdr:colOff>
      <xdr:row>37</xdr:row>
      <xdr:rowOff>57150</xdr:rowOff>
    </xdr:from>
    <xdr:to>
      <xdr:col>10</xdr:col>
      <xdr:colOff>332993</xdr:colOff>
      <xdr:row>40</xdr:row>
      <xdr:rowOff>153162</xdr:rowOff>
    </xdr:to>
    <xdr:sp macro="" textlink="" fLocksText="0">
      <xdr:nvSpPr>
        <xdr:cNvPr id="11" name="txt_PracticeFooter">
          <a:extLst>
            <a:ext uri="{FF2B5EF4-FFF2-40B4-BE49-F238E27FC236}">
              <a16:creationId xmlns:a16="http://schemas.microsoft.com/office/drawing/2014/main" id="{43BA93A5-AFEA-445D-9799-83EBF2FC1911}"/>
            </a:ext>
          </a:extLst>
        </xdr:cNvPr>
        <xdr:cNvSpPr txBox="1"/>
      </xdr:nvSpPr>
      <xdr:spPr>
        <a:xfrm>
          <a:off x="0" y="71056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4</xdr:col>
      <xdr:colOff>129539</xdr:colOff>
      <xdr:row>39</xdr:row>
      <xdr:rowOff>151638</xdr:rowOff>
    </xdr:from>
    <xdr:to>
      <xdr:col>5</xdr:col>
      <xdr:colOff>655891</xdr:colOff>
      <xdr:row>40</xdr:row>
      <xdr:rowOff>153162</xdr:rowOff>
    </xdr:to>
    <xdr:sp macro="" textlink="" fLocksText="0">
      <xdr:nvSpPr>
        <xdr:cNvPr id="12"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78FDB83D-1998-4414-A297-E6799B279ED5}"/>
            </a:ext>
          </a:extLst>
        </xdr:cNvPr>
        <xdr:cNvSpPr/>
      </xdr:nvSpPr>
      <xdr:spPr>
        <a:xfrm>
          <a:off x="3291839" y="758113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8</xdr:col>
      <xdr:colOff>284163</xdr:colOff>
      <xdr:row>38</xdr:row>
      <xdr:rowOff>22098</xdr:rowOff>
    </xdr:from>
    <xdr:to>
      <xdr:col>10</xdr:col>
      <xdr:colOff>62420</xdr:colOff>
      <xdr:row>39</xdr:row>
      <xdr:rowOff>188214</xdr:rowOff>
    </xdr:to>
    <xdr:sp macro="" textlink="" fLocksText="0">
      <xdr:nvSpPr>
        <xdr:cNvPr id="13"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B4217FDD-B8A3-430F-923C-9B4DFF6288E4}"/>
            </a:ext>
          </a:extLst>
        </xdr:cNvPr>
        <xdr:cNvSpPr/>
      </xdr:nvSpPr>
      <xdr:spPr>
        <a:xfrm>
          <a:off x="6261100" y="72610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38</xdr:row>
      <xdr:rowOff>22098</xdr:rowOff>
    </xdr:from>
    <xdr:to>
      <xdr:col>1</xdr:col>
      <xdr:colOff>902208</xdr:colOff>
      <xdr:row>39</xdr:row>
      <xdr:rowOff>188214</xdr:rowOff>
    </xdr:to>
    <xdr:sp macro="" textlink="" fLocksText="0">
      <xdr:nvSpPr>
        <xdr:cNvPr id="14"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AEB588DA-1AB8-4278-9502-7317D3BB1594}"/>
            </a:ext>
          </a:extLst>
        </xdr:cNvPr>
        <xdr:cNvSpPr/>
      </xdr:nvSpPr>
      <xdr:spPr>
        <a:xfrm flipH="1">
          <a:off x="304800" y="72610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47476</xdr:colOff>
      <xdr:row>14</xdr:row>
      <xdr:rowOff>87047</xdr:rowOff>
    </xdr:to>
    <xdr:cxnSp macro="">
      <xdr:nvCxnSpPr>
        <xdr:cNvPr id="2" name="Straight Connector 1">
          <a:extLst>
            <a:ext uri="{FF2B5EF4-FFF2-40B4-BE49-F238E27FC236}">
              <a16:creationId xmlns:a16="http://schemas.microsoft.com/office/drawing/2014/main" id="{83FC1E8B-BEDA-4C45-80B4-CA6FAEBB71A2}"/>
            </a:ext>
          </a:extLst>
        </xdr:cNvPr>
        <xdr:cNvCxnSpPr/>
      </xdr:nvCxnSpPr>
      <xdr:spPr>
        <a:xfrm>
          <a:off x="792715" y="2617522"/>
          <a:ext cx="8551161" cy="3175"/>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171451</xdr:colOff>
      <xdr:row>1</xdr:row>
      <xdr:rowOff>82550</xdr:rowOff>
    </xdr:from>
    <xdr:to>
      <xdr:col>6</xdr:col>
      <xdr:colOff>171732</xdr:colOff>
      <xdr:row>32</xdr:row>
      <xdr:rowOff>101277</xdr:rowOff>
    </xdr:to>
    <xdr:sp macro="" textlink="">
      <xdr:nvSpPr>
        <xdr:cNvPr id="3" name="Rectangle 2">
          <a:extLst>
            <a:ext uri="{FF2B5EF4-FFF2-40B4-BE49-F238E27FC236}">
              <a16:creationId xmlns:a16="http://schemas.microsoft.com/office/drawing/2014/main" id="{DA945815-357E-4462-8D0B-45A4CEB8ACE8}"/>
            </a:ext>
          </a:extLst>
        </xdr:cNvPr>
        <xdr:cNvSpPr/>
      </xdr:nvSpPr>
      <xdr:spPr>
        <a:xfrm>
          <a:off x="171451" y="268288"/>
          <a:ext cx="9963431" cy="5776589"/>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32</xdr:row>
      <xdr:rowOff>101278</xdr:rowOff>
    </xdr:to>
    <xdr:sp macro="" textlink="">
      <xdr:nvSpPr>
        <xdr:cNvPr id="4" name="Rectangle 3">
          <a:extLst>
            <a:ext uri="{FF2B5EF4-FFF2-40B4-BE49-F238E27FC236}">
              <a16:creationId xmlns:a16="http://schemas.microsoft.com/office/drawing/2014/main" id="{54159935-7B91-4437-A02A-FBAD3FC45E5A}"/>
            </a:ext>
          </a:extLst>
        </xdr:cNvPr>
        <xdr:cNvSpPr/>
      </xdr:nvSpPr>
      <xdr:spPr>
        <a:xfrm>
          <a:off x="171451" y="1292071"/>
          <a:ext cx="9306236" cy="460040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5" name="Welcome Message" descr="But we encourage you to keep going! There's more to discover...">
          <a:extLst>
            <a:ext uri="{FF2B5EF4-FFF2-40B4-BE49-F238E27FC236}">
              <a16:creationId xmlns:a16="http://schemas.microsoft.com/office/drawing/2014/main" id="{3069ED65-DB6A-482F-B7D1-4513872B138C}"/>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 we encourage you to keep going! There's more to discover...</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6" name="Welcome Message" descr="Good job. You made it">
          <a:extLst>
            <a:ext uri="{FF2B5EF4-FFF2-40B4-BE49-F238E27FC236}">
              <a16:creationId xmlns:a16="http://schemas.microsoft.com/office/drawing/2014/main" id="{511FA78F-6B99-4F71-9A9E-BAF5589B198E}"/>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Good job. Aren't PivotTables great?</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4</xdr:col>
      <xdr:colOff>232569</xdr:colOff>
      <xdr:row>27</xdr:row>
      <xdr:rowOff>36697</xdr:rowOff>
    </xdr:from>
    <xdr:to>
      <xdr:col>5</xdr:col>
      <xdr:colOff>74978</xdr:colOff>
      <xdr:row>29</xdr:row>
      <xdr:rowOff>93069</xdr:rowOff>
    </xdr:to>
    <xdr:sp macro="" textlink="">
      <xdr:nvSpPr>
        <xdr:cNvPr id="7" name="Freeform 10" descr=" ">
          <a:hlinkClick xmlns:r="http://schemas.openxmlformats.org/officeDocument/2006/relationships" r:id="rId1" tooltip="Select to give feedback"/>
          <a:extLst>
            <a:ext uri="{FF2B5EF4-FFF2-40B4-BE49-F238E27FC236}">
              <a16:creationId xmlns:a16="http://schemas.microsoft.com/office/drawing/2014/main" id="{99C38FEA-18EE-4CC2-934C-D37D4C989E34}"/>
            </a:ext>
          </a:extLst>
        </xdr:cNvPr>
        <xdr:cNvSpPr/>
      </xdr:nvSpPr>
      <xdr:spPr>
        <a:xfrm>
          <a:off x="8347869" y="4923022"/>
          <a:ext cx="432959" cy="418322"/>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clientData/>
  </xdr:twoCellAnchor>
  <xdr:twoCellAnchor editAs="absolute">
    <xdr:from>
      <xdr:col>1</xdr:col>
      <xdr:colOff>3096438</xdr:colOff>
      <xdr:row>27</xdr:row>
      <xdr:rowOff>18741</xdr:rowOff>
    </xdr:from>
    <xdr:to>
      <xdr:col>4</xdr:col>
      <xdr:colOff>174401</xdr:colOff>
      <xdr:row>29</xdr:row>
      <xdr:rowOff>92899</xdr:rowOff>
    </xdr:to>
    <xdr:sp macro="" textlink="">
      <xdr:nvSpPr>
        <xdr:cNvPr id="8" name="TextBox 7" descr="Give us feedback on this tutorial">
          <a:hlinkClick xmlns:r="http://schemas.openxmlformats.org/officeDocument/2006/relationships" r:id="rId1" tooltip="Select to give feedback"/>
          <a:extLst>
            <a:ext uri="{FF2B5EF4-FFF2-40B4-BE49-F238E27FC236}">
              <a16:creationId xmlns:a16="http://schemas.microsoft.com/office/drawing/2014/main" id="{5E796F47-62EF-4C20-B20D-51C3B376D7B4}"/>
            </a:ext>
          </a:extLst>
        </xdr:cNvPr>
        <xdr:cNvSpPr txBox="1"/>
      </xdr:nvSpPr>
      <xdr:spPr>
        <a:xfrm>
          <a:off x="3686988" y="4905066"/>
          <a:ext cx="4602713" cy="436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tutorial</a:t>
          </a:r>
          <a:endParaRPr lang="en-US" sz="1800">
            <a:solidFill>
              <a:srgbClr val="217346"/>
            </a:solidFill>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201741</xdr:colOff>
      <xdr:row>26</xdr:row>
      <xdr:rowOff>68496</xdr:rowOff>
    </xdr:from>
    <xdr:to>
      <xdr:col>5</xdr:col>
      <xdr:colOff>171450</xdr:colOff>
      <xdr:row>26</xdr:row>
      <xdr:rowOff>68496</xdr:rowOff>
    </xdr:to>
    <xdr:cxnSp macro="">
      <xdr:nvCxnSpPr>
        <xdr:cNvPr id="9" name="Straight Connector 8">
          <a:extLst>
            <a:ext uri="{FF2B5EF4-FFF2-40B4-BE49-F238E27FC236}">
              <a16:creationId xmlns:a16="http://schemas.microsoft.com/office/drawing/2014/main" id="{E64914CF-CD22-4D1F-A609-7545C08B51FA}"/>
            </a:ext>
          </a:extLst>
        </xdr:cNvPr>
        <xdr:cNvCxnSpPr/>
      </xdr:nvCxnSpPr>
      <xdr:spPr>
        <a:xfrm>
          <a:off x="792291" y="4773846"/>
          <a:ext cx="8085009"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8506</xdr:colOff>
      <xdr:row>12</xdr:row>
      <xdr:rowOff>39951</xdr:rowOff>
    </xdr:from>
    <xdr:to>
      <xdr:col>5</xdr:col>
      <xdr:colOff>199006</xdr:colOff>
      <xdr:row>20</xdr:row>
      <xdr:rowOff>55191</xdr:rowOff>
    </xdr:to>
    <xdr:sp macro="" textlink="">
      <xdr:nvSpPr>
        <xdr:cNvPr id="10" name="TextBox 9" descr="Community&#10;Connect with other Excel fans. They can help you, and you can help them.">
          <a:hlinkClick xmlns:r="http://schemas.openxmlformats.org/officeDocument/2006/relationships" r:id="rId2" tooltip="Select to connect with the Excel Tech Community"/>
          <a:extLst>
            <a:ext uri="{FF2B5EF4-FFF2-40B4-BE49-F238E27FC236}">
              <a16:creationId xmlns:a16="http://schemas.microsoft.com/office/drawing/2014/main" id="{E7183862-E870-479F-8C1E-52256B7E8079}"/>
            </a:ext>
          </a:extLst>
        </xdr:cNvPr>
        <xdr:cNvSpPr txBox="1"/>
      </xdr:nvSpPr>
      <xdr:spPr>
        <a:xfrm>
          <a:off x="753325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Community</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Connect with other Excel fans. They can help you, and you can help them.</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clientData/>
  </xdr:twoCellAnchor>
  <xdr:twoCellAnchor>
    <xdr:from>
      <xdr:col>1</xdr:col>
      <xdr:colOff>257175</xdr:colOff>
      <xdr:row>12</xdr:row>
      <xdr:rowOff>38099</xdr:rowOff>
    </xdr:from>
    <xdr:to>
      <xdr:col>1</xdr:col>
      <xdr:colOff>2143123</xdr:colOff>
      <xdr:row>22</xdr:row>
      <xdr:rowOff>169690</xdr:rowOff>
    </xdr:to>
    <xdr:grpSp>
      <xdr:nvGrpSpPr>
        <xdr:cNvPr id="22" name="Group 21">
          <a:extLst>
            <a:ext uri="{FF2B5EF4-FFF2-40B4-BE49-F238E27FC236}">
              <a16:creationId xmlns:a16="http://schemas.microsoft.com/office/drawing/2014/main" id="{E3B4C7F0-9938-4B48-8D4A-4723351D6137}"/>
            </a:ext>
          </a:extLst>
        </xdr:cNvPr>
        <xdr:cNvGrpSpPr/>
      </xdr:nvGrpSpPr>
      <xdr:grpSpPr>
        <a:xfrm>
          <a:off x="866775" y="2232659"/>
          <a:ext cx="1885948" cy="1960391"/>
          <a:chOff x="847725" y="2209799"/>
          <a:chExt cx="1885948" cy="1941341"/>
        </a:xfrm>
      </xdr:grpSpPr>
      <xdr:sp macro="" textlink="">
        <xdr:nvSpPr>
          <xdr:cNvPr id="13" name="TextBox 12" descr="Learn more">
            <a:hlinkClick xmlns:r="http://schemas.openxmlformats.org/officeDocument/2006/relationships" r:id="rId3"/>
            <a:extLst>
              <a:ext uri="{FF2B5EF4-FFF2-40B4-BE49-F238E27FC236}">
                <a16:creationId xmlns:a16="http://schemas.microsoft.com/office/drawing/2014/main" id="{F4C33D48-0368-47FD-9637-91F0D88264A8}"/>
              </a:ext>
            </a:extLst>
          </xdr:cNvPr>
          <xdr:cNvSpPr txBox="1"/>
        </xdr:nvSpPr>
        <xdr:spPr>
          <a:xfrm>
            <a:off x="136207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14" name="TextBox 13" descr="More Pivot info&#10;Discover more you can do by reading this helpful article on PivotTables.">
            <a:hlinkClick xmlns:r="http://schemas.openxmlformats.org/officeDocument/2006/relationships" r:id="rId3" tooltip="Select to learn more about PivotTables"/>
            <a:extLst>
              <a:ext uri="{FF2B5EF4-FFF2-40B4-BE49-F238E27FC236}">
                <a16:creationId xmlns:a16="http://schemas.microsoft.com/office/drawing/2014/main" id="{404F5309-E1AE-4E66-910F-9CCC95E3951B}"/>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More Pivot info</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Discover more you can do by reading this helpful article on PivotTables.</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pic>
        <xdr:nvPicPr>
          <xdr:cNvPr id="15" name="Picture 14">
            <a:hlinkClick xmlns:r="http://schemas.openxmlformats.org/officeDocument/2006/relationships" r:id="rId3" tooltip="Select to learn more about PivotTables"/>
            <a:extLst>
              <a:ext uri="{FF2B5EF4-FFF2-40B4-BE49-F238E27FC236}">
                <a16:creationId xmlns:a16="http://schemas.microsoft.com/office/drawing/2014/main" id="{6A32F480-D3CA-4E6F-BA6D-55989F2B4E66}"/>
              </a:ext>
            </a:extLst>
          </xdr:cNvPr>
          <xdr:cNvPicPr>
            <a:picLocks noChangeAspect="1"/>
          </xdr:cNvPicPr>
        </xdr:nvPicPr>
        <xdr:blipFill>
          <a:blip xmlns:r="http://schemas.openxmlformats.org/officeDocument/2006/relationships" r:embed="rId4"/>
          <a:stretch>
            <a:fillRect/>
          </a:stretch>
        </xdr:blipFill>
        <xdr:spPr>
          <a:xfrm>
            <a:off x="847725" y="2305050"/>
            <a:ext cx="550870" cy="378920"/>
          </a:xfrm>
          <a:prstGeom prst="rect">
            <a:avLst/>
          </a:prstGeom>
        </xdr:spPr>
      </xdr:pic>
    </xdr:grpSp>
    <xdr:clientData/>
  </xdr:twoCellAnchor>
  <xdr:twoCellAnchor>
    <xdr:from>
      <xdr:col>1</xdr:col>
      <xdr:colOff>2393403</xdr:colOff>
      <xdr:row>12</xdr:row>
      <xdr:rowOff>0</xdr:rowOff>
    </xdr:from>
    <xdr:to>
      <xdr:col>1</xdr:col>
      <xdr:colOff>4054364</xdr:colOff>
      <xdr:row>22</xdr:row>
      <xdr:rowOff>169690</xdr:rowOff>
    </xdr:to>
    <xdr:grpSp>
      <xdr:nvGrpSpPr>
        <xdr:cNvPr id="23" name="Group 22">
          <a:extLst>
            <a:ext uri="{FF2B5EF4-FFF2-40B4-BE49-F238E27FC236}">
              <a16:creationId xmlns:a16="http://schemas.microsoft.com/office/drawing/2014/main" id="{9F552F16-4CE0-4BBC-AE78-2EA091C3B227}"/>
            </a:ext>
          </a:extLst>
        </xdr:cNvPr>
        <xdr:cNvGrpSpPr/>
      </xdr:nvGrpSpPr>
      <xdr:grpSpPr>
        <a:xfrm>
          <a:off x="3003003" y="2194560"/>
          <a:ext cx="1660961" cy="1998490"/>
          <a:chOff x="2983953" y="2171700"/>
          <a:chExt cx="1660961" cy="1979440"/>
        </a:xfrm>
      </xdr:grpSpPr>
      <xdr:pic>
        <xdr:nvPicPr>
          <xdr:cNvPr id="16" name="Graphic 15">
            <a:hlinkClick xmlns:r="http://schemas.openxmlformats.org/officeDocument/2006/relationships" r:id="rId5" tooltip="Select to learn more about refreshing PivotTables"/>
            <a:extLst>
              <a:ext uri="{FF2B5EF4-FFF2-40B4-BE49-F238E27FC236}">
                <a16:creationId xmlns:a16="http://schemas.microsoft.com/office/drawing/2014/main" id="{26DC0DAA-ACD0-4AB0-8481-4011E98F8E4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flipH="1">
            <a:off x="2983953" y="2311031"/>
            <a:ext cx="281592" cy="281592"/>
          </a:xfrm>
          <a:prstGeom prst="rect">
            <a:avLst/>
          </a:prstGeom>
        </xdr:spPr>
      </xdr:pic>
      <xdr:sp macro="" textlink="">
        <xdr:nvSpPr>
          <xdr:cNvPr id="17" name="TextBox 16" descr="About refresh&#10;Read this important article about how to refresh PivotTables. ">
            <a:hlinkClick xmlns:r="http://schemas.openxmlformats.org/officeDocument/2006/relationships" r:id="rId5" tooltip="Select to learn more about refreshing PivotTables"/>
            <a:extLst>
              <a:ext uri="{FF2B5EF4-FFF2-40B4-BE49-F238E27FC236}">
                <a16:creationId xmlns:a16="http://schemas.microsoft.com/office/drawing/2014/main" id="{E45C3434-160B-49B7-B3E2-240541ECEB77}"/>
              </a:ext>
            </a:extLst>
          </xdr:cNvPr>
          <xdr:cNvSpPr txBox="1"/>
        </xdr:nvSpPr>
        <xdr:spPr>
          <a:xfrm>
            <a:off x="3273314" y="2171700"/>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About refresh</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Read this important article about how to refresh PivotTables. </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sp macro="" textlink="">
        <xdr:nvSpPr>
          <xdr:cNvPr id="18" name="TextBox 17" descr="Learn more">
            <a:hlinkClick xmlns:r="http://schemas.openxmlformats.org/officeDocument/2006/relationships" r:id="rId5" tooltip="Select to learn more about refreshing PivotTables"/>
            <a:extLst>
              <a:ext uri="{FF2B5EF4-FFF2-40B4-BE49-F238E27FC236}">
                <a16:creationId xmlns:a16="http://schemas.microsoft.com/office/drawing/2014/main" id="{D5C76820-F0A8-4797-989E-E19891768845}"/>
              </a:ext>
            </a:extLst>
          </xdr:cNvPr>
          <xdr:cNvSpPr txBox="1"/>
        </xdr:nvSpPr>
        <xdr:spPr>
          <a:xfrm>
            <a:off x="32861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grpSp>
    <xdr:clientData/>
  </xdr:twoCellAnchor>
  <xdr:twoCellAnchor>
    <xdr:from>
      <xdr:col>1</xdr:col>
      <xdr:colOff>4249136</xdr:colOff>
      <xdr:row>12</xdr:row>
      <xdr:rowOff>41272</xdr:rowOff>
    </xdr:from>
    <xdr:to>
      <xdr:col>1</xdr:col>
      <xdr:colOff>6173184</xdr:colOff>
      <xdr:row>22</xdr:row>
      <xdr:rowOff>172865</xdr:rowOff>
    </xdr:to>
    <xdr:grpSp>
      <xdr:nvGrpSpPr>
        <xdr:cNvPr id="24" name="Group 23">
          <a:extLst>
            <a:ext uri="{FF2B5EF4-FFF2-40B4-BE49-F238E27FC236}">
              <a16:creationId xmlns:a16="http://schemas.microsoft.com/office/drawing/2014/main" id="{0A3DC34E-D2EA-4BB1-9E49-491BBD8C2034}"/>
            </a:ext>
          </a:extLst>
        </xdr:cNvPr>
        <xdr:cNvGrpSpPr/>
      </xdr:nvGrpSpPr>
      <xdr:grpSpPr>
        <a:xfrm>
          <a:off x="4858736" y="2235832"/>
          <a:ext cx="1924048" cy="1960393"/>
          <a:chOff x="4839686" y="2212972"/>
          <a:chExt cx="1924048" cy="1941343"/>
        </a:xfrm>
      </xdr:grpSpPr>
      <xdr:sp macro="" textlink="">
        <xdr:nvSpPr>
          <xdr:cNvPr id="11" name="TextBox 10" descr="LinkedIn Learning&#10;Video courses for all levels—from beginner to advanced. Take at your own pace.">
            <a:hlinkClick xmlns:r="http://schemas.openxmlformats.org/officeDocument/2006/relationships" r:id="rId8" tooltip="Select to learn more about LinkedIn Learning options online"/>
            <a:extLst>
              <a:ext uri="{FF2B5EF4-FFF2-40B4-BE49-F238E27FC236}">
                <a16:creationId xmlns:a16="http://schemas.microsoft.com/office/drawing/2014/main" id="{177790B4-F4B7-4CB0-A860-0B4378FECBA3}"/>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LinkedIn Learning</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Video courses for all levels—from beginner to advanced. Take at your own pace.</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pic>
        <xdr:nvPicPr>
          <xdr:cNvPr id="12" name="Picture 11">
            <a:hlinkClick xmlns:r="http://schemas.openxmlformats.org/officeDocument/2006/relationships" r:id="rId8" tooltip="Select to learn more about LinkedIn Learning options online"/>
            <a:extLst>
              <a:ext uri="{FF2B5EF4-FFF2-40B4-BE49-F238E27FC236}">
                <a16:creationId xmlns:a16="http://schemas.microsoft.com/office/drawing/2014/main" id="{DA95A5B5-112D-41EE-B59F-C224B787058D}"/>
              </a:ext>
            </a:extLst>
          </xdr:cNvPr>
          <xdr:cNvPicPr>
            <a:picLocks noChangeAspect="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sp macro="" textlink="">
        <xdr:nvSpPr>
          <xdr:cNvPr id="19" name="TextBox 18" descr="Learn more">
            <a:hlinkClick xmlns:r="http://schemas.openxmlformats.org/officeDocument/2006/relationships" r:id="rId8" tooltip="Select to learn more about LinkedIn Learning options online"/>
            <a:extLst>
              <a:ext uri="{FF2B5EF4-FFF2-40B4-BE49-F238E27FC236}">
                <a16:creationId xmlns:a16="http://schemas.microsoft.com/office/drawing/2014/main" id="{AB7FC727-C3C8-4344-882E-90FDAF0758C2}"/>
              </a:ext>
            </a:extLst>
          </xdr:cNvPr>
          <xdr:cNvSpPr txBox="1"/>
        </xdr:nvSpPr>
        <xdr:spPr>
          <a:xfrm>
            <a:off x="5391149" y="3738040"/>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grpSp>
    <xdr:clientData/>
  </xdr:twoCellAnchor>
  <xdr:twoCellAnchor editAs="absolute">
    <xdr:from>
      <xdr:col>3</xdr:col>
      <xdr:colOff>28574</xdr:colOff>
      <xdr:row>20</xdr:row>
      <xdr:rowOff>109015</xdr:rowOff>
    </xdr:from>
    <xdr:to>
      <xdr:col>5</xdr:col>
      <xdr:colOff>69718</xdr:colOff>
      <xdr:row>22</xdr:row>
      <xdr:rowOff>169690</xdr:rowOff>
    </xdr:to>
    <xdr:sp macro="" textlink="">
      <xdr:nvSpPr>
        <xdr:cNvPr id="20" name="TextBox 19" descr="Learn more">
          <a:hlinkClick xmlns:r="http://schemas.openxmlformats.org/officeDocument/2006/relationships" r:id="rId2" tooltip="Select to connect with the Excel Tech Community"/>
          <a:extLst>
            <a:ext uri="{FF2B5EF4-FFF2-40B4-BE49-F238E27FC236}">
              <a16:creationId xmlns:a16="http://schemas.microsoft.com/office/drawing/2014/main" id="{A906CB9F-D84E-44A9-8F0E-E96C8C3B2BF4}"/>
            </a:ext>
          </a:extLst>
        </xdr:cNvPr>
        <xdr:cNvSpPr txBox="1"/>
      </xdr:nvSpPr>
      <xdr:spPr>
        <a:xfrm>
          <a:off x="75533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1" name="Picture 20" descr="Community">
          <a:hlinkClick xmlns:r="http://schemas.openxmlformats.org/officeDocument/2006/relationships" r:id="rId2" tooltip="Select to connect with the Excel Tech Community"/>
          <a:extLst>
            <a:ext uri="{FF2B5EF4-FFF2-40B4-BE49-F238E27FC236}">
              <a16:creationId xmlns:a16="http://schemas.microsoft.com/office/drawing/2014/main" id="{60572BA1-BD2B-4F43-B3C9-B66E69C66FA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494918</xdr:colOff>
      <xdr:row>22</xdr:row>
      <xdr:rowOff>96012</xdr:rowOff>
    </xdr:to>
    <xdr:grpSp>
      <xdr:nvGrpSpPr>
        <xdr:cNvPr id="2" name="grp_WalkMe">
          <a:extLst>
            <a:ext uri="{FF2B5EF4-FFF2-40B4-BE49-F238E27FC236}">
              <a16:creationId xmlns:a16="http://schemas.microsoft.com/office/drawing/2014/main" id="{0163F57D-6E0F-4B43-9E03-9A087FCD67B2}"/>
            </a:ext>
          </a:extLst>
        </xdr:cNvPr>
        <xdr:cNvGrpSpPr/>
      </xdr:nvGrpSpPr>
      <xdr:grpSpPr>
        <a:xfrm>
          <a:off x="0" y="0"/>
          <a:ext cx="7992998" cy="4104132"/>
          <a:chOff x="0" y="0"/>
          <a:chExt cx="7781543" cy="4439412"/>
        </a:xfrm>
      </xdr:grpSpPr>
      <xdr:sp macro="" textlink="">
        <xdr:nvSpPr>
          <xdr:cNvPr id="3" name="txt_WalkMeHeader" descr="But when you first look at a PivotTable, you might find that you need more answers out of it.">
            <a:extLst>
              <a:ext uri="{FF2B5EF4-FFF2-40B4-BE49-F238E27FC236}">
                <a16:creationId xmlns:a16="http://schemas.microsoft.com/office/drawing/2014/main" id="{76F5F9BA-9587-4602-95C4-3FCEE45813B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But when you first look at a PivotTable,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might find that you need more answers out of it. </a:t>
            </a:r>
          </a:p>
        </xdr:txBody>
      </xdr:sp>
      <xdr:sp macro="" textlink="">
        <xdr:nvSpPr>
          <xdr:cNvPr id="4" name="txt_WalkMeFooter">
            <a:extLst>
              <a:ext uri="{FF2B5EF4-FFF2-40B4-BE49-F238E27FC236}">
                <a16:creationId xmlns:a16="http://schemas.microsoft.com/office/drawing/2014/main" id="{5606B571-AC2C-49B3-9358-149921868111}"/>
              </a:ext>
            </a:extLst>
          </xdr:cNvPr>
          <xdr:cNvSpPr txBox="1"/>
        </xdr:nvSpPr>
        <xdr:spPr>
          <a:xfrm>
            <a:off x="0" y="36004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53F2B1CA-0CE9-46DA-AB24-B8BB1F266533}"/>
              </a:ext>
            </a:extLst>
          </xdr:cNvPr>
          <xdr:cNvSpPr/>
        </xdr:nvSpPr>
        <xdr:spPr>
          <a:xfrm>
            <a:off x="62611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09C67B5-018B-4213-8E1C-8C9CA4AE959F}"/>
              </a:ext>
            </a:extLst>
          </xdr:cNvPr>
          <xdr:cNvSpPr/>
        </xdr:nvSpPr>
        <xdr:spPr>
          <a:xfrm flipH="1">
            <a:off x="3048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AC53091B-3FE6-43A2-9CA9-07DBBB7AB49A}"/>
              </a:ext>
            </a:extLst>
          </xdr:cNvPr>
          <xdr:cNvSpPr/>
        </xdr:nvSpPr>
        <xdr:spPr>
          <a:xfrm>
            <a:off x="3291839" y="407593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5</xdr:col>
      <xdr:colOff>57151</xdr:colOff>
      <xdr:row>5</xdr:row>
      <xdr:rowOff>85735</xdr:rowOff>
    </xdr:from>
    <xdr:to>
      <xdr:col>6</xdr:col>
      <xdr:colOff>950992</xdr:colOff>
      <xdr:row>8</xdr:row>
      <xdr:rowOff>33992</xdr:rowOff>
    </xdr:to>
    <xdr:sp macro="" textlink="">
      <xdr:nvSpPr>
        <xdr:cNvPr id="8" name="txt_WalkMeCallout2" descr="What did Mom buy that was so expensive?">
          <a:extLst>
            <a:ext uri="{FF2B5EF4-FFF2-40B4-BE49-F238E27FC236}">
              <a16:creationId xmlns:a16="http://schemas.microsoft.com/office/drawing/2014/main" id="{72FEE2C1-1D5A-4CD5-9E31-5E55F078E5A7}"/>
            </a:ext>
          </a:extLst>
        </xdr:cNvPr>
        <xdr:cNvSpPr txBox="1"/>
      </xdr:nvSpPr>
      <xdr:spPr>
        <a:xfrm>
          <a:off x="3057526" y="1028710"/>
          <a:ext cx="1646316" cy="510232"/>
        </a:xfrm>
        <a:prstGeom prst="rect">
          <a:avLst/>
        </a:prstGeom>
        <a:solidFill>
          <a:srgbClr val="F4B183"/>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What did each person spend money on?</a:t>
          </a:r>
        </a:p>
      </xdr:txBody>
    </xdr:sp>
    <xdr:clientData/>
  </xdr:twoCellAnchor>
  <xdr:twoCellAnchor editAs="absolute">
    <xdr:from>
      <xdr:col>5</xdr:col>
      <xdr:colOff>218320</xdr:colOff>
      <xdr:row>8</xdr:row>
      <xdr:rowOff>47630</xdr:rowOff>
    </xdr:from>
    <xdr:to>
      <xdr:col>5</xdr:col>
      <xdr:colOff>218320</xdr:colOff>
      <xdr:row>9</xdr:row>
      <xdr:rowOff>145963</xdr:rowOff>
    </xdr:to>
    <xdr:cxnSp macro="">
      <xdr:nvCxnSpPr>
        <xdr:cNvPr id="9" name="shp_ArrowStraight">
          <a:extLst>
            <a:ext uri="{FF2B5EF4-FFF2-40B4-BE49-F238E27FC236}">
              <a16:creationId xmlns:a16="http://schemas.microsoft.com/office/drawing/2014/main" id="{237388AB-0E48-428F-99DB-FA7C284CF585}"/>
            </a:ext>
          </a:extLst>
        </xdr:cNvPr>
        <xdr:cNvCxnSpPr/>
      </xdr:nvCxnSpPr>
      <xdr:spPr>
        <a:xfrm flipV="1">
          <a:off x="3218695" y="1552580"/>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190500</xdr:colOff>
      <xdr:row>9</xdr:row>
      <xdr:rowOff>28586</xdr:rowOff>
    </xdr:from>
    <xdr:to>
      <xdr:col>8</xdr:col>
      <xdr:colOff>808116</xdr:colOff>
      <xdr:row>11</xdr:row>
      <xdr:rowOff>157818</xdr:rowOff>
    </xdr:to>
    <xdr:sp macro="" textlink="">
      <xdr:nvSpPr>
        <xdr:cNvPr id="10" name="txt_WalkMeCallout3" descr="When did these purchases happen?">
          <a:extLst>
            <a:ext uri="{FF2B5EF4-FFF2-40B4-BE49-F238E27FC236}">
              <a16:creationId xmlns:a16="http://schemas.microsoft.com/office/drawing/2014/main" id="{6777C7AC-4BD4-4AA6-9E3A-A88922D3D22E}"/>
            </a:ext>
          </a:extLst>
        </xdr:cNvPr>
        <xdr:cNvSpPr txBox="1"/>
      </xdr:nvSpPr>
      <xdr:spPr>
        <a:xfrm>
          <a:off x="4933950" y="1724036"/>
          <a:ext cx="1608216" cy="510232"/>
        </a:xfrm>
        <a:prstGeom prst="rect">
          <a:avLst/>
        </a:prstGeom>
        <a:solidFill>
          <a:srgbClr val="B4C6E7"/>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What did Mom buy that was so expensive?</a:t>
          </a:r>
        </a:p>
      </xdr:txBody>
    </xdr:sp>
    <xdr:clientData/>
  </xdr:twoCellAnchor>
  <xdr:twoCellAnchor editAs="absolute">
    <xdr:from>
      <xdr:col>1</xdr:col>
      <xdr:colOff>381000</xdr:colOff>
      <xdr:row>8</xdr:row>
      <xdr:rowOff>161935</xdr:rowOff>
    </xdr:from>
    <xdr:to>
      <xdr:col>4</xdr:col>
      <xdr:colOff>198516</xdr:colOff>
      <xdr:row>11</xdr:row>
      <xdr:rowOff>100667</xdr:rowOff>
    </xdr:to>
    <xdr:sp macro="" textlink="">
      <xdr:nvSpPr>
        <xdr:cNvPr id="11" name="txt_WalkMeCallout1" descr="What did each person spend money on?">
          <a:extLst>
            <a:ext uri="{FF2B5EF4-FFF2-40B4-BE49-F238E27FC236}">
              <a16:creationId xmlns:a16="http://schemas.microsoft.com/office/drawing/2014/main" id="{3AAC450C-5889-4BFA-A9B5-D400C8B75868}"/>
            </a:ext>
          </a:extLst>
        </xdr:cNvPr>
        <xdr:cNvSpPr txBox="1"/>
      </xdr:nvSpPr>
      <xdr:spPr>
        <a:xfrm>
          <a:off x="990600" y="1666885"/>
          <a:ext cx="1646316" cy="510232"/>
        </a:xfrm>
        <a:prstGeom prst="rect">
          <a:avLst/>
        </a:prstGeom>
        <a:solidFill>
          <a:srgbClr val="FFE699"/>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When did these purchases happen?</a:t>
          </a:r>
        </a:p>
      </xdr:txBody>
    </xdr:sp>
    <xdr:clientData/>
  </xdr:twoCellAnchor>
  <xdr:twoCellAnchor>
    <xdr:from>
      <xdr:col>3</xdr:col>
      <xdr:colOff>554794</xdr:colOff>
      <xdr:row>10</xdr:row>
      <xdr:rowOff>60265</xdr:rowOff>
    </xdr:from>
    <xdr:to>
      <xdr:col>5</xdr:col>
      <xdr:colOff>135589</xdr:colOff>
      <xdr:row>13</xdr:row>
      <xdr:rowOff>2717</xdr:rowOff>
    </xdr:to>
    <xdr:sp macro="" textlink="">
      <xdr:nvSpPr>
        <xdr:cNvPr id="12" name="shp_ArrowCurved">
          <a:extLst>
            <a:ext uri="{FF2B5EF4-FFF2-40B4-BE49-F238E27FC236}">
              <a16:creationId xmlns:a16="http://schemas.microsoft.com/office/drawing/2014/main" id="{B71C3636-DAED-4D63-BABE-93BA3CA33E83}"/>
            </a:ext>
          </a:extLst>
        </xdr:cNvPr>
        <xdr:cNvSpPr/>
      </xdr:nvSpPr>
      <xdr:spPr>
        <a:xfrm rot="11700000">
          <a:off x="2383594" y="1946215"/>
          <a:ext cx="752370" cy="513952"/>
        </a:xfrm>
        <a:prstGeom prst="arc">
          <a:avLst>
            <a:gd name="adj1" fmla="val 15041774"/>
            <a:gd name="adj2" fmla="val 20877560"/>
          </a:avLst>
        </a:prstGeom>
        <a:ln w="19050">
          <a:solidFill>
            <a:srgbClr val="217346"/>
          </a:solidFill>
          <a:prstDash val="sysDot"/>
          <a:headEnd type="triangle"/>
          <a:tail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707193</xdr:colOff>
      <xdr:row>10</xdr:row>
      <xdr:rowOff>107893</xdr:rowOff>
    </xdr:from>
    <xdr:to>
      <xdr:col>7</xdr:col>
      <xdr:colOff>468963</xdr:colOff>
      <xdr:row>13</xdr:row>
      <xdr:rowOff>50345</xdr:rowOff>
    </xdr:to>
    <xdr:sp macro="" textlink="">
      <xdr:nvSpPr>
        <xdr:cNvPr id="13" name="shp_ArrowCurved" descr="Arrow">
          <a:extLst>
            <a:ext uri="{FF2B5EF4-FFF2-40B4-BE49-F238E27FC236}">
              <a16:creationId xmlns:a16="http://schemas.microsoft.com/office/drawing/2014/main" id="{FFA19B5E-4AA3-4969-93C6-1A4252EC873B}"/>
            </a:ext>
          </a:extLst>
        </xdr:cNvPr>
        <xdr:cNvSpPr/>
      </xdr:nvSpPr>
      <xdr:spPr>
        <a:xfrm rot="9900000" flipH="1">
          <a:off x="4460043" y="1993843"/>
          <a:ext cx="752370" cy="513952"/>
        </a:xfrm>
        <a:prstGeom prst="arc">
          <a:avLst>
            <a:gd name="adj1" fmla="val 15041774"/>
            <a:gd name="adj2" fmla="val 20877560"/>
          </a:avLst>
        </a:prstGeom>
        <a:ln w="19050">
          <a:solidFill>
            <a:srgbClr val="217346"/>
          </a:solidFill>
          <a:prstDash val="sysDot"/>
          <a:headEnd type="triangle"/>
          <a:tail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494918</xdr:colOff>
      <xdr:row>22</xdr:row>
      <xdr:rowOff>96012</xdr:rowOff>
    </xdr:to>
    <xdr:grpSp>
      <xdr:nvGrpSpPr>
        <xdr:cNvPr id="2" name="grp_WalkMe">
          <a:extLst>
            <a:ext uri="{FF2B5EF4-FFF2-40B4-BE49-F238E27FC236}">
              <a16:creationId xmlns:a16="http://schemas.microsoft.com/office/drawing/2014/main" id="{F942036C-7421-495F-9C3C-6F8C9F7862FC}"/>
            </a:ext>
          </a:extLst>
        </xdr:cNvPr>
        <xdr:cNvGrpSpPr/>
      </xdr:nvGrpSpPr>
      <xdr:grpSpPr>
        <a:xfrm>
          <a:off x="0" y="0"/>
          <a:ext cx="7992998" cy="4104132"/>
          <a:chOff x="0" y="0"/>
          <a:chExt cx="7781543" cy="4439412"/>
        </a:xfrm>
      </xdr:grpSpPr>
      <xdr:sp macro="" textlink="">
        <xdr:nvSpPr>
          <xdr:cNvPr id="3" name="txt_WalkMeHeader" descr="These are all good questions but for the moment, lets focus on just one question.">
            <a:extLst>
              <a:ext uri="{FF2B5EF4-FFF2-40B4-BE49-F238E27FC236}">
                <a16:creationId xmlns:a16="http://schemas.microsoft.com/office/drawing/2014/main" id="{149D9821-1DFB-4DB4-A5CE-B5792B4FDE42}"/>
              </a:ext>
            </a:extLst>
          </xdr:cNvPr>
          <xdr:cNvSpPr txBox="1"/>
        </xdr:nvSpPr>
        <xdr:spPr>
          <a:xfrm>
            <a:off x="0" y="0"/>
            <a:ext cx="7781543" cy="79552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These are all good questions,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but for the moment let's focus on just one question...</a:t>
            </a:r>
            <a:endParaRPr lang="sq-AL"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1CFDC5C8-782F-415C-90B2-D716F894C9BE}"/>
              </a:ext>
            </a:extLst>
          </xdr:cNvPr>
          <xdr:cNvSpPr txBox="1"/>
        </xdr:nvSpPr>
        <xdr:spPr>
          <a:xfrm>
            <a:off x="0" y="36004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43212DFD-C5DE-43CE-A271-02A7CB414754}"/>
              </a:ext>
            </a:extLst>
          </xdr:cNvPr>
          <xdr:cNvSpPr/>
        </xdr:nvSpPr>
        <xdr:spPr>
          <a:xfrm>
            <a:off x="62611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ADDE59F-6E50-4FE7-9ED5-6123AA502BB3}"/>
              </a:ext>
            </a:extLst>
          </xdr:cNvPr>
          <xdr:cNvSpPr/>
        </xdr:nvSpPr>
        <xdr:spPr>
          <a:xfrm flipH="1">
            <a:off x="3048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426B7BFB-84E9-4118-8DE4-2AFA50725B4B}"/>
              </a:ext>
            </a:extLst>
          </xdr:cNvPr>
          <xdr:cNvSpPr/>
        </xdr:nvSpPr>
        <xdr:spPr>
          <a:xfrm>
            <a:off x="3291839" y="407593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5</xdr:col>
      <xdr:colOff>57151</xdr:colOff>
      <xdr:row>5</xdr:row>
      <xdr:rowOff>85735</xdr:rowOff>
    </xdr:from>
    <xdr:to>
      <xdr:col>6</xdr:col>
      <xdr:colOff>950992</xdr:colOff>
      <xdr:row>8</xdr:row>
      <xdr:rowOff>33992</xdr:rowOff>
    </xdr:to>
    <xdr:sp macro="" textlink="">
      <xdr:nvSpPr>
        <xdr:cNvPr id="8" name="txt_WalkMeCallout1" descr="What did each person spend money on?">
          <a:extLst>
            <a:ext uri="{FF2B5EF4-FFF2-40B4-BE49-F238E27FC236}">
              <a16:creationId xmlns:a16="http://schemas.microsoft.com/office/drawing/2014/main" id="{6B19DEDE-7BD2-478E-A21D-2C849B5C2DE5}"/>
            </a:ext>
          </a:extLst>
        </xdr:cNvPr>
        <xdr:cNvSpPr txBox="1"/>
      </xdr:nvSpPr>
      <xdr:spPr>
        <a:xfrm>
          <a:off x="3057526" y="1028710"/>
          <a:ext cx="1646316" cy="510232"/>
        </a:xfrm>
        <a:prstGeom prst="rect">
          <a:avLst/>
        </a:prstGeom>
        <a:solidFill>
          <a:srgbClr val="F4B183"/>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What did each person spend money on?</a:t>
          </a:r>
        </a:p>
      </xdr:txBody>
    </xdr:sp>
    <xdr:clientData/>
  </xdr:twoCellAnchor>
  <xdr:twoCellAnchor editAs="absolute">
    <xdr:from>
      <xdr:col>5</xdr:col>
      <xdr:colOff>223083</xdr:colOff>
      <xdr:row>8</xdr:row>
      <xdr:rowOff>47630</xdr:rowOff>
    </xdr:from>
    <xdr:to>
      <xdr:col>5</xdr:col>
      <xdr:colOff>223083</xdr:colOff>
      <xdr:row>9</xdr:row>
      <xdr:rowOff>145963</xdr:rowOff>
    </xdr:to>
    <xdr:cxnSp macro="">
      <xdr:nvCxnSpPr>
        <xdr:cNvPr id="9" name="shp_ArrowStraight">
          <a:extLst>
            <a:ext uri="{FF2B5EF4-FFF2-40B4-BE49-F238E27FC236}">
              <a16:creationId xmlns:a16="http://schemas.microsoft.com/office/drawing/2014/main" id="{83B21BB8-E608-457D-9D3A-FEF2ED6141E8}"/>
            </a:ext>
          </a:extLst>
        </xdr:cNvPr>
        <xdr:cNvCxnSpPr/>
      </xdr:nvCxnSpPr>
      <xdr:spPr>
        <a:xfrm flipV="1">
          <a:off x="3223458" y="1552580"/>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323468</xdr:colOff>
      <xdr:row>22</xdr:row>
      <xdr:rowOff>96012</xdr:rowOff>
    </xdr:to>
    <xdr:grpSp>
      <xdr:nvGrpSpPr>
        <xdr:cNvPr id="2" name="grp_WalkMe">
          <a:extLst>
            <a:ext uri="{FF2B5EF4-FFF2-40B4-BE49-F238E27FC236}">
              <a16:creationId xmlns:a16="http://schemas.microsoft.com/office/drawing/2014/main" id="{287FBF77-CF25-4F77-AA42-CBBA38FFCDBF}"/>
            </a:ext>
          </a:extLst>
        </xdr:cNvPr>
        <xdr:cNvGrpSpPr/>
      </xdr:nvGrpSpPr>
      <xdr:grpSpPr>
        <a:xfrm>
          <a:off x="0" y="0"/>
          <a:ext cx="7989188" cy="4165092"/>
          <a:chOff x="0" y="0"/>
          <a:chExt cx="7781543" cy="4439412"/>
        </a:xfrm>
      </xdr:grpSpPr>
      <xdr:sp macro="" textlink="">
        <xdr:nvSpPr>
          <xdr:cNvPr id="3" name="txt_WalkMeHeader" descr="We answered that question by adding a column field. As a result, the PivotTable now has six new columns that show us the type of purchase made by each person. ">
            <a:extLst>
              <a:ext uri="{FF2B5EF4-FFF2-40B4-BE49-F238E27FC236}">
                <a16:creationId xmlns:a16="http://schemas.microsoft.com/office/drawing/2014/main" id="{6537BD41-8383-4C39-AF91-256848B3D16A}"/>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We answered that question by adding a </a:t>
            </a:r>
            <a:r>
              <a:rPr lang="en-US" sz="1500" b="0" i="1" kern="1200" baseline="0">
                <a:solidFill>
                  <a:schemeClr val="dk1"/>
                </a:solidFill>
                <a:effectLst/>
                <a:latin typeface="Segoe UI Semibold" panose="020B0702040204020203" pitchFamily="34" charset="0"/>
                <a:ea typeface="+mn-ea"/>
                <a:cs typeface="Segoe UI Semibold" panose="020B0702040204020203" pitchFamily="34" charset="0"/>
              </a:rPr>
              <a:t>column field</a:t>
            </a:r>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As a result, the PivotTable now has five new columns that show us the type of purchase made by each person.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92385B1E-D1F0-4419-9FD0-82877C8E5813}"/>
              </a:ext>
            </a:extLst>
          </xdr:cNvPr>
          <xdr:cNvSpPr txBox="1"/>
        </xdr:nvSpPr>
        <xdr:spPr>
          <a:xfrm>
            <a:off x="0" y="366712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36E97C1-0EA3-424E-A4A5-2AAEEE12945A}"/>
              </a:ext>
            </a:extLst>
          </xdr:cNvPr>
          <xdr:cNvSpPr/>
        </xdr:nvSpPr>
        <xdr:spPr>
          <a:xfrm>
            <a:off x="62611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3E387804-D621-4881-8001-D6BF20E020E9}"/>
              </a:ext>
            </a:extLst>
          </xdr:cNvPr>
          <xdr:cNvSpPr/>
        </xdr:nvSpPr>
        <xdr:spPr>
          <a:xfrm flipH="1">
            <a:off x="3048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5152C1AF-FBD3-46F0-B536-842CFAB590AB}"/>
              </a:ext>
            </a:extLst>
          </xdr:cNvPr>
          <xdr:cNvSpPr/>
        </xdr:nvSpPr>
        <xdr:spPr>
          <a:xfrm>
            <a:off x="3291839" y="4142613"/>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3</xdr:col>
      <xdr:colOff>32384</xdr:colOff>
      <xdr:row>7</xdr:row>
      <xdr:rowOff>103298</xdr:rowOff>
    </xdr:from>
    <xdr:to>
      <xdr:col>7</xdr:col>
      <xdr:colOff>504823</xdr:colOff>
      <xdr:row>8</xdr:row>
      <xdr:rowOff>175265</xdr:rowOff>
    </xdr:to>
    <xdr:sp macro="" textlink="">
      <xdr:nvSpPr>
        <xdr:cNvPr id="8" name="shp_BraceBottom">
          <a:extLst>
            <a:ext uri="{FF2B5EF4-FFF2-40B4-BE49-F238E27FC236}">
              <a16:creationId xmlns:a16="http://schemas.microsoft.com/office/drawing/2014/main" id="{071B50CA-115B-4CE2-B290-919494A649EC}"/>
            </a:ext>
          </a:extLst>
        </xdr:cNvPr>
        <xdr:cNvSpPr/>
      </xdr:nvSpPr>
      <xdr:spPr>
        <a:xfrm rot="5400000">
          <a:off x="3356820" y="369787"/>
          <a:ext cx="262467" cy="2491739"/>
        </a:xfrm>
        <a:prstGeom prst="leftBrace">
          <a:avLst>
            <a:gd name="adj1" fmla="val 34667"/>
            <a:gd name="adj2" fmla="val 49712"/>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3</xdr:col>
      <xdr:colOff>10482</xdr:colOff>
      <xdr:row>5</xdr:row>
      <xdr:rowOff>114299</xdr:rowOff>
    </xdr:from>
    <xdr:to>
      <xdr:col>8</xdr:col>
      <xdr:colOff>35399</xdr:colOff>
      <xdr:row>6</xdr:row>
      <xdr:rowOff>192058</xdr:rowOff>
    </xdr:to>
    <xdr:sp macro="" textlink="">
      <xdr:nvSpPr>
        <xdr:cNvPr id="9" name="Tip Text 23" descr="We added a column field here, which gave us six new columns...">
          <a:extLst>
            <a:ext uri="{FF2B5EF4-FFF2-40B4-BE49-F238E27FC236}">
              <a16:creationId xmlns:a16="http://schemas.microsoft.com/office/drawing/2014/main" id="{ECFF4DD8-638D-4ACA-8310-AFC847809DF2}"/>
            </a:ext>
          </a:extLst>
        </xdr:cNvPr>
        <xdr:cNvSpPr txBox="1"/>
      </xdr:nvSpPr>
      <xdr:spPr>
        <a:xfrm>
          <a:off x="2220282" y="1066799"/>
          <a:ext cx="2549042"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We added a </a:t>
          </a:r>
          <a:r>
            <a:rPr lang="en-US" sz="1100" b="1" baseline="0" noProof="0">
              <a:effectLst/>
              <a:latin typeface="Calibri" panose="020F0502020204030204" pitchFamily="34" charset="0"/>
              <a:ea typeface="Calibri" panose="020F0502020204030204" pitchFamily="34" charset="0"/>
              <a:cs typeface="Calibri" panose="020F0502020204030204" pitchFamily="34" charset="0"/>
            </a:rPr>
            <a:t>column field </a:t>
          </a:r>
          <a:r>
            <a:rPr lang="en-US" sz="1100" b="0" baseline="0" noProof="0">
              <a:effectLst/>
              <a:latin typeface="Calibri" panose="020F0502020204030204" pitchFamily="34" charset="0"/>
              <a:ea typeface="Calibri" panose="020F0502020204030204" pitchFamily="34" charset="0"/>
              <a:cs typeface="Calibri" panose="020F0502020204030204" pitchFamily="34" charset="0"/>
            </a:rPr>
            <a:t>here, which gave us five new columns...</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2</xdr:col>
      <xdr:colOff>735330</xdr:colOff>
      <xdr:row>16</xdr:row>
      <xdr:rowOff>127213</xdr:rowOff>
    </xdr:from>
    <xdr:to>
      <xdr:col>8</xdr:col>
      <xdr:colOff>280253</xdr:colOff>
      <xdr:row>18</xdr:row>
      <xdr:rowOff>54477</xdr:rowOff>
    </xdr:to>
    <xdr:sp macro="" textlink="">
      <xdr:nvSpPr>
        <xdr:cNvPr id="10" name="Tip Text 24" descr="...and the value field is broken down even further.">
          <a:extLst>
            <a:ext uri="{FF2B5EF4-FFF2-40B4-BE49-F238E27FC236}">
              <a16:creationId xmlns:a16="http://schemas.microsoft.com/office/drawing/2014/main" id="{F0F91064-DAF7-41E9-AD09-A7A90D7CA46A}"/>
            </a:ext>
          </a:extLst>
        </xdr:cNvPr>
        <xdr:cNvSpPr txBox="1"/>
      </xdr:nvSpPr>
      <xdr:spPr>
        <a:xfrm>
          <a:off x="1954530" y="3222838"/>
          <a:ext cx="3059648" cy="308264"/>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value field is broken up even further.</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32384</xdr:colOff>
      <xdr:row>15</xdr:row>
      <xdr:rowOff>17571</xdr:rowOff>
    </xdr:from>
    <xdr:to>
      <xdr:col>8</xdr:col>
      <xdr:colOff>0</xdr:colOff>
      <xdr:row>16</xdr:row>
      <xdr:rowOff>89538</xdr:rowOff>
    </xdr:to>
    <xdr:sp macro="" textlink="">
      <xdr:nvSpPr>
        <xdr:cNvPr id="11" name="shp_BraceBottom">
          <a:extLst>
            <a:ext uri="{FF2B5EF4-FFF2-40B4-BE49-F238E27FC236}">
              <a16:creationId xmlns:a16="http://schemas.microsoft.com/office/drawing/2014/main" id="{F7BA2FAD-C065-43D6-9BE0-EAC92BC18787}"/>
            </a:ext>
          </a:extLst>
        </xdr:cNvPr>
        <xdr:cNvSpPr/>
      </xdr:nvSpPr>
      <xdr:spPr>
        <a:xfrm rot="16200000">
          <a:off x="3356821" y="1808059"/>
          <a:ext cx="262467" cy="2491741"/>
        </a:xfrm>
        <a:prstGeom prst="leftBrace">
          <a:avLst>
            <a:gd name="adj1" fmla="val 34667"/>
            <a:gd name="adj2" fmla="val 49712"/>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285368</xdr:colOff>
      <xdr:row>22</xdr:row>
      <xdr:rowOff>96012</xdr:rowOff>
    </xdr:to>
    <xdr:grpSp>
      <xdr:nvGrpSpPr>
        <xdr:cNvPr id="2" name="grp_WalkMe">
          <a:extLst>
            <a:ext uri="{FF2B5EF4-FFF2-40B4-BE49-F238E27FC236}">
              <a16:creationId xmlns:a16="http://schemas.microsoft.com/office/drawing/2014/main" id="{F75013C0-E90E-42BA-AC1B-34621962D482}"/>
            </a:ext>
          </a:extLst>
        </xdr:cNvPr>
        <xdr:cNvGrpSpPr/>
      </xdr:nvGrpSpPr>
      <xdr:grpSpPr>
        <a:xfrm>
          <a:off x="0" y="0"/>
          <a:ext cx="7989188" cy="4165092"/>
          <a:chOff x="0" y="0"/>
          <a:chExt cx="7781543" cy="4439412"/>
        </a:xfrm>
      </xdr:grpSpPr>
      <xdr:sp macro="" textlink="">
        <xdr:nvSpPr>
          <xdr:cNvPr id="3" name="txt_WalkMeHeader" descr="We answered that question by adding a column field. As a result, the PivotTable now has six new columns that show us the type of purchase made by each person. ">
            <a:extLst>
              <a:ext uri="{FF2B5EF4-FFF2-40B4-BE49-F238E27FC236}">
                <a16:creationId xmlns:a16="http://schemas.microsoft.com/office/drawing/2014/main" id="{0FF3D9FD-DCDA-4E35-8D5D-FC9656F5DEE3}"/>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If the PivotTable is hard to understand, try this: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Read from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left</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then from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top</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and then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down</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The example below is for Dad, but it would work for Kelly or Mom too.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AC558208-29A5-4D92-974A-A85C1799A7DA}"/>
              </a:ext>
            </a:extLst>
          </xdr:cNvPr>
          <xdr:cNvSpPr txBox="1"/>
        </xdr:nvSpPr>
        <xdr:spPr>
          <a:xfrm>
            <a:off x="0" y="366712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BD296DEA-8DD2-407E-9128-9F5A7978A4B8}"/>
              </a:ext>
            </a:extLst>
          </xdr:cNvPr>
          <xdr:cNvSpPr/>
        </xdr:nvSpPr>
        <xdr:spPr>
          <a:xfrm>
            <a:off x="62611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8AE76C43-6AA1-402A-943E-E00EBE358635}"/>
              </a:ext>
            </a:extLst>
          </xdr:cNvPr>
          <xdr:cNvSpPr/>
        </xdr:nvSpPr>
        <xdr:spPr>
          <a:xfrm flipH="1">
            <a:off x="3048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4163B594-EE39-4E3C-BEA7-3608FBE7AB85}"/>
              </a:ext>
            </a:extLst>
          </xdr:cNvPr>
          <xdr:cNvSpPr/>
        </xdr:nvSpPr>
        <xdr:spPr>
          <a:xfrm>
            <a:off x="3291839" y="4142613"/>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1</xdr:col>
      <xdr:colOff>598331</xdr:colOff>
      <xdr:row>5</xdr:row>
      <xdr:rowOff>85724</xdr:rowOff>
    </xdr:from>
    <xdr:to>
      <xdr:col>3</xdr:col>
      <xdr:colOff>295275</xdr:colOff>
      <xdr:row>6</xdr:row>
      <xdr:rowOff>163483</xdr:rowOff>
    </xdr:to>
    <xdr:sp macro="" textlink="">
      <xdr:nvSpPr>
        <xdr:cNvPr id="9" name="Tip Text 23" descr="We added a column field here, which gave us six new columns...">
          <a:extLst>
            <a:ext uri="{FF2B5EF4-FFF2-40B4-BE49-F238E27FC236}">
              <a16:creationId xmlns:a16="http://schemas.microsoft.com/office/drawing/2014/main" id="{DA7818BC-6F81-4A17-A351-4F43DF9175CB}"/>
            </a:ext>
          </a:extLst>
        </xdr:cNvPr>
        <xdr:cNvSpPr txBox="1"/>
      </xdr:nvSpPr>
      <xdr:spPr>
        <a:xfrm>
          <a:off x="1207931" y="1038224"/>
          <a:ext cx="1335244"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...spent this much on Food: $125.</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0</xdr:col>
      <xdr:colOff>104775</xdr:colOff>
      <xdr:row>9</xdr:row>
      <xdr:rowOff>172304</xdr:rowOff>
    </xdr:from>
    <xdr:to>
      <xdr:col>1</xdr:col>
      <xdr:colOff>601599</xdr:colOff>
      <xdr:row>11</xdr:row>
      <xdr:rowOff>111344</xdr:rowOff>
    </xdr:to>
    <xdr:sp macro="" textlink="">
      <xdr:nvSpPr>
        <xdr:cNvPr id="12" name="Tip Text 23" descr="This example shows how the row field...">
          <a:extLst>
            <a:ext uri="{FF2B5EF4-FFF2-40B4-BE49-F238E27FC236}">
              <a16:creationId xmlns:a16="http://schemas.microsoft.com/office/drawing/2014/main" id="{8ACDCFF1-EF53-4517-9699-D589F3E32140}"/>
            </a:ext>
          </a:extLst>
        </xdr:cNvPr>
        <xdr:cNvSpPr txBox="1"/>
      </xdr:nvSpPr>
      <xdr:spPr>
        <a:xfrm>
          <a:off x="104775" y="1934429"/>
          <a:ext cx="1106424" cy="320040"/>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Dad...</a:t>
          </a:r>
        </a:p>
      </xdr:txBody>
    </xdr:sp>
    <xdr:clientData/>
  </xdr:twoCellAnchor>
  <xdr:twoCellAnchor editAs="absolute">
    <xdr:from>
      <xdr:col>1</xdr:col>
      <xdr:colOff>21696</xdr:colOff>
      <xdr:row>7</xdr:row>
      <xdr:rowOff>133350</xdr:rowOff>
    </xdr:from>
    <xdr:to>
      <xdr:col>2</xdr:col>
      <xdr:colOff>64063</xdr:colOff>
      <xdr:row>11</xdr:row>
      <xdr:rowOff>175446</xdr:rowOff>
    </xdr:to>
    <xdr:sp macro="" textlink="">
      <xdr:nvSpPr>
        <xdr:cNvPr id="13" name="shp_ArrowCurved">
          <a:extLst>
            <a:ext uri="{FF2B5EF4-FFF2-40B4-BE49-F238E27FC236}">
              <a16:creationId xmlns:a16="http://schemas.microsoft.com/office/drawing/2014/main" id="{E44AD35B-A032-468F-A455-B3359A4F750B}"/>
            </a:ext>
          </a:extLst>
        </xdr:cNvPr>
        <xdr:cNvSpPr/>
      </xdr:nvSpPr>
      <xdr:spPr>
        <a:xfrm rot="13532850">
          <a:off x="574282" y="1571489"/>
          <a:ext cx="804096" cy="690067"/>
        </a:xfrm>
        <a:prstGeom prst="arc">
          <a:avLst>
            <a:gd name="adj1" fmla="val 11455374"/>
            <a:gd name="adj2" fmla="val 149148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Calibri" panose="020F0502020204030204" pitchFamily="34" charset="0"/>
          </a:endParaRPr>
        </a:p>
      </xdr:txBody>
    </xdr:sp>
    <xdr:clientData/>
  </xdr:twoCellAnchor>
  <xdr:twoCellAnchor editAs="absolute">
    <xdr:from>
      <xdr:col>3</xdr:col>
      <xdr:colOff>133350</xdr:colOff>
      <xdr:row>7</xdr:row>
      <xdr:rowOff>0</xdr:rowOff>
    </xdr:from>
    <xdr:to>
      <xdr:col>3</xdr:col>
      <xdr:colOff>133351</xdr:colOff>
      <xdr:row>8</xdr:row>
      <xdr:rowOff>98334</xdr:rowOff>
    </xdr:to>
    <xdr:cxnSp macro="">
      <xdr:nvCxnSpPr>
        <xdr:cNvPr id="14" name="shp_ArrowStraight">
          <a:extLst>
            <a:ext uri="{FF2B5EF4-FFF2-40B4-BE49-F238E27FC236}">
              <a16:creationId xmlns:a16="http://schemas.microsoft.com/office/drawing/2014/main" id="{8792D8A1-8378-4819-9CD8-EDC335A12C66}"/>
            </a:ext>
          </a:extLst>
        </xdr:cNvPr>
        <xdr:cNvCxnSpPr/>
      </xdr:nvCxnSpPr>
      <xdr:spPr>
        <a:xfrm flipH="1" flipV="1">
          <a:off x="2381250" y="1381125"/>
          <a:ext cx="1" cy="288834"/>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295275</xdr:colOff>
      <xdr:row>7</xdr:row>
      <xdr:rowOff>0</xdr:rowOff>
    </xdr:from>
    <xdr:to>
      <xdr:col>4</xdr:col>
      <xdr:colOff>295275</xdr:colOff>
      <xdr:row>8</xdr:row>
      <xdr:rowOff>98333</xdr:rowOff>
    </xdr:to>
    <xdr:cxnSp macro="">
      <xdr:nvCxnSpPr>
        <xdr:cNvPr id="16" name="shp_ArrowStraight">
          <a:extLst>
            <a:ext uri="{FF2B5EF4-FFF2-40B4-BE49-F238E27FC236}">
              <a16:creationId xmlns:a16="http://schemas.microsoft.com/office/drawing/2014/main" id="{35B9D297-97B1-46EE-9F29-631AD20EB2B1}"/>
            </a:ext>
          </a:extLst>
        </xdr:cNvPr>
        <xdr:cNvCxnSpPr/>
      </xdr:nvCxnSpPr>
      <xdr:spPr>
        <a:xfrm flipV="1">
          <a:off x="3048000" y="1381125"/>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255431</xdr:colOff>
      <xdr:row>5</xdr:row>
      <xdr:rowOff>85724</xdr:rowOff>
    </xdr:from>
    <xdr:to>
      <xdr:col>6</xdr:col>
      <xdr:colOff>76200</xdr:colOff>
      <xdr:row>6</xdr:row>
      <xdr:rowOff>163483</xdr:rowOff>
    </xdr:to>
    <xdr:sp macro="" textlink="">
      <xdr:nvSpPr>
        <xdr:cNvPr id="21" name="Tip Text 23" descr="We added a column field here, which gave us six new columns...">
          <a:extLst>
            <a:ext uri="{FF2B5EF4-FFF2-40B4-BE49-F238E27FC236}">
              <a16:creationId xmlns:a16="http://schemas.microsoft.com/office/drawing/2014/main" id="{22CEE01A-C875-473B-BB7B-33755865030C}"/>
            </a:ext>
          </a:extLst>
        </xdr:cNvPr>
        <xdr:cNvSpPr txBox="1"/>
      </xdr:nvSpPr>
      <xdr:spPr>
        <a:xfrm>
          <a:off x="2503331" y="1038224"/>
          <a:ext cx="1335244"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...spent this much on Gifts: $95.</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8</xdr:col>
      <xdr:colOff>542925</xdr:colOff>
      <xdr:row>7</xdr:row>
      <xdr:rowOff>0</xdr:rowOff>
    </xdr:from>
    <xdr:to>
      <xdr:col>8</xdr:col>
      <xdr:colOff>542925</xdr:colOff>
      <xdr:row>8</xdr:row>
      <xdr:rowOff>98333</xdr:rowOff>
    </xdr:to>
    <xdr:cxnSp macro="">
      <xdr:nvCxnSpPr>
        <xdr:cNvPr id="22" name="shp_ArrowStraight">
          <a:extLst>
            <a:ext uri="{FF2B5EF4-FFF2-40B4-BE49-F238E27FC236}">
              <a16:creationId xmlns:a16="http://schemas.microsoft.com/office/drawing/2014/main" id="{A2A0C856-BC73-48BE-81F8-D1A9D1C4ECD0}"/>
            </a:ext>
          </a:extLst>
        </xdr:cNvPr>
        <xdr:cNvCxnSpPr/>
      </xdr:nvCxnSpPr>
      <xdr:spPr>
        <a:xfrm flipV="1">
          <a:off x="5314950" y="1381125"/>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217331</xdr:colOff>
      <xdr:row>5</xdr:row>
      <xdr:rowOff>85724</xdr:rowOff>
    </xdr:from>
    <xdr:to>
      <xdr:col>9</xdr:col>
      <xdr:colOff>38101</xdr:colOff>
      <xdr:row>6</xdr:row>
      <xdr:rowOff>163483</xdr:rowOff>
    </xdr:to>
    <xdr:sp macro="" textlink="">
      <xdr:nvSpPr>
        <xdr:cNvPr id="23" name="Tip Text 23" descr="We added a column field here, which gave us six new columns...">
          <a:extLst>
            <a:ext uri="{FF2B5EF4-FFF2-40B4-BE49-F238E27FC236}">
              <a16:creationId xmlns:a16="http://schemas.microsoft.com/office/drawing/2014/main" id="{5845E49D-19E4-4DE4-B296-7140934FFACC}"/>
            </a:ext>
          </a:extLst>
        </xdr:cNvPr>
        <xdr:cNvSpPr txBox="1"/>
      </xdr:nvSpPr>
      <xdr:spPr>
        <a:xfrm>
          <a:off x="4484531" y="1038224"/>
          <a:ext cx="1078070"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...spent a total of $220.</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142493</xdr:colOff>
      <xdr:row>36</xdr:row>
      <xdr:rowOff>38875</xdr:rowOff>
    </xdr:to>
    <xdr:grpSp>
      <xdr:nvGrpSpPr>
        <xdr:cNvPr id="2" name="grp_WalkMe">
          <a:extLst>
            <a:ext uri="{FF2B5EF4-FFF2-40B4-BE49-F238E27FC236}">
              <a16:creationId xmlns:a16="http://schemas.microsoft.com/office/drawing/2014/main" id="{A1F3A5EC-05EB-4B6E-9133-C9FA48CEBB72}"/>
            </a:ext>
          </a:extLst>
        </xdr:cNvPr>
        <xdr:cNvGrpSpPr/>
      </xdr:nvGrpSpPr>
      <xdr:grpSpPr>
        <a:xfrm>
          <a:off x="0" y="0"/>
          <a:ext cx="8006333" cy="6668275"/>
          <a:chOff x="0" y="0"/>
          <a:chExt cx="7781543" cy="7112348"/>
        </a:xfrm>
      </xdr:grpSpPr>
      <xdr:sp macro="" textlink="">
        <xdr:nvSpPr>
          <xdr:cNvPr id="3" name="txt_WalkMeHeader" descr="How did we make the column field? We dragged the Type field, down to the Columns area in the PivotTable Fields list.">
            <a:extLst>
              <a:ext uri="{FF2B5EF4-FFF2-40B4-BE49-F238E27FC236}">
                <a16:creationId xmlns:a16="http://schemas.microsoft.com/office/drawing/2014/main" id="{6FFD8F25-9086-4F65-B955-AFFE859F08E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How did we make the column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We dragged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Type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field, down to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Columns</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area in the PivotTable Fields list.</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C5EF6965-7CC0-499D-B456-E2BD688E61B3}"/>
              </a:ext>
            </a:extLst>
          </xdr:cNvPr>
          <xdr:cNvSpPr txBox="1"/>
        </xdr:nvSpPr>
        <xdr:spPr>
          <a:xfrm>
            <a:off x="0" y="6428698"/>
            <a:ext cx="7781543" cy="68364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515764A-427E-4809-9930-E7EFD56E953A}"/>
              </a:ext>
            </a:extLst>
          </xdr:cNvPr>
          <xdr:cNvSpPr/>
        </xdr:nvSpPr>
        <xdr:spPr>
          <a:xfrm>
            <a:off x="6261100" y="6592214"/>
            <a:ext cx="1207008" cy="356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3B68F37-F04E-43C9-849F-667B72C5DE81}"/>
              </a:ext>
            </a:extLst>
          </xdr:cNvPr>
          <xdr:cNvSpPr/>
        </xdr:nvSpPr>
        <xdr:spPr>
          <a:xfrm flipH="1">
            <a:off x="304800" y="6592214"/>
            <a:ext cx="1207008" cy="356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1E406E4C-8ED3-476B-87D7-E13241DDA2C3}"/>
              </a:ext>
            </a:extLst>
          </xdr:cNvPr>
          <xdr:cNvSpPr/>
        </xdr:nvSpPr>
        <xdr:spPr>
          <a:xfrm>
            <a:off x="3291839" y="6920324"/>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oneCell">
    <xdr:from>
      <xdr:col>3</xdr:col>
      <xdr:colOff>480821</xdr:colOff>
      <xdr:row>4</xdr:row>
      <xdr:rowOff>188595</xdr:rowOff>
    </xdr:from>
    <xdr:to>
      <xdr:col>9</xdr:col>
      <xdr:colOff>23621</xdr:colOff>
      <xdr:row>31</xdr:row>
      <xdr:rowOff>112395</xdr:rowOff>
    </xdr:to>
    <xdr:pic>
      <xdr:nvPicPr>
        <xdr:cNvPr id="8" name="Picture 7">
          <a:extLst>
            <a:ext uri="{FF2B5EF4-FFF2-40B4-BE49-F238E27FC236}">
              <a16:creationId xmlns:a16="http://schemas.microsoft.com/office/drawing/2014/main" id="{94D46D1B-9152-4F7B-9493-EAB1D8537E7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62046" y="950595"/>
          <a:ext cx="2457450" cy="51149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19</xdr:row>
      <xdr:rowOff>142875</xdr:rowOff>
    </xdr:from>
    <xdr:to>
      <xdr:col>10</xdr:col>
      <xdr:colOff>123443</xdr:colOff>
      <xdr:row>23</xdr:row>
      <xdr:rowOff>48387</xdr:rowOff>
    </xdr:to>
    <xdr:sp macro="" textlink="" fLocksText="0">
      <xdr:nvSpPr>
        <xdr:cNvPr id="2" name="txt_PracticeFooter">
          <a:extLst>
            <a:ext uri="{FF2B5EF4-FFF2-40B4-BE49-F238E27FC236}">
              <a16:creationId xmlns:a16="http://schemas.microsoft.com/office/drawing/2014/main" id="{7D6AC15F-391E-46D9-9202-E268E6DB08CF}"/>
            </a:ext>
          </a:extLst>
        </xdr:cNvPr>
        <xdr:cNvSpPr txBox="1"/>
      </xdr:nvSpPr>
      <xdr:spPr>
        <a:xfrm>
          <a:off x="0" y="376237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3</xdr:col>
      <xdr:colOff>701039</xdr:colOff>
      <xdr:row>22</xdr:row>
      <xdr:rowOff>46863</xdr:rowOff>
    </xdr:from>
    <xdr:to>
      <xdr:col>5</xdr:col>
      <xdr:colOff>413003</xdr:colOff>
      <xdr:row>23</xdr:row>
      <xdr:rowOff>48387</xdr:rowOff>
    </xdr:to>
    <xdr:sp macro="" textlink="" fLocksText="0">
      <xdr:nvSpPr>
        <xdr:cNvPr id="3"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1CB107C1-2F4A-4563-AC20-87FD1004E223}"/>
            </a:ext>
          </a:extLst>
        </xdr:cNvPr>
        <xdr:cNvSpPr/>
      </xdr:nvSpPr>
      <xdr:spPr>
        <a:xfrm>
          <a:off x="3291839" y="4237863"/>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0</xdr:col>
      <xdr:colOff>481615</xdr:colOff>
      <xdr:row>3</xdr:row>
      <xdr:rowOff>17040</xdr:rowOff>
    </xdr:from>
    <xdr:to>
      <xdr:col>2</xdr:col>
      <xdr:colOff>253015</xdr:colOff>
      <xdr:row>10</xdr:row>
      <xdr:rowOff>55140</xdr:rowOff>
    </xdr:to>
    <xdr:sp macro="" textlink="" fLocksText="0">
      <xdr:nvSpPr>
        <xdr:cNvPr id="4" name="txt_Practice1" descr="Click inside the PivotTable below. ">
          <a:extLst>
            <a:ext uri="{FF2B5EF4-FFF2-40B4-BE49-F238E27FC236}">
              <a16:creationId xmlns:a16="http://schemas.microsoft.com/office/drawing/2014/main" id="{EA46545F-6838-44A1-BD71-C2C2E9759CCF}"/>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PivotTable below. </a:t>
          </a:r>
        </a:p>
      </xdr:txBody>
    </xdr:sp>
    <xdr:clientData/>
  </xdr:twoCellAnchor>
  <xdr:twoCellAnchor editAs="absolute">
    <xdr:from>
      <xdr:col>2</xdr:col>
      <xdr:colOff>656227</xdr:colOff>
      <xdr:row>3</xdr:row>
      <xdr:rowOff>17040</xdr:rowOff>
    </xdr:from>
    <xdr:to>
      <xdr:col>4</xdr:col>
      <xdr:colOff>294277</xdr:colOff>
      <xdr:row>10</xdr:row>
      <xdr:rowOff>55140</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AB39C435-1BDB-4BD6-A02D-4C14DB1CAAA1}"/>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5</xdr:col>
      <xdr:colOff>34901</xdr:colOff>
      <xdr:row>3</xdr:row>
      <xdr:rowOff>17040</xdr:rowOff>
    </xdr:from>
    <xdr:to>
      <xdr:col>6</xdr:col>
      <xdr:colOff>663551</xdr:colOff>
      <xdr:row>10</xdr:row>
      <xdr:rowOff>55140</xdr:rowOff>
    </xdr:to>
    <xdr:sp macro="" textlink="" fLocksText="0">
      <xdr:nvSpPr>
        <xdr:cNvPr id="6" name="txt_Practice3" descr="In the PivotTable Fields list, drag the Type field down to the Columns area. (Like we showed you on the previous sheet.)">
          <a:extLst>
            <a:ext uri="{FF2B5EF4-FFF2-40B4-BE49-F238E27FC236}">
              <a16:creationId xmlns:a16="http://schemas.microsoft.com/office/drawing/2014/main" id="{FD6190D3-8147-455B-88B2-AE04AA703BA0}"/>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PivotTable Fields list, drag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Type</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Columns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area. (Like we showed you on the previous sheet.)</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32E98DA2-0C0D-4181-B81D-01BF55C652AC}"/>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actice2" descr="2">
          <a:extLst>
            <a:ext uri="{FF2B5EF4-FFF2-40B4-BE49-F238E27FC236}">
              <a16:creationId xmlns:a16="http://schemas.microsoft.com/office/drawing/2014/main" id="{AFBD8E9C-8094-4A59-BA8A-7399553698EC}"/>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Practice3" descr="3">
          <a:extLst>
            <a:ext uri="{FF2B5EF4-FFF2-40B4-BE49-F238E27FC236}">
              <a16:creationId xmlns:a16="http://schemas.microsoft.com/office/drawing/2014/main" id="{E46E0741-F6C1-4776-8DBC-54484059FFCC}"/>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123443</xdr:colOff>
      <xdr:row>2</xdr:row>
      <xdr:rowOff>21336</xdr:rowOff>
    </xdr:to>
    <xdr:sp macro="" textlink="" fLocksText="0">
      <xdr:nvSpPr>
        <xdr:cNvPr id="10" name="txt_PracticeHeader" descr="Practice ">
          <a:extLst>
            <a:ext uri="{FF2B5EF4-FFF2-40B4-BE49-F238E27FC236}">
              <a16:creationId xmlns:a16="http://schemas.microsoft.com/office/drawing/2014/main" id="{C1D9626F-6FA9-412E-AA3F-1EBEE84D8E68}"/>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698500</xdr:colOff>
      <xdr:row>20</xdr:row>
      <xdr:rowOff>107823</xdr:rowOff>
    </xdr:from>
    <xdr:to>
      <xdr:col>9</xdr:col>
      <xdr:colOff>419608</xdr:colOff>
      <xdr:row>22</xdr:row>
      <xdr:rowOff>83439</xdr:rowOff>
    </xdr:to>
    <xdr:sp macro="" textlink="" fLocksText="0">
      <xdr:nvSpPr>
        <xdr:cNvPr id="11"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AF6F87C0-5DC1-4DA5-9AF2-70081C52F9FD}"/>
            </a:ext>
          </a:extLst>
        </xdr:cNvPr>
        <xdr:cNvSpPr/>
      </xdr:nvSpPr>
      <xdr:spPr>
        <a:xfrm>
          <a:off x="6261100" y="391782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20</xdr:row>
      <xdr:rowOff>107823</xdr:rowOff>
    </xdr:from>
    <xdr:to>
      <xdr:col>1</xdr:col>
      <xdr:colOff>902208</xdr:colOff>
      <xdr:row>22</xdr:row>
      <xdr:rowOff>83439</xdr:rowOff>
    </xdr:to>
    <xdr:sp macro="" textlink="" fLocksText="0">
      <xdr:nvSpPr>
        <xdr:cNvPr id="12"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56408D35-F630-454D-B0F2-2B154F6BD165}"/>
            </a:ext>
          </a:extLst>
        </xdr:cNvPr>
        <xdr:cNvSpPr/>
      </xdr:nvSpPr>
      <xdr:spPr>
        <a:xfrm flipH="1">
          <a:off x="304800" y="391782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7</xdr:col>
      <xdr:colOff>396851</xdr:colOff>
      <xdr:row>2</xdr:row>
      <xdr:rowOff>188490</xdr:rowOff>
    </xdr:from>
    <xdr:to>
      <xdr:col>10</xdr:col>
      <xdr:colOff>66675</xdr:colOff>
      <xdr:row>6</xdr:row>
      <xdr:rowOff>161925</xdr:rowOff>
    </xdr:to>
    <xdr:sp macro="" textlink="" fLocksText="0">
      <xdr:nvSpPr>
        <xdr:cNvPr id="13" name="txt_Practice4" descr="The PivotTable below should automatically expand to include those columns. Uncheck the Type field if you want to go back.">
          <a:extLst>
            <a:ext uri="{FF2B5EF4-FFF2-40B4-BE49-F238E27FC236}">
              <a16:creationId xmlns:a16="http://schemas.microsoft.com/office/drawing/2014/main" id="{7A33D2AB-A34B-413A-99F5-55DCE773A5D9}"/>
            </a:ext>
          </a:extLst>
        </xdr:cNvPr>
        <xdr:cNvSpPr txBox="1"/>
      </xdr:nvSpPr>
      <xdr:spPr>
        <a:xfrm>
          <a:off x="5959451" y="569490"/>
          <a:ext cx="1765324" cy="735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The PivotTable below should automatically expand to include those six columns for Type. </a:t>
          </a:r>
        </a:p>
      </xdr:txBody>
    </xdr:sp>
    <xdr:clientData/>
  </xdr:twoCellAnchor>
  <xdr:twoCellAnchor editAs="absolute">
    <xdr:from>
      <xdr:col>7</xdr:col>
      <xdr:colOff>30461</xdr:colOff>
      <xdr:row>2</xdr:row>
      <xdr:rowOff>188490</xdr:rowOff>
    </xdr:from>
    <xdr:to>
      <xdr:col>7</xdr:col>
      <xdr:colOff>405365</xdr:colOff>
      <xdr:row>4</xdr:row>
      <xdr:rowOff>182394</xdr:rowOff>
    </xdr:to>
    <xdr:sp macro="" textlink="" fLocksText="0">
      <xdr:nvSpPr>
        <xdr:cNvPr id="14" name="shp_Practice4" descr="4">
          <a:extLst>
            <a:ext uri="{FF2B5EF4-FFF2-40B4-BE49-F238E27FC236}">
              <a16:creationId xmlns:a16="http://schemas.microsoft.com/office/drawing/2014/main" id="{99850A0D-5905-46C7-99F2-3A5D9F8B6C69}"/>
            </a:ext>
          </a:extLst>
        </xdr:cNvPr>
        <xdr:cNvSpPr/>
      </xdr:nvSpPr>
      <xdr:spPr>
        <a:xfrm>
          <a:off x="5593061" y="56949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9</xdr:col>
      <xdr:colOff>723518</xdr:colOff>
      <xdr:row>22</xdr:row>
      <xdr:rowOff>96012</xdr:rowOff>
    </xdr:to>
    <xdr:grpSp>
      <xdr:nvGrpSpPr>
        <xdr:cNvPr id="2" name="grp_WalkMe">
          <a:extLst>
            <a:ext uri="{FF2B5EF4-FFF2-40B4-BE49-F238E27FC236}">
              <a16:creationId xmlns:a16="http://schemas.microsoft.com/office/drawing/2014/main" id="{DB4820E7-B077-4DE5-978E-3D5D47B92A80}"/>
            </a:ext>
          </a:extLst>
        </xdr:cNvPr>
        <xdr:cNvGrpSpPr/>
      </xdr:nvGrpSpPr>
      <xdr:grpSpPr>
        <a:xfrm>
          <a:off x="0" y="0"/>
          <a:ext cx="7977758" cy="4119372"/>
          <a:chOff x="0" y="0"/>
          <a:chExt cx="7781543" cy="4439412"/>
        </a:xfrm>
      </xdr:grpSpPr>
      <xdr:sp macro="" textlink="">
        <xdr:nvSpPr>
          <xdr:cNvPr id="3" name="txt_WalkMeHeader" descr="Let's review the PivotTable you just made, but this time we've added some special colors. The colors make it easy for you to see where the row, column, and value fields are located.">
            <a:extLst>
              <a:ext uri="{FF2B5EF4-FFF2-40B4-BE49-F238E27FC236}">
                <a16:creationId xmlns:a16="http://schemas.microsoft.com/office/drawing/2014/main" id="{BA27858F-C2CB-4AE1-8A08-B8812E7BD514}"/>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Let's review the PivotTable you just made,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but this time we've added some special colors. The colors make it easy for you to see where the row, column, and value fields are located.</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7A526CCC-2308-4D2C-B86C-E41F94E1BDB6}"/>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9153B190-CA6E-4717-977E-F4F4054D66A0}"/>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83F06F2-D02A-4BA4-816C-3C87302E7180}"/>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7CB0015B-A178-4A78-9589-30BABED70582}"/>
              </a:ext>
            </a:extLst>
          </xdr:cNvPr>
          <xdr:cNvSpPr/>
        </xdr:nvSpPr>
        <xdr:spPr>
          <a:xfrm>
            <a:off x="3291839" y="409498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0</xdr:col>
      <xdr:colOff>495304</xdr:colOff>
      <xdr:row>5</xdr:row>
      <xdr:rowOff>102870</xdr:rowOff>
    </xdr:from>
    <xdr:to>
      <xdr:col>2</xdr:col>
      <xdr:colOff>3812</xdr:colOff>
      <xdr:row>7</xdr:row>
      <xdr:rowOff>33944</xdr:rowOff>
    </xdr:to>
    <xdr:sp macro="" textlink="">
      <xdr:nvSpPr>
        <xdr:cNvPr id="8" name="Tip Text 23" descr="The row field...">
          <a:extLst>
            <a:ext uri="{FF2B5EF4-FFF2-40B4-BE49-F238E27FC236}">
              <a16:creationId xmlns:a16="http://schemas.microsoft.com/office/drawing/2014/main" id="{25B3E6E4-AAAA-4EC1-8C01-177160C5AE2E}"/>
            </a:ext>
          </a:extLst>
        </xdr:cNvPr>
        <xdr:cNvSpPr txBox="1"/>
      </xdr:nvSpPr>
      <xdr:spPr>
        <a:xfrm>
          <a:off x="495304" y="1055370"/>
          <a:ext cx="1108708"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Row field</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297901</xdr:colOff>
      <xdr:row>14</xdr:row>
      <xdr:rowOff>57152</xdr:rowOff>
    </xdr:from>
    <xdr:to>
      <xdr:col>7</xdr:col>
      <xdr:colOff>347431</xdr:colOff>
      <xdr:row>16</xdr:row>
      <xdr:rowOff>3171</xdr:rowOff>
    </xdr:to>
    <xdr:sp macro="" textlink="">
      <xdr:nvSpPr>
        <xdr:cNvPr id="9" name="Tip Text 25" descr="...along with the column field you just added...">
          <a:extLst>
            <a:ext uri="{FF2B5EF4-FFF2-40B4-BE49-F238E27FC236}">
              <a16:creationId xmlns:a16="http://schemas.microsoft.com/office/drawing/2014/main" id="{0032BC7D-BDA5-45A6-A759-FE577AEE8086}"/>
            </a:ext>
          </a:extLst>
        </xdr:cNvPr>
        <xdr:cNvSpPr txBox="1"/>
      </xdr:nvSpPr>
      <xdr:spPr>
        <a:xfrm>
          <a:off x="2888701" y="2724152"/>
          <a:ext cx="3021330" cy="32701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Value field</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32844</xdr:colOff>
      <xdr:row>7</xdr:row>
      <xdr:rowOff>3</xdr:rowOff>
    </xdr:from>
    <xdr:to>
      <xdr:col>8</xdr:col>
      <xdr:colOff>13137</xdr:colOff>
      <xdr:row>7</xdr:row>
      <xdr:rowOff>161928</xdr:rowOff>
    </xdr:to>
    <xdr:sp macro="" textlink="">
      <xdr:nvSpPr>
        <xdr:cNvPr id="10" name="shp_BraceBottom">
          <a:extLst>
            <a:ext uri="{FF2B5EF4-FFF2-40B4-BE49-F238E27FC236}">
              <a16:creationId xmlns:a16="http://schemas.microsoft.com/office/drawing/2014/main" id="{BFA5DF18-9736-4CF4-B77C-4F584C447345}"/>
            </a:ext>
          </a:extLst>
        </xdr:cNvPr>
        <xdr:cNvSpPr/>
      </xdr:nvSpPr>
      <xdr:spPr>
        <a:xfrm rot="5400000">
          <a:off x="4387740" y="-436177"/>
          <a:ext cx="171450" cy="3691759"/>
        </a:xfrm>
        <a:prstGeom prst="leftBrace">
          <a:avLst>
            <a:gd name="adj1" fmla="val 34667"/>
            <a:gd name="adj2" fmla="val 49300"/>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3</xdr:col>
      <xdr:colOff>314094</xdr:colOff>
      <xdr:row>5</xdr:row>
      <xdr:rowOff>43815</xdr:rowOff>
    </xdr:from>
    <xdr:to>
      <xdr:col>7</xdr:col>
      <xdr:colOff>446729</xdr:colOff>
      <xdr:row>6</xdr:row>
      <xdr:rowOff>157769</xdr:rowOff>
    </xdr:to>
    <xdr:sp macro="" textlink="">
      <xdr:nvSpPr>
        <xdr:cNvPr id="11" name="Tip Text 24" descr="...divide up the value field.">
          <a:extLst>
            <a:ext uri="{FF2B5EF4-FFF2-40B4-BE49-F238E27FC236}">
              <a16:creationId xmlns:a16="http://schemas.microsoft.com/office/drawing/2014/main" id="{6227EEC0-7747-4D46-B133-C9A8FA06551B}"/>
            </a:ext>
          </a:extLst>
        </xdr:cNvPr>
        <xdr:cNvSpPr txBox="1"/>
      </xdr:nvSpPr>
      <xdr:spPr>
        <a:xfrm>
          <a:off x="2904894" y="996315"/>
          <a:ext cx="3104435" cy="304454"/>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Column field </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1</xdr:col>
      <xdr:colOff>383085</xdr:colOff>
      <xdr:row>5</xdr:row>
      <xdr:rowOff>152269</xdr:rowOff>
    </xdr:from>
    <xdr:to>
      <xdr:col>2</xdr:col>
      <xdr:colOff>694934</xdr:colOff>
      <xdr:row>9</xdr:row>
      <xdr:rowOff>143469</xdr:rowOff>
    </xdr:to>
    <xdr:sp macro="" textlink="">
      <xdr:nvSpPr>
        <xdr:cNvPr id="12" name="shp_ArrowCurved">
          <a:extLst>
            <a:ext uri="{FF2B5EF4-FFF2-40B4-BE49-F238E27FC236}">
              <a16:creationId xmlns:a16="http://schemas.microsoft.com/office/drawing/2014/main" id="{8B3C6B4E-C336-44F0-9190-D37C2E550C44}"/>
            </a:ext>
          </a:extLst>
        </xdr:cNvPr>
        <xdr:cNvSpPr/>
      </xdr:nvSpPr>
      <xdr:spPr>
        <a:xfrm rot="12380056">
          <a:off x="992685" y="1104769"/>
          <a:ext cx="1302449" cy="753200"/>
        </a:xfrm>
        <a:prstGeom prst="arc">
          <a:avLst>
            <a:gd name="adj1" fmla="val 16283853"/>
            <a:gd name="adj2" fmla="val 207545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3</xdr:col>
      <xdr:colOff>32852</xdr:colOff>
      <xdr:row>13</xdr:row>
      <xdr:rowOff>95254</xdr:rowOff>
    </xdr:from>
    <xdr:to>
      <xdr:col>8</xdr:col>
      <xdr:colOff>13144</xdr:colOff>
      <xdr:row>14</xdr:row>
      <xdr:rowOff>76204</xdr:rowOff>
    </xdr:to>
    <xdr:sp macro="" textlink="">
      <xdr:nvSpPr>
        <xdr:cNvPr id="13" name="shp_BraceBottom">
          <a:extLst>
            <a:ext uri="{FF2B5EF4-FFF2-40B4-BE49-F238E27FC236}">
              <a16:creationId xmlns:a16="http://schemas.microsoft.com/office/drawing/2014/main" id="{63EA3E57-9ED8-4BBD-915B-6665DAC7E655}"/>
            </a:ext>
          </a:extLst>
        </xdr:cNvPr>
        <xdr:cNvSpPr/>
      </xdr:nvSpPr>
      <xdr:spPr>
        <a:xfrm rot="16200000">
          <a:off x="4385448" y="809958"/>
          <a:ext cx="171450" cy="3695042"/>
        </a:xfrm>
        <a:prstGeom prst="leftBrace">
          <a:avLst>
            <a:gd name="adj1" fmla="val 34667"/>
            <a:gd name="adj2" fmla="val 49300"/>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05.916167013886" createdVersion="6" refreshedVersion="6" minRefreshableVersion="3" recordCount="8" xr:uid="{D886E8BA-AABA-45FE-8C99-18CEB2EDE1F4}">
  <cacheSource type="worksheet">
    <worksheetSource name="tbl_6.1"/>
  </cacheSource>
  <cacheFields count="4">
    <cacheField name="Date" numFmtId="167">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05.916167129632" createdVersion="6" refreshedVersion="6" minRefreshableVersion="3" recordCount="48" xr:uid="{ECD63164-A7EC-48D5-B5D2-A59F9AF2DA7A}">
  <cacheSource type="worksheet">
    <worksheetSource name="tbl_17.1"/>
  </cacheSource>
  <cacheFields count="4">
    <cacheField name="Buyer" numFmtId="0">
      <sharedItems count="2">
        <s v="Dad"/>
        <s v="Mom"/>
      </sharedItems>
    </cacheField>
    <cacheField name="Season" numFmtId="0">
      <sharedItems count="4">
        <s v="Winter"/>
        <s v="Spring"/>
        <s v="Summer"/>
        <s v="Fall"/>
      </sharedItems>
    </cacheField>
    <cacheField name="Type" numFmtId="0">
      <sharedItems count="3">
        <s v="Insurance"/>
        <s v="Rent"/>
        <s v="Utilities"/>
      </sharedItems>
    </cacheField>
    <cacheField name="Amount" numFmtId="165">
      <sharedItems containsSemiMixedTypes="0" containsString="0" containsNumber="1" containsInteger="1" minValue="30" maxValue="2000"/>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05.91616724537" createdVersion="6" refreshedVersion="6" minRefreshableVersion="3" recordCount="48" xr:uid="{5EB80287-63C1-4D1C-A421-484534015BD9}">
  <cacheSource type="worksheet">
    <worksheetSource name="tbl_18.1"/>
  </cacheSource>
  <cacheFields count="4">
    <cacheField name="Season" numFmtId="0">
      <sharedItems count="4">
        <s v="Winter"/>
        <s v="Spring"/>
        <s v="Summer"/>
        <s v="Fall"/>
      </sharedItems>
    </cacheField>
    <cacheField name="Sales rep" numFmtId="0">
      <sharedItems count="3">
        <s v="Jenny"/>
        <s v="George"/>
        <s v="Dave"/>
      </sharedItems>
    </cacheField>
    <cacheField name="Product" numFmtId="0">
      <sharedItems/>
    </cacheField>
    <cacheField name="Units sold" numFmtId="0">
      <sharedItems containsSemiMixedTypes="0" containsString="0" containsNumber="1" containsInteger="1" minValue="30" maxValue="2000"/>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05.91616724537" createdVersion="6" refreshedVersion="6" minRefreshableVersion="3" recordCount="8" xr:uid="{3184366A-8199-4612-9D36-08A310ABB73C}">
  <cacheSource type="worksheet">
    <worksheetSource name="tbl_1.1"/>
  </cacheSource>
  <cacheFields count="4">
    <cacheField name="Date" numFmtId="167">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164">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05.91616724537" createdVersion="6" refreshedVersion="6" minRefreshableVersion="3" recordCount="8" xr:uid="{9551DCAE-DA17-47B8-9EAD-8A04E8DDB44C}">
  <cacheSource type="worksheet">
    <worksheetSource name="tbl_2.1"/>
  </cacheSource>
  <cacheFields count="4">
    <cacheField name="Date" numFmtId="167">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164">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05.91616724537" createdVersion="6" refreshedVersion="6" minRefreshableVersion="3" recordCount="8" xr:uid="{784CEC62-D100-4CE3-940C-559709609373}">
  <cacheSource type="worksheet">
    <worksheetSource name="tbl_3.1"/>
  </cacheSource>
  <cacheFields count="4">
    <cacheField name="Date" numFmtId="167">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164">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05.91616724537" createdVersion="6" refreshedVersion="6" minRefreshableVersion="3" recordCount="8" xr:uid="{08C73358-0AD4-4284-91E4-4CEAB80FF3FF}">
  <cacheSource type="worksheet">
    <worksheetSource name="tbl_4.1"/>
  </cacheSource>
  <cacheFields count="4">
    <cacheField name="Date" numFmtId="167">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ount="6">
        <s v="Gifts"/>
        <s v="Food"/>
        <s v="Tickets"/>
        <s v="Music"/>
        <s v="Sports"/>
        <s v="Gift" u="1"/>
      </sharedItems>
    </cacheField>
    <cacheField name="Amount" numFmtId="164">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05.916167013886" createdVersion="6" refreshedVersion="6" minRefreshableVersion="3" recordCount="8" xr:uid="{C44925E8-9144-4B32-8752-C2DDBC8ABDEA}">
  <cacheSource type="worksheet">
    <worksheetSource name="tbl_4.116"/>
  </cacheSource>
  <cacheFields count="4">
    <cacheField name="Date" numFmtId="167">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ount="5">
        <s v="Gifts"/>
        <s v="Food"/>
        <s v="Tickets"/>
        <s v="Music"/>
        <s v="Sports"/>
      </sharedItems>
    </cacheField>
    <cacheField name="Amount"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05.916167013886" createdVersion="6" refreshedVersion="6" minRefreshableVersion="3" recordCount="8" xr:uid="{3DCA24C4-934A-464F-A890-C9885BF81C1E}">
  <cacheSource type="worksheet">
    <worksheetSource name="tbl_7.1"/>
  </cacheSource>
  <cacheFields count="4">
    <cacheField name="Date" numFmtId="167">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ount="5">
        <s v="Gifts"/>
        <s v="Food"/>
        <s v="Tickets"/>
        <s v="Music"/>
        <s v="Sports"/>
      </sharedItems>
    </cacheField>
    <cacheField name="Amount"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05.916167129632" createdVersion="6" refreshedVersion="6" minRefreshableVersion="3" recordCount="21" xr:uid="{84D6BF78-6021-4AAC-B1A1-E5F3459F30F1}">
  <cacheSource type="worksheet">
    <worksheetSource name="tbl_10.1"/>
  </cacheSource>
  <cacheFields count="5">
    <cacheField name="Date" numFmtId="168">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1.1.2017"/>
          <s v="1.яну"/>
          <s v="2.яну"/>
          <s v="3.яну"/>
          <s v="4.яну"/>
          <s v="5.яну"/>
          <s v="6.яну"/>
          <s v="7.яну"/>
          <s v="8.яну"/>
          <s v="9.яну"/>
          <s v="10.яну"/>
          <s v="11.яну"/>
          <s v="12.яну"/>
          <s v="13.яну"/>
          <s v="14.яну"/>
          <s v="15.яну"/>
          <s v="16.яну"/>
          <s v="17.яну"/>
          <s v="18.яну"/>
          <s v="19.яну"/>
          <s v="20.яну"/>
          <s v="21.яну"/>
          <s v="22.яну"/>
          <s v="23.яну"/>
          <s v="24.яну"/>
          <s v="25.яну"/>
          <s v="26.яну"/>
          <s v="27.яну"/>
          <s v="28.яну"/>
          <s v="29.яну"/>
          <s v="30.яну"/>
          <s v="31.яну"/>
          <s v="1.фев"/>
          <s v="2.фев"/>
          <s v="3.фев"/>
          <s v="4.фев"/>
          <s v="5.фев"/>
          <s v="6.фев"/>
          <s v="7.фев"/>
          <s v="8.фев"/>
          <s v="9.фев"/>
          <s v="10.фев"/>
          <s v="11.фев"/>
          <s v="12.фев"/>
          <s v="13.фев"/>
          <s v="14.фев"/>
          <s v="15.фев"/>
          <s v="16.фев"/>
          <s v="17.фев"/>
          <s v="18.фев"/>
          <s v="19.фев"/>
          <s v="20.фев"/>
          <s v="21.фев"/>
          <s v="22.фев"/>
          <s v="23.фев"/>
          <s v="24.фев"/>
          <s v="25.фев"/>
          <s v="26.фев"/>
          <s v="27.фев"/>
          <s v="28.фев"/>
          <s v="29.фев"/>
          <s v="1.мар"/>
          <s v="2.мар"/>
          <s v="3.мар"/>
          <s v="4.мар"/>
          <s v="5.мар"/>
          <s v="6.мар"/>
          <s v="7.мар"/>
          <s v="8.мар"/>
          <s v="9.мар"/>
          <s v="10.мар"/>
          <s v="11.мар"/>
          <s v="12.мар"/>
          <s v="13.мар"/>
          <s v="14.мар"/>
          <s v="15.мар"/>
          <s v="16.мар"/>
          <s v="17.мар"/>
          <s v="18.мар"/>
          <s v="19.мар"/>
          <s v="20.мар"/>
          <s v="21.мар"/>
          <s v="22.мар"/>
          <s v="23.мар"/>
          <s v="24.мар"/>
          <s v="25.мар"/>
          <s v="26.мар"/>
          <s v="27.мар"/>
          <s v="28.мар"/>
          <s v="29.мар"/>
          <s v="30.мар"/>
          <s v="31.мар"/>
          <s v="1.апр"/>
          <s v="2.апр"/>
          <s v="3.апр"/>
          <s v="4.апр"/>
          <s v="5.апр"/>
          <s v="6.апр"/>
          <s v="7.апр"/>
          <s v="8.апр"/>
          <s v="9.апр"/>
          <s v="10.апр"/>
          <s v="11.апр"/>
          <s v="12.апр"/>
          <s v="13.апр"/>
          <s v="14.апр"/>
          <s v="15.апр"/>
          <s v="16.апр"/>
          <s v="17.апр"/>
          <s v="18.апр"/>
          <s v="19.апр"/>
          <s v="20.апр"/>
          <s v="21.апр"/>
          <s v="22.апр"/>
          <s v="23.апр"/>
          <s v="24.апр"/>
          <s v="25.апр"/>
          <s v="26.апр"/>
          <s v="27.апр"/>
          <s v="28.апр"/>
          <s v="29.апр"/>
          <s v="30.апр"/>
          <s v="1.май"/>
          <s v="2.май"/>
          <s v="3.май"/>
          <s v="4.май"/>
          <s v="5.май"/>
          <s v="6.май"/>
          <s v="7.май"/>
          <s v="8.май"/>
          <s v="9.май"/>
          <s v="10.май"/>
          <s v="11.май"/>
          <s v="12.май"/>
          <s v="13.май"/>
          <s v="14.май"/>
          <s v="15.май"/>
          <s v="16.май"/>
          <s v="17.май"/>
          <s v="18.май"/>
          <s v="19.май"/>
          <s v="20.май"/>
          <s v="21.май"/>
          <s v="22.май"/>
          <s v="23.май"/>
          <s v="24.май"/>
          <s v="25.май"/>
          <s v="26.май"/>
          <s v="27.май"/>
          <s v="28.май"/>
          <s v="29.май"/>
          <s v="30.май"/>
          <s v="31.май"/>
          <s v="1.юни"/>
          <s v="2.юни"/>
          <s v="3.юни"/>
          <s v="4.юни"/>
          <s v="5.юни"/>
          <s v="6.юни"/>
          <s v="7.юни"/>
          <s v="8.юни"/>
          <s v="9.юни"/>
          <s v="10.юни"/>
          <s v="11.юни"/>
          <s v="12.юни"/>
          <s v="13.юни"/>
          <s v="14.юни"/>
          <s v="15.юни"/>
          <s v="16.юни"/>
          <s v="17.юни"/>
          <s v="18.юни"/>
          <s v="19.юни"/>
          <s v="20.юни"/>
          <s v="21.юни"/>
          <s v="22.юни"/>
          <s v="23.юни"/>
          <s v="24.юни"/>
          <s v="25.юни"/>
          <s v="26.юни"/>
          <s v="27.юни"/>
          <s v="28.юни"/>
          <s v="29.юни"/>
          <s v="30.юни"/>
          <s v="1.юли"/>
          <s v="2.юли"/>
          <s v="3.юли"/>
          <s v="4.юли"/>
          <s v="5.юли"/>
          <s v="6.юли"/>
          <s v="7.юли"/>
          <s v="8.юли"/>
          <s v="9.юли"/>
          <s v="10.юли"/>
          <s v="11.юли"/>
          <s v="12.юли"/>
          <s v="13.юли"/>
          <s v="14.юли"/>
          <s v="15.юли"/>
          <s v="16.юли"/>
          <s v="17.юли"/>
          <s v="18.юли"/>
          <s v="19.юли"/>
          <s v="20.юли"/>
          <s v="21.юли"/>
          <s v="22.юли"/>
          <s v="23.юли"/>
          <s v="24.юли"/>
          <s v="25.юли"/>
          <s v="26.юли"/>
          <s v="27.юли"/>
          <s v="28.юли"/>
          <s v="29.юли"/>
          <s v="30.юли"/>
          <s v="31.юли"/>
          <s v="1.авг"/>
          <s v="2.авг"/>
          <s v="3.авг"/>
          <s v="4.авг"/>
          <s v="5.авг"/>
          <s v="6.авг"/>
          <s v="7.авг"/>
          <s v="8.авг"/>
          <s v="9.авг"/>
          <s v="10.авг"/>
          <s v="11.авг"/>
          <s v="12.авг"/>
          <s v="13.авг"/>
          <s v="14.авг"/>
          <s v="15.авг"/>
          <s v="16.авг"/>
          <s v="17.авг"/>
          <s v="18.авг"/>
          <s v="19.авг"/>
          <s v="20.авг"/>
          <s v="21.авг"/>
          <s v="22.авг"/>
          <s v="23.авг"/>
          <s v="24.авг"/>
          <s v="25.авг"/>
          <s v="26.авг"/>
          <s v="27.авг"/>
          <s v="28.авг"/>
          <s v="29.авг"/>
          <s v="30.авг"/>
          <s v="31.авг"/>
          <s v="1.сеп"/>
          <s v="2.сеп"/>
          <s v="3.сеп"/>
          <s v="4.сеп"/>
          <s v="5.сеп"/>
          <s v="6.сеп"/>
          <s v="7.сеп"/>
          <s v="8.сеп"/>
          <s v="9.сеп"/>
          <s v="10.сеп"/>
          <s v="11.сеп"/>
          <s v="12.сеп"/>
          <s v="13.сеп"/>
          <s v="14.сеп"/>
          <s v="15.сеп"/>
          <s v="16.сеп"/>
          <s v="17.сеп"/>
          <s v="18.сеп"/>
          <s v="19.сеп"/>
          <s v="20.сеп"/>
          <s v="21.сеп"/>
          <s v="22.сеп"/>
          <s v="23.сеп"/>
          <s v="24.сеп"/>
          <s v="25.сеп"/>
          <s v="26.сеп"/>
          <s v="27.сеп"/>
          <s v="28.сеп"/>
          <s v="29.сеп"/>
          <s v="30.сеп"/>
          <s v="1.окт"/>
          <s v="2.окт"/>
          <s v="3.окт"/>
          <s v="4.окт"/>
          <s v="5.окт"/>
          <s v="6.окт"/>
          <s v="7.окт"/>
          <s v="8.окт"/>
          <s v="9.окт"/>
          <s v="10.окт"/>
          <s v="11.окт"/>
          <s v="12.окт"/>
          <s v="13.окт"/>
          <s v="14.окт"/>
          <s v="15.окт"/>
          <s v="16.окт"/>
          <s v="17.окт"/>
          <s v="18.окт"/>
          <s v="19.окт"/>
          <s v="20.окт"/>
          <s v="21.окт"/>
          <s v="22.окт"/>
          <s v="23.окт"/>
          <s v="24.окт"/>
          <s v="25.окт"/>
          <s v="26.окт"/>
          <s v="27.окт"/>
          <s v="28.окт"/>
          <s v="29.окт"/>
          <s v="30.окт"/>
          <s v="31.окт"/>
          <s v="1.ное"/>
          <s v="2.ное"/>
          <s v="3.ное"/>
          <s v="4.ное"/>
          <s v="5.ное"/>
          <s v="6.ное"/>
          <s v="7.ное"/>
          <s v="8.ное"/>
          <s v="9.ное"/>
          <s v="10.ное"/>
          <s v="11.ное"/>
          <s v="12.ное"/>
          <s v="13.ное"/>
          <s v="14.ное"/>
          <s v="15.ное"/>
          <s v="16.ное"/>
          <s v="17.ное"/>
          <s v="18.ное"/>
          <s v="19.ное"/>
          <s v="20.ное"/>
          <s v="21.ное"/>
          <s v="22.ное"/>
          <s v="23.ное"/>
          <s v="24.ное"/>
          <s v="25.ное"/>
          <s v="26.ное"/>
          <s v="27.ное"/>
          <s v="28.ное"/>
          <s v="29.ное"/>
          <s v="30.ное"/>
          <s v="1.дек"/>
          <s v="2.дек"/>
          <s v="3.дек"/>
          <s v="4.дек"/>
          <s v="5.дек"/>
          <s v="6.дек"/>
          <s v="7.дек"/>
          <s v="8.дек"/>
          <s v="9.дек"/>
          <s v="10.дек"/>
          <s v="11.дек"/>
          <s v="12.дек"/>
          <s v="13.дек"/>
          <s v="14.дек"/>
          <s v="15.дек"/>
          <s v="16.дек"/>
          <s v="17.дек"/>
          <s v="18.дек"/>
          <s v="19.дек"/>
          <s v="20.дек"/>
          <s v="21.дек"/>
          <s v="22.дек"/>
          <s v="23.дек"/>
          <s v="24.дек"/>
          <s v="25.дек"/>
          <s v="26.дек"/>
          <s v="27.дек"/>
          <s v="28.дек"/>
          <s v="29.дек"/>
          <s v="30.дек"/>
          <s v="31.дек"/>
          <s v="&gt;26.2.2017"/>
        </groupItems>
      </fieldGroup>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164">
      <sharedItems containsSemiMixedTypes="0" containsString="0" containsNumber="1" containsInteger="1" minValue="20" maxValue="1000"/>
    </cacheField>
    <cacheField name="Months" numFmtId="0" databaseField="0">
      <fieldGroup base="0">
        <rangePr groupBy="months" startDate="2017-01-01T00:00:00" endDate="2017-02-26T00:00:00"/>
        <groupItems count="14">
          <s v="&lt;1.1.2017"/>
          <s v="яну"/>
          <s v="фев"/>
          <s v="мар"/>
          <s v="апр"/>
          <s v="май"/>
          <s v="юни"/>
          <s v="юли"/>
          <s v="авг"/>
          <s v="сеп"/>
          <s v="окт"/>
          <s v="ное"/>
          <s v="дек"/>
          <s v="&gt;26.2.2017"/>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05.916167129632" createdVersion="6" refreshedVersion="6" minRefreshableVersion="3" recordCount="21" xr:uid="{30434064-D099-4EA8-9E1B-0DDACE38EDB6}">
  <cacheSource type="worksheet">
    <worksheetSource name="tbl_11.1"/>
  </cacheSource>
  <cacheFields count="5">
    <cacheField name="Date" numFmtId="168">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1.1.2017"/>
          <s v="1.яну"/>
          <s v="2.яну"/>
          <s v="3.яну"/>
          <s v="4.яну"/>
          <s v="5.яну"/>
          <s v="6.яну"/>
          <s v="7.яну"/>
          <s v="8.яну"/>
          <s v="9.яну"/>
          <s v="10.яну"/>
          <s v="11.яну"/>
          <s v="12.яну"/>
          <s v="13.яну"/>
          <s v="14.яну"/>
          <s v="15.яну"/>
          <s v="16.яну"/>
          <s v="17.яну"/>
          <s v="18.яну"/>
          <s v="19.яну"/>
          <s v="20.яну"/>
          <s v="21.яну"/>
          <s v="22.яну"/>
          <s v="23.яну"/>
          <s v="24.яну"/>
          <s v="25.яну"/>
          <s v="26.яну"/>
          <s v="27.яну"/>
          <s v="28.яну"/>
          <s v="29.яну"/>
          <s v="30.яну"/>
          <s v="31.яну"/>
          <s v="1.фев"/>
          <s v="2.фев"/>
          <s v="3.фев"/>
          <s v="4.фев"/>
          <s v="5.фев"/>
          <s v="6.фев"/>
          <s v="7.фев"/>
          <s v="8.фев"/>
          <s v="9.фев"/>
          <s v="10.фев"/>
          <s v="11.фев"/>
          <s v="12.фев"/>
          <s v="13.фев"/>
          <s v="14.фев"/>
          <s v="15.фев"/>
          <s v="16.фев"/>
          <s v="17.фев"/>
          <s v="18.фев"/>
          <s v="19.фев"/>
          <s v="20.фев"/>
          <s v="21.фев"/>
          <s v="22.фев"/>
          <s v="23.фев"/>
          <s v="24.фев"/>
          <s v="25.фев"/>
          <s v="26.фев"/>
          <s v="27.фев"/>
          <s v="28.фев"/>
          <s v="29.фев"/>
          <s v="1.мар"/>
          <s v="2.мар"/>
          <s v="3.мар"/>
          <s v="4.мар"/>
          <s v="5.мар"/>
          <s v="6.мар"/>
          <s v="7.мар"/>
          <s v="8.мар"/>
          <s v="9.мар"/>
          <s v="10.мар"/>
          <s v="11.мар"/>
          <s v="12.мар"/>
          <s v="13.мар"/>
          <s v="14.мар"/>
          <s v="15.мар"/>
          <s v="16.мар"/>
          <s v="17.мар"/>
          <s v="18.мар"/>
          <s v="19.мар"/>
          <s v="20.мар"/>
          <s v="21.мар"/>
          <s v="22.мар"/>
          <s v="23.мар"/>
          <s v="24.мар"/>
          <s v="25.мар"/>
          <s v="26.мар"/>
          <s v="27.мар"/>
          <s v="28.мар"/>
          <s v="29.мар"/>
          <s v="30.мар"/>
          <s v="31.мар"/>
          <s v="1.апр"/>
          <s v="2.апр"/>
          <s v="3.апр"/>
          <s v="4.апр"/>
          <s v="5.апр"/>
          <s v="6.апр"/>
          <s v="7.апр"/>
          <s v="8.апр"/>
          <s v="9.апр"/>
          <s v="10.апр"/>
          <s v="11.апр"/>
          <s v="12.апр"/>
          <s v="13.апр"/>
          <s v="14.апр"/>
          <s v="15.апр"/>
          <s v="16.апр"/>
          <s v="17.апр"/>
          <s v="18.апр"/>
          <s v="19.апр"/>
          <s v="20.апр"/>
          <s v="21.апр"/>
          <s v="22.апр"/>
          <s v="23.апр"/>
          <s v="24.апр"/>
          <s v="25.апр"/>
          <s v="26.апр"/>
          <s v="27.апр"/>
          <s v="28.апр"/>
          <s v="29.апр"/>
          <s v="30.апр"/>
          <s v="1.май"/>
          <s v="2.май"/>
          <s v="3.май"/>
          <s v="4.май"/>
          <s v="5.май"/>
          <s v="6.май"/>
          <s v="7.май"/>
          <s v="8.май"/>
          <s v="9.май"/>
          <s v="10.май"/>
          <s v="11.май"/>
          <s v="12.май"/>
          <s v="13.май"/>
          <s v="14.май"/>
          <s v="15.май"/>
          <s v="16.май"/>
          <s v="17.май"/>
          <s v="18.май"/>
          <s v="19.май"/>
          <s v="20.май"/>
          <s v="21.май"/>
          <s v="22.май"/>
          <s v="23.май"/>
          <s v="24.май"/>
          <s v="25.май"/>
          <s v="26.май"/>
          <s v="27.май"/>
          <s v="28.май"/>
          <s v="29.май"/>
          <s v="30.май"/>
          <s v="31.май"/>
          <s v="1.юни"/>
          <s v="2.юни"/>
          <s v="3.юни"/>
          <s v="4.юни"/>
          <s v="5.юни"/>
          <s v="6.юни"/>
          <s v="7.юни"/>
          <s v="8.юни"/>
          <s v="9.юни"/>
          <s v="10.юни"/>
          <s v="11.юни"/>
          <s v="12.юни"/>
          <s v="13.юни"/>
          <s v="14.юни"/>
          <s v="15.юни"/>
          <s v="16.юни"/>
          <s v="17.юни"/>
          <s v="18.юни"/>
          <s v="19.юни"/>
          <s v="20.юни"/>
          <s v="21.юни"/>
          <s v="22.юни"/>
          <s v="23.юни"/>
          <s v="24.юни"/>
          <s v="25.юни"/>
          <s v="26.юни"/>
          <s v="27.юни"/>
          <s v="28.юни"/>
          <s v="29.юни"/>
          <s v="30.юни"/>
          <s v="1.юли"/>
          <s v="2.юли"/>
          <s v="3.юли"/>
          <s v="4.юли"/>
          <s v="5.юли"/>
          <s v="6.юли"/>
          <s v="7.юли"/>
          <s v="8.юли"/>
          <s v="9.юли"/>
          <s v="10.юли"/>
          <s v="11.юли"/>
          <s v="12.юли"/>
          <s v="13.юли"/>
          <s v="14.юли"/>
          <s v="15.юли"/>
          <s v="16.юли"/>
          <s v="17.юли"/>
          <s v="18.юли"/>
          <s v="19.юли"/>
          <s v="20.юли"/>
          <s v="21.юли"/>
          <s v="22.юли"/>
          <s v="23.юли"/>
          <s v="24.юли"/>
          <s v="25.юли"/>
          <s v="26.юли"/>
          <s v="27.юли"/>
          <s v="28.юли"/>
          <s v="29.юли"/>
          <s v="30.юли"/>
          <s v="31.юли"/>
          <s v="1.авг"/>
          <s v="2.авг"/>
          <s v="3.авг"/>
          <s v="4.авг"/>
          <s v="5.авг"/>
          <s v="6.авг"/>
          <s v="7.авг"/>
          <s v="8.авг"/>
          <s v="9.авг"/>
          <s v="10.авг"/>
          <s v="11.авг"/>
          <s v="12.авг"/>
          <s v="13.авг"/>
          <s v="14.авг"/>
          <s v="15.авг"/>
          <s v="16.авг"/>
          <s v="17.авг"/>
          <s v="18.авг"/>
          <s v="19.авг"/>
          <s v="20.авг"/>
          <s v="21.авг"/>
          <s v="22.авг"/>
          <s v="23.авг"/>
          <s v="24.авг"/>
          <s v="25.авг"/>
          <s v="26.авг"/>
          <s v="27.авг"/>
          <s v="28.авг"/>
          <s v="29.авг"/>
          <s v="30.авг"/>
          <s v="31.авг"/>
          <s v="1.сеп"/>
          <s v="2.сеп"/>
          <s v="3.сеп"/>
          <s v="4.сеп"/>
          <s v="5.сеп"/>
          <s v="6.сеп"/>
          <s v="7.сеп"/>
          <s v="8.сеп"/>
          <s v="9.сеп"/>
          <s v="10.сеп"/>
          <s v="11.сеп"/>
          <s v="12.сеп"/>
          <s v="13.сеп"/>
          <s v="14.сеп"/>
          <s v="15.сеп"/>
          <s v="16.сеп"/>
          <s v="17.сеп"/>
          <s v="18.сеп"/>
          <s v="19.сеп"/>
          <s v="20.сеп"/>
          <s v="21.сеп"/>
          <s v="22.сеп"/>
          <s v="23.сеп"/>
          <s v="24.сеп"/>
          <s v="25.сеп"/>
          <s v="26.сеп"/>
          <s v="27.сеп"/>
          <s v="28.сеп"/>
          <s v="29.сеп"/>
          <s v="30.сеп"/>
          <s v="1.окт"/>
          <s v="2.окт"/>
          <s v="3.окт"/>
          <s v="4.окт"/>
          <s v="5.окт"/>
          <s v="6.окт"/>
          <s v="7.окт"/>
          <s v="8.окт"/>
          <s v="9.окт"/>
          <s v="10.окт"/>
          <s v="11.окт"/>
          <s v="12.окт"/>
          <s v="13.окт"/>
          <s v="14.окт"/>
          <s v="15.окт"/>
          <s v="16.окт"/>
          <s v="17.окт"/>
          <s v="18.окт"/>
          <s v="19.окт"/>
          <s v="20.окт"/>
          <s v="21.окт"/>
          <s v="22.окт"/>
          <s v="23.окт"/>
          <s v="24.окт"/>
          <s v="25.окт"/>
          <s v="26.окт"/>
          <s v="27.окт"/>
          <s v="28.окт"/>
          <s v="29.окт"/>
          <s v="30.окт"/>
          <s v="31.окт"/>
          <s v="1.ное"/>
          <s v="2.ное"/>
          <s v="3.ное"/>
          <s v="4.ное"/>
          <s v="5.ное"/>
          <s v="6.ное"/>
          <s v="7.ное"/>
          <s v="8.ное"/>
          <s v="9.ное"/>
          <s v="10.ное"/>
          <s v="11.ное"/>
          <s v="12.ное"/>
          <s v="13.ное"/>
          <s v="14.ное"/>
          <s v="15.ное"/>
          <s v="16.ное"/>
          <s v="17.ное"/>
          <s v="18.ное"/>
          <s v="19.ное"/>
          <s v="20.ное"/>
          <s v="21.ное"/>
          <s v="22.ное"/>
          <s v="23.ное"/>
          <s v="24.ное"/>
          <s v="25.ное"/>
          <s v="26.ное"/>
          <s v="27.ное"/>
          <s v="28.ное"/>
          <s v="29.ное"/>
          <s v="30.ное"/>
          <s v="1.дек"/>
          <s v="2.дек"/>
          <s v="3.дек"/>
          <s v="4.дек"/>
          <s v="5.дек"/>
          <s v="6.дек"/>
          <s v="7.дек"/>
          <s v="8.дек"/>
          <s v="9.дек"/>
          <s v="10.дек"/>
          <s v="11.дек"/>
          <s v="12.дек"/>
          <s v="13.дек"/>
          <s v="14.дек"/>
          <s v="15.дек"/>
          <s v="16.дек"/>
          <s v="17.дек"/>
          <s v="18.дек"/>
          <s v="19.дек"/>
          <s v="20.дек"/>
          <s v="21.дек"/>
          <s v="22.дек"/>
          <s v="23.дек"/>
          <s v="24.дек"/>
          <s v="25.дек"/>
          <s v="26.дек"/>
          <s v="27.дек"/>
          <s v="28.дек"/>
          <s v="29.дек"/>
          <s v="30.дек"/>
          <s v="31.дек"/>
          <s v="&gt;26.2.2017"/>
        </groupItems>
      </fieldGroup>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164">
      <sharedItems containsSemiMixedTypes="0" containsString="0" containsNumber="1" containsInteger="1" minValue="20" maxValue="1000"/>
    </cacheField>
    <cacheField name="Months" numFmtId="0" databaseField="0">
      <fieldGroup base="0">
        <rangePr groupBy="months" startDate="2017-01-01T00:00:00" endDate="2017-02-26T00:00:00"/>
        <groupItems count="14">
          <s v="&lt;1.1.2017"/>
          <s v="яну"/>
          <s v="фев"/>
          <s v="мар"/>
          <s v="апр"/>
          <s v="май"/>
          <s v="юни"/>
          <s v="юли"/>
          <s v="авг"/>
          <s v="сеп"/>
          <s v="окт"/>
          <s v="ное"/>
          <s v="дек"/>
          <s v="&gt;26.2.2017"/>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05.916167129632" createdVersion="6" refreshedVersion="6" minRefreshableVersion="3" recordCount="21" xr:uid="{75D5EE9C-50E4-4830-A6B3-0574EF7DB28B}">
  <cacheSource type="worksheet">
    <worksheetSource name="tbl_13.1"/>
  </cacheSource>
  <cacheFields count="5">
    <cacheField name="Date" numFmtId="168">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1.1.2017"/>
          <s v="1.яну"/>
          <s v="2.яну"/>
          <s v="3.яну"/>
          <s v="4.яну"/>
          <s v="5.яну"/>
          <s v="6.яну"/>
          <s v="7.яну"/>
          <s v="8.яну"/>
          <s v="9.яну"/>
          <s v="10.яну"/>
          <s v="11.яну"/>
          <s v="12.яну"/>
          <s v="13.яну"/>
          <s v="14.яну"/>
          <s v="15.яну"/>
          <s v="16.яну"/>
          <s v="17.яну"/>
          <s v="18.яну"/>
          <s v="19.яну"/>
          <s v="20.яну"/>
          <s v="21.яну"/>
          <s v="22.яну"/>
          <s v="23.яну"/>
          <s v="24.яну"/>
          <s v="25.яну"/>
          <s v="26.яну"/>
          <s v="27.яну"/>
          <s v="28.яну"/>
          <s v="29.яну"/>
          <s v="30.яну"/>
          <s v="31.яну"/>
          <s v="1.фев"/>
          <s v="2.фев"/>
          <s v="3.фев"/>
          <s v="4.фев"/>
          <s v="5.фев"/>
          <s v="6.фев"/>
          <s v="7.фев"/>
          <s v="8.фев"/>
          <s v="9.фев"/>
          <s v="10.фев"/>
          <s v="11.фев"/>
          <s v="12.фев"/>
          <s v="13.фев"/>
          <s v="14.фев"/>
          <s v="15.фев"/>
          <s v="16.фев"/>
          <s v="17.фев"/>
          <s v="18.фев"/>
          <s v="19.фев"/>
          <s v="20.фев"/>
          <s v="21.фев"/>
          <s v="22.фев"/>
          <s v="23.фев"/>
          <s v="24.фев"/>
          <s v="25.фев"/>
          <s v="26.фев"/>
          <s v="27.фев"/>
          <s v="28.фев"/>
          <s v="29.фев"/>
          <s v="1.мар"/>
          <s v="2.мар"/>
          <s v="3.мар"/>
          <s v="4.мар"/>
          <s v="5.мар"/>
          <s v="6.мар"/>
          <s v="7.мар"/>
          <s v="8.мар"/>
          <s v="9.мар"/>
          <s v="10.мар"/>
          <s v="11.мар"/>
          <s v="12.мар"/>
          <s v="13.мар"/>
          <s v="14.мар"/>
          <s v="15.мар"/>
          <s v="16.мар"/>
          <s v="17.мар"/>
          <s v="18.мар"/>
          <s v="19.мар"/>
          <s v="20.мар"/>
          <s v="21.мар"/>
          <s v="22.мар"/>
          <s v="23.мар"/>
          <s v="24.мар"/>
          <s v="25.мар"/>
          <s v="26.мар"/>
          <s v="27.мар"/>
          <s v="28.мар"/>
          <s v="29.мар"/>
          <s v="30.мар"/>
          <s v="31.мар"/>
          <s v="1.апр"/>
          <s v="2.апр"/>
          <s v="3.апр"/>
          <s v="4.апр"/>
          <s v="5.апр"/>
          <s v="6.апр"/>
          <s v="7.апр"/>
          <s v="8.апр"/>
          <s v="9.апр"/>
          <s v="10.апр"/>
          <s v="11.апр"/>
          <s v="12.апр"/>
          <s v="13.апр"/>
          <s v="14.апр"/>
          <s v="15.апр"/>
          <s v="16.апр"/>
          <s v="17.апр"/>
          <s v="18.апр"/>
          <s v="19.апр"/>
          <s v="20.апр"/>
          <s v="21.апр"/>
          <s v="22.апр"/>
          <s v="23.апр"/>
          <s v="24.апр"/>
          <s v="25.апр"/>
          <s v="26.апр"/>
          <s v="27.апр"/>
          <s v="28.апр"/>
          <s v="29.апр"/>
          <s v="30.апр"/>
          <s v="1.май"/>
          <s v="2.май"/>
          <s v="3.май"/>
          <s v="4.май"/>
          <s v="5.май"/>
          <s v="6.май"/>
          <s v="7.май"/>
          <s v="8.май"/>
          <s v="9.май"/>
          <s v="10.май"/>
          <s v="11.май"/>
          <s v="12.май"/>
          <s v="13.май"/>
          <s v="14.май"/>
          <s v="15.май"/>
          <s v="16.май"/>
          <s v="17.май"/>
          <s v="18.май"/>
          <s v="19.май"/>
          <s v="20.май"/>
          <s v="21.май"/>
          <s v="22.май"/>
          <s v="23.май"/>
          <s v="24.май"/>
          <s v="25.май"/>
          <s v="26.май"/>
          <s v="27.май"/>
          <s v="28.май"/>
          <s v="29.май"/>
          <s v="30.май"/>
          <s v="31.май"/>
          <s v="1.юни"/>
          <s v="2.юни"/>
          <s v="3.юни"/>
          <s v="4.юни"/>
          <s v="5.юни"/>
          <s v="6.юни"/>
          <s v="7.юни"/>
          <s v="8.юни"/>
          <s v="9.юни"/>
          <s v="10.юни"/>
          <s v="11.юни"/>
          <s v="12.юни"/>
          <s v="13.юни"/>
          <s v="14.юни"/>
          <s v="15.юни"/>
          <s v="16.юни"/>
          <s v="17.юни"/>
          <s v="18.юни"/>
          <s v="19.юни"/>
          <s v="20.юни"/>
          <s v="21.юни"/>
          <s v="22.юни"/>
          <s v="23.юни"/>
          <s v="24.юни"/>
          <s v="25.юни"/>
          <s v="26.юни"/>
          <s v="27.юни"/>
          <s v="28.юни"/>
          <s v="29.юни"/>
          <s v="30.юни"/>
          <s v="1.юли"/>
          <s v="2.юли"/>
          <s v="3.юли"/>
          <s v="4.юли"/>
          <s v="5.юли"/>
          <s v="6.юли"/>
          <s v="7.юли"/>
          <s v="8.юли"/>
          <s v="9.юли"/>
          <s v="10.юли"/>
          <s v="11.юли"/>
          <s v="12.юли"/>
          <s v="13.юли"/>
          <s v="14.юли"/>
          <s v="15.юли"/>
          <s v="16.юли"/>
          <s v="17.юли"/>
          <s v="18.юли"/>
          <s v="19.юли"/>
          <s v="20.юли"/>
          <s v="21.юли"/>
          <s v="22.юли"/>
          <s v="23.юли"/>
          <s v="24.юли"/>
          <s v="25.юли"/>
          <s v="26.юли"/>
          <s v="27.юли"/>
          <s v="28.юли"/>
          <s v="29.юли"/>
          <s v="30.юли"/>
          <s v="31.юли"/>
          <s v="1.авг"/>
          <s v="2.авг"/>
          <s v="3.авг"/>
          <s v="4.авг"/>
          <s v="5.авг"/>
          <s v="6.авг"/>
          <s v="7.авг"/>
          <s v="8.авг"/>
          <s v="9.авг"/>
          <s v="10.авг"/>
          <s v="11.авг"/>
          <s v="12.авг"/>
          <s v="13.авг"/>
          <s v="14.авг"/>
          <s v="15.авг"/>
          <s v="16.авг"/>
          <s v="17.авг"/>
          <s v="18.авг"/>
          <s v="19.авг"/>
          <s v="20.авг"/>
          <s v="21.авг"/>
          <s v="22.авг"/>
          <s v="23.авг"/>
          <s v="24.авг"/>
          <s v="25.авг"/>
          <s v="26.авг"/>
          <s v="27.авг"/>
          <s v="28.авг"/>
          <s v="29.авг"/>
          <s v="30.авг"/>
          <s v="31.авг"/>
          <s v="1.сеп"/>
          <s v="2.сеп"/>
          <s v="3.сеп"/>
          <s v="4.сеп"/>
          <s v="5.сеп"/>
          <s v="6.сеп"/>
          <s v="7.сеп"/>
          <s v="8.сеп"/>
          <s v="9.сеп"/>
          <s v="10.сеп"/>
          <s v="11.сеп"/>
          <s v="12.сеп"/>
          <s v="13.сеп"/>
          <s v="14.сеп"/>
          <s v="15.сеп"/>
          <s v="16.сеп"/>
          <s v="17.сеп"/>
          <s v="18.сеп"/>
          <s v="19.сеп"/>
          <s v="20.сеп"/>
          <s v="21.сеп"/>
          <s v="22.сеп"/>
          <s v="23.сеп"/>
          <s v="24.сеп"/>
          <s v="25.сеп"/>
          <s v="26.сеп"/>
          <s v="27.сеп"/>
          <s v="28.сеп"/>
          <s v="29.сеп"/>
          <s v="30.сеп"/>
          <s v="1.окт"/>
          <s v="2.окт"/>
          <s v="3.окт"/>
          <s v="4.окт"/>
          <s v="5.окт"/>
          <s v="6.окт"/>
          <s v="7.окт"/>
          <s v="8.окт"/>
          <s v="9.окт"/>
          <s v="10.окт"/>
          <s v="11.окт"/>
          <s v="12.окт"/>
          <s v="13.окт"/>
          <s v="14.окт"/>
          <s v="15.окт"/>
          <s v="16.окт"/>
          <s v="17.окт"/>
          <s v="18.окт"/>
          <s v="19.окт"/>
          <s v="20.окт"/>
          <s v="21.окт"/>
          <s v="22.окт"/>
          <s v="23.окт"/>
          <s v="24.окт"/>
          <s v="25.окт"/>
          <s v="26.окт"/>
          <s v="27.окт"/>
          <s v="28.окт"/>
          <s v="29.окт"/>
          <s v="30.окт"/>
          <s v="31.окт"/>
          <s v="1.ное"/>
          <s v="2.ное"/>
          <s v="3.ное"/>
          <s v="4.ное"/>
          <s v="5.ное"/>
          <s v="6.ное"/>
          <s v="7.ное"/>
          <s v="8.ное"/>
          <s v="9.ное"/>
          <s v="10.ное"/>
          <s v="11.ное"/>
          <s v="12.ное"/>
          <s v="13.ное"/>
          <s v="14.ное"/>
          <s v="15.ное"/>
          <s v="16.ное"/>
          <s v="17.ное"/>
          <s v="18.ное"/>
          <s v="19.ное"/>
          <s v="20.ное"/>
          <s v="21.ное"/>
          <s v="22.ное"/>
          <s v="23.ное"/>
          <s v="24.ное"/>
          <s v="25.ное"/>
          <s v="26.ное"/>
          <s v="27.ное"/>
          <s v="28.ное"/>
          <s v="29.ное"/>
          <s v="30.ное"/>
          <s v="1.дек"/>
          <s v="2.дек"/>
          <s v="3.дек"/>
          <s v="4.дек"/>
          <s v="5.дек"/>
          <s v="6.дек"/>
          <s v="7.дек"/>
          <s v="8.дек"/>
          <s v="9.дек"/>
          <s v="10.дек"/>
          <s v="11.дек"/>
          <s v="12.дек"/>
          <s v="13.дек"/>
          <s v="14.дек"/>
          <s v="15.дек"/>
          <s v="16.дек"/>
          <s v="17.дек"/>
          <s v="18.дек"/>
          <s v="19.дек"/>
          <s v="20.дек"/>
          <s v="21.дек"/>
          <s v="22.дек"/>
          <s v="23.дек"/>
          <s v="24.дек"/>
          <s v="25.дек"/>
          <s v="26.дек"/>
          <s v="27.дек"/>
          <s v="28.дек"/>
          <s v="29.дек"/>
          <s v="30.дек"/>
          <s v="31.дек"/>
          <s v="&gt;26.2.2017"/>
        </groupItems>
      </fieldGroup>
    </cacheField>
    <cacheField name="Buyer" numFmtId="0">
      <sharedItems count="3">
        <s v="Dad"/>
        <s v="Kelly"/>
        <s v="Mom"/>
      </sharedItems>
    </cacheField>
    <cacheField name="Type" numFmtId="0">
      <sharedItems/>
    </cacheField>
    <cacheField name="Amount" numFmtId="164">
      <sharedItems containsSemiMixedTypes="0" containsString="0" containsNumber="1" containsInteger="1" minValue="20" maxValue="1000"/>
    </cacheField>
    <cacheField name="Months" numFmtId="0" databaseField="0">
      <fieldGroup base="0">
        <rangePr groupBy="months" startDate="2017-01-01T00:00:00" endDate="2017-02-26T00:00:00"/>
        <groupItems count="14">
          <s v="&lt;1.1.2017"/>
          <s v="яну"/>
          <s v="фев"/>
          <s v="мар"/>
          <s v="апр"/>
          <s v="май"/>
          <s v="юни"/>
          <s v="юли"/>
          <s v="авг"/>
          <s v="сеп"/>
          <s v="окт"/>
          <s v="ное"/>
          <s v="дек"/>
          <s v="&gt;26.2.2017"/>
        </groupItems>
      </fieldGroup>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05.916167129632" createdVersion="6" refreshedVersion="6" minRefreshableVersion="3" recordCount="21" xr:uid="{6D5F31C5-AD85-4538-8A90-1320DA3EF209}">
  <cacheSource type="worksheet">
    <worksheetSource name="Expenses1281710"/>
  </cacheSource>
  <cacheFields count="4">
    <cacheField name="Date" numFmtId="168">
      <sharedItems containsSemiMixedTypes="0" containsNonDate="0" containsDate="1" containsString="0" minDate="2017-01-01T00:00:00" maxDate="2017-02-26T00:00:00"/>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164">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05.916167129632" createdVersion="6" refreshedVersion="6" minRefreshableVersion="3" recordCount="21" xr:uid="{0194F59C-E244-4B25-807C-95EC9438BD19}">
  <cacheSource type="worksheet">
    <worksheetSource name="tbl_15.1"/>
  </cacheSource>
  <cacheFields count="4">
    <cacheField name="Date" numFmtId="168">
      <sharedItems containsSemiMixedTypes="0" containsNonDate="0" containsDate="1" containsString="0" minDate="2017-01-01T00:00:00" maxDate="2017-02-26T00:00:00"/>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164">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05.916167129632" createdVersion="6" refreshedVersion="6" minRefreshableVersion="3" recordCount="12" xr:uid="{EF6D1D58-9D2B-4B91-8778-61BC3A76D811}">
  <cacheSource type="worksheet">
    <worksheetSource name="tbl_16.1"/>
  </cacheSource>
  <cacheFields count="4">
    <cacheField name="Month" numFmtId="0">
      <sharedItems count="4">
        <s v="Jan"/>
        <s v="Feb"/>
        <s v="Mar"/>
        <s v="Apr"/>
      </sharedItems>
    </cacheField>
    <cacheField name="Buyer" numFmtId="0">
      <sharedItems count="3">
        <s v="Kelly"/>
        <s v="Dad"/>
        <s v="Mom"/>
      </sharedItems>
    </cacheField>
    <cacheField name="Type" numFmtId="0">
      <sharedItems count="2">
        <s v="Food"/>
        <s v="Utilities"/>
      </sharedItems>
    </cacheField>
    <cacheField name="Amount" numFmtId="165">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n v="300"/>
  </r>
  <r>
    <x v="0"/>
    <x v="0"/>
    <x v="1"/>
    <n v="200"/>
  </r>
  <r>
    <x v="0"/>
    <x v="0"/>
    <x v="2"/>
    <n v="400"/>
  </r>
  <r>
    <x v="0"/>
    <x v="0"/>
    <x v="0"/>
    <n v="300"/>
  </r>
  <r>
    <x v="0"/>
    <x v="0"/>
    <x v="1"/>
    <n v="800"/>
  </r>
  <r>
    <x v="0"/>
    <x v="0"/>
    <x v="2"/>
    <n v="400"/>
  </r>
  <r>
    <x v="0"/>
    <x v="0"/>
    <x v="0"/>
    <n v="200"/>
  </r>
  <r>
    <x v="0"/>
    <x v="0"/>
    <x v="1"/>
    <n v="300"/>
  </r>
  <r>
    <x v="0"/>
    <x v="0"/>
    <x v="2"/>
    <n v="450"/>
  </r>
  <r>
    <x v="0"/>
    <x v="0"/>
    <x v="0"/>
    <n v="230"/>
  </r>
  <r>
    <x v="0"/>
    <x v="0"/>
    <x v="1"/>
    <n v="120"/>
  </r>
  <r>
    <x v="0"/>
    <x v="0"/>
    <x v="2"/>
    <n v="400"/>
  </r>
  <r>
    <x v="0"/>
    <x v="1"/>
    <x v="0"/>
    <n v="210"/>
  </r>
  <r>
    <x v="0"/>
    <x v="1"/>
    <x v="1"/>
    <n v="300"/>
  </r>
  <r>
    <x v="0"/>
    <x v="1"/>
    <x v="2"/>
    <n v="400"/>
  </r>
  <r>
    <x v="0"/>
    <x v="1"/>
    <x v="0"/>
    <n v="230"/>
  </r>
  <r>
    <x v="0"/>
    <x v="1"/>
    <x v="1"/>
    <n v="900"/>
  </r>
  <r>
    <x v="0"/>
    <x v="1"/>
    <x v="2"/>
    <n v="300"/>
  </r>
  <r>
    <x v="0"/>
    <x v="1"/>
    <x v="0"/>
    <n v="200"/>
  </r>
  <r>
    <x v="0"/>
    <x v="1"/>
    <x v="1"/>
    <n v="1000"/>
  </r>
  <r>
    <x v="0"/>
    <x v="1"/>
    <x v="2"/>
    <n v="220"/>
  </r>
  <r>
    <x v="0"/>
    <x v="1"/>
    <x v="0"/>
    <n v="400"/>
  </r>
  <r>
    <x v="0"/>
    <x v="1"/>
    <x v="1"/>
    <n v="200"/>
  </r>
  <r>
    <x v="0"/>
    <x v="1"/>
    <x v="2"/>
    <n v="400"/>
  </r>
  <r>
    <x v="1"/>
    <x v="2"/>
    <x v="0"/>
    <n v="100"/>
  </r>
  <r>
    <x v="1"/>
    <x v="2"/>
    <x v="1"/>
    <n v="30"/>
  </r>
  <r>
    <x v="1"/>
    <x v="2"/>
    <x v="2"/>
    <n v="123"/>
  </r>
  <r>
    <x v="1"/>
    <x v="2"/>
    <x v="0"/>
    <n v="300"/>
  </r>
  <r>
    <x v="1"/>
    <x v="2"/>
    <x v="1"/>
    <n v="350"/>
  </r>
  <r>
    <x v="1"/>
    <x v="2"/>
    <x v="2"/>
    <n v="230"/>
  </r>
  <r>
    <x v="1"/>
    <x v="2"/>
    <x v="0"/>
    <n v="120"/>
  </r>
  <r>
    <x v="1"/>
    <x v="2"/>
    <x v="1"/>
    <n v="640"/>
  </r>
  <r>
    <x v="1"/>
    <x v="2"/>
    <x v="2"/>
    <n v="530"/>
  </r>
  <r>
    <x v="1"/>
    <x v="2"/>
    <x v="0"/>
    <n v="560"/>
  </r>
  <r>
    <x v="1"/>
    <x v="2"/>
    <x v="1"/>
    <n v="240"/>
  </r>
  <r>
    <x v="1"/>
    <x v="2"/>
    <x v="2"/>
    <n v="250"/>
  </r>
  <r>
    <x v="1"/>
    <x v="3"/>
    <x v="0"/>
    <n v="62"/>
  </r>
  <r>
    <x v="1"/>
    <x v="3"/>
    <x v="1"/>
    <n v="600"/>
  </r>
  <r>
    <x v="1"/>
    <x v="3"/>
    <x v="2"/>
    <n v="340"/>
  </r>
  <r>
    <x v="1"/>
    <x v="3"/>
    <x v="0"/>
    <n v="205"/>
  </r>
  <r>
    <x v="1"/>
    <x v="3"/>
    <x v="1"/>
    <n v="500"/>
  </r>
  <r>
    <x v="1"/>
    <x v="3"/>
    <x v="2"/>
    <n v="403"/>
  </r>
  <r>
    <x v="1"/>
    <x v="3"/>
    <x v="0"/>
    <n v="503"/>
  </r>
  <r>
    <x v="1"/>
    <x v="3"/>
    <x v="1"/>
    <n v="2000"/>
  </r>
  <r>
    <x v="1"/>
    <x v="3"/>
    <x v="2"/>
    <n v="140"/>
  </r>
  <r>
    <x v="1"/>
    <x v="3"/>
    <x v="0"/>
    <n v="502"/>
  </r>
  <r>
    <x v="1"/>
    <x v="3"/>
    <x v="1"/>
    <n v="120"/>
  </r>
  <r>
    <x v="1"/>
    <x v="3"/>
    <x v="2"/>
    <n v="50"/>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s v="Oranges"/>
    <n v="300"/>
  </r>
  <r>
    <x v="0"/>
    <x v="1"/>
    <s v="Grapefruit"/>
    <n v="200"/>
  </r>
  <r>
    <x v="0"/>
    <x v="2"/>
    <s v="Apples"/>
    <n v="400"/>
  </r>
  <r>
    <x v="0"/>
    <x v="0"/>
    <s v="Bananas"/>
    <n v="300"/>
  </r>
  <r>
    <x v="0"/>
    <x v="1"/>
    <s v="Oranges"/>
    <n v="800"/>
  </r>
  <r>
    <x v="0"/>
    <x v="2"/>
    <s v="Grapefruit"/>
    <n v="400"/>
  </r>
  <r>
    <x v="0"/>
    <x v="0"/>
    <s v="Apples"/>
    <n v="200"/>
  </r>
  <r>
    <x v="0"/>
    <x v="1"/>
    <s v="Bananas"/>
    <n v="300"/>
  </r>
  <r>
    <x v="0"/>
    <x v="2"/>
    <s v="Oranges"/>
    <n v="450"/>
  </r>
  <r>
    <x v="0"/>
    <x v="0"/>
    <s v="Grapefruit"/>
    <n v="230"/>
  </r>
  <r>
    <x v="0"/>
    <x v="1"/>
    <s v="Apples"/>
    <n v="120"/>
  </r>
  <r>
    <x v="0"/>
    <x v="2"/>
    <s v="Bananas"/>
    <n v="400"/>
  </r>
  <r>
    <x v="1"/>
    <x v="0"/>
    <s v="Beets"/>
    <n v="210"/>
  </r>
  <r>
    <x v="1"/>
    <x v="1"/>
    <s v="Potatoes"/>
    <n v="300"/>
  </r>
  <r>
    <x v="1"/>
    <x v="2"/>
    <s v="Lettuce"/>
    <n v="400"/>
  </r>
  <r>
    <x v="1"/>
    <x v="0"/>
    <s v="Radishes"/>
    <n v="230"/>
  </r>
  <r>
    <x v="1"/>
    <x v="1"/>
    <s v="Beets"/>
    <n v="900"/>
  </r>
  <r>
    <x v="1"/>
    <x v="2"/>
    <s v="Potatoes"/>
    <n v="300"/>
  </r>
  <r>
    <x v="1"/>
    <x v="0"/>
    <s v="Lettuce"/>
    <n v="200"/>
  </r>
  <r>
    <x v="1"/>
    <x v="1"/>
    <s v="Radishes"/>
    <n v="1000"/>
  </r>
  <r>
    <x v="1"/>
    <x v="2"/>
    <s v="Beets"/>
    <n v="220"/>
  </r>
  <r>
    <x v="1"/>
    <x v="0"/>
    <s v="Potatoes"/>
    <n v="400"/>
  </r>
  <r>
    <x v="1"/>
    <x v="1"/>
    <s v="Lettuce"/>
    <n v="200"/>
  </r>
  <r>
    <x v="1"/>
    <x v="2"/>
    <s v="Radishes"/>
    <n v="400"/>
  </r>
  <r>
    <x v="2"/>
    <x v="0"/>
    <s v="Blueberries"/>
    <n v="100"/>
  </r>
  <r>
    <x v="2"/>
    <x v="1"/>
    <s v="Strawberries"/>
    <n v="30"/>
  </r>
  <r>
    <x v="2"/>
    <x v="2"/>
    <s v="Grapes"/>
    <n v="123"/>
  </r>
  <r>
    <x v="2"/>
    <x v="0"/>
    <s v="Pumpkins"/>
    <n v="300"/>
  </r>
  <r>
    <x v="2"/>
    <x v="1"/>
    <s v="Blueberries"/>
    <n v="350"/>
  </r>
  <r>
    <x v="2"/>
    <x v="2"/>
    <s v="Strawberries"/>
    <n v="230"/>
  </r>
  <r>
    <x v="2"/>
    <x v="0"/>
    <s v="Grapes"/>
    <n v="120"/>
  </r>
  <r>
    <x v="2"/>
    <x v="1"/>
    <s v="Pumpkins"/>
    <n v="640"/>
  </r>
  <r>
    <x v="2"/>
    <x v="2"/>
    <s v="Blueberries"/>
    <n v="530"/>
  </r>
  <r>
    <x v="2"/>
    <x v="0"/>
    <s v="Strawberries"/>
    <n v="560"/>
  </r>
  <r>
    <x v="2"/>
    <x v="1"/>
    <s v="Grapes"/>
    <n v="240"/>
  </r>
  <r>
    <x v="2"/>
    <x v="2"/>
    <s v="Pumpkins"/>
    <n v="250"/>
  </r>
  <r>
    <x v="3"/>
    <x v="0"/>
    <s v="Squash"/>
    <n v="62"/>
  </r>
  <r>
    <x v="3"/>
    <x v="1"/>
    <s v="Zucchini"/>
    <n v="600"/>
  </r>
  <r>
    <x v="3"/>
    <x v="2"/>
    <s v="Apples"/>
    <n v="340"/>
  </r>
  <r>
    <x v="3"/>
    <x v="0"/>
    <s v="Oranges"/>
    <n v="205"/>
  </r>
  <r>
    <x v="3"/>
    <x v="1"/>
    <s v="Squash"/>
    <n v="500"/>
  </r>
  <r>
    <x v="3"/>
    <x v="2"/>
    <s v="Zucchini"/>
    <n v="403"/>
  </r>
  <r>
    <x v="3"/>
    <x v="0"/>
    <s v="Apples"/>
    <n v="503"/>
  </r>
  <r>
    <x v="3"/>
    <x v="1"/>
    <s v="Oranges"/>
    <n v="2000"/>
  </r>
  <r>
    <x v="3"/>
    <x v="2"/>
    <s v="Squash"/>
    <n v="140"/>
  </r>
  <r>
    <x v="3"/>
    <x v="0"/>
    <s v="Zucchini"/>
    <n v="502"/>
  </r>
  <r>
    <x v="3"/>
    <x v="1"/>
    <s v="Apples"/>
    <n v="120"/>
  </r>
  <r>
    <x v="3"/>
    <x v="2"/>
    <s v="Oranges"/>
    <n v="50"/>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s v="Sports"/>
    <n v="1000"/>
  </r>
  <r>
    <x v="0"/>
    <x v="0"/>
    <s v="Airfare"/>
    <n v="500"/>
  </r>
  <r>
    <x v="0"/>
    <x v="0"/>
    <s v="Taxes"/>
    <n v="500"/>
  </r>
  <r>
    <x v="1"/>
    <x v="1"/>
    <s v="Music"/>
    <n v="20"/>
  </r>
  <r>
    <x v="2"/>
    <x v="1"/>
    <s v="Tickets"/>
    <n v="125"/>
  </r>
  <r>
    <x v="3"/>
    <x v="1"/>
    <s v="Books"/>
    <n v="250"/>
  </r>
  <r>
    <x v="1"/>
    <x v="1"/>
    <s v="Dining"/>
    <n v="20"/>
  </r>
  <r>
    <x v="2"/>
    <x v="1"/>
    <s v="Clothes"/>
    <n v="125"/>
  </r>
  <r>
    <x v="3"/>
    <x v="1"/>
    <s v="Music lessons"/>
    <n v="250"/>
  </r>
  <r>
    <x v="1"/>
    <x v="1"/>
    <s v="Parking"/>
    <n v="20"/>
  </r>
  <r>
    <x v="2"/>
    <x v="1"/>
    <s v="Electronics"/>
    <n v="125"/>
  </r>
  <r>
    <x v="4"/>
    <x v="2"/>
    <s v="Fuel"/>
    <n v="74"/>
  </r>
  <r>
    <x v="5"/>
    <x v="2"/>
    <s v="Food"/>
    <n v="235"/>
  </r>
  <r>
    <x v="3"/>
    <x v="2"/>
    <s v="Club dues"/>
    <n v="125"/>
  </r>
  <r>
    <x v="6"/>
    <x v="2"/>
    <s v="Food"/>
    <n v="235"/>
  </r>
  <r>
    <x v="4"/>
    <x v="2"/>
    <s v="Medical"/>
    <n v="74"/>
  </r>
  <r>
    <x v="5"/>
    <x v="2"/>
    <s v="Electricity"/>
    <n v="70"/>
  </r>
  <r>
    <x v="6"/>
    <x v="2"/>
    <s v="Dental"/>
    <n v="235"/>
  </r>
  <r>
    <x v="4"/>
    <x v="2"/>
    <s v="Auto insurance"/>
    <n v="74"/>
  </r>
  <r>
    <x v="5"/>
    <x v="2"/>
    <s v="Health insurance"/>
    <n v="70"/>
  </r>
  <r>
    <x v="6"/>
    <x v="2"/>
    <s v="Home insurance"/>
    <n v="23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d v="2017-01-17T00:00:00"/>
    <x v="0"/>
    <x v="0"/>
    <n v="1000"/>
  </r>
  <r>
    <d v="2017-01-17T00:00:00"/>
    <x v="0"/>
    <x v="1"/>
    <n v="500"/>
  </r>
  <r>
    <d v="2017-01-17T00:00:00"/>
    <x v="0"/>
    <x v="2"/>
    <n v="500"/>
  </r>
  <r>
    <d v="2017-02-20T00:00:00"/>
    <x v="1"/>
    <x v="3"/>
    <n v="20"/>
  </r>
  <r>
    <d v="2017-02-25T00:00:00"/>
    <x v="1"/>
    <x v="4"/>
    <n v="125"/>
  </r>
  <r>
    <d v="2017-01-21T00:00:00"/>
    <x v="1"/>
    <x v="5"/>
    <n v="250"/>
  </r>
  <r>
    <d v="2017-02-20T00:00:00"/>
    <x v="1"/>
    <x v="6"/>
    <n v="20"/>
  </r>
  <r>
    <d v="2017-02-25T00:00:00"/>
    <x v="1"/>
    <x v="7"/>
    <n v="125"/>
  </r>
  <r>
    <d v="2017-01-21T00:00:00"/>
    <x v="1"/>
    <x v="8"/>
    <n v="250"/>
  </r>
  <r>
    <d v="2017-02-20T00:00:00"/>
    <x v="1"/>
    <x v="9"/>
    <n v="20"/>
  </r>
  <r>
    <d v="2017-02-25T00:00:00"/>
    <x v="1"/>
    <x v="10"/>
    <n v="125"/>
  </r>
  <r>
    <d v="2017-01-01T00:00:00"/>
    <x v="2"/>
    <x v="11"/>
    <n v="74"/>
  </r>
  <r>
    <d v="2017-01-15T00:00:00"/>
    <x v="2"/>
    <x v="12"/>
    <n v="235"/>
  </r>
  <r>
    <d v="2017-01-21T00:00:00"/>
    <x v="2"/>
    <x v="13"/>
    <n v="125"/>
  </r>
  <r>
    <d v="2017-02-02T00:00:00"/>
    <x v="2"/>
    <x v="12"/>
    <n v="235"/>
  </r>
  <r>
    <d v="2017-01-01T00:00:00"/>
    <x v="2"/>
    <x v="14"/>
    <n v="74"/>
  </r>
  <r>
    <d v="2017-01-15T00:00:00"/>
    <x v="2"/>
    <x v="15"/>
    <n v="70"/>
  </r>
  <r>
    <d v="2017-02-02T00:00:00"/>
    <x v="2"/>
    <x v="16"/>
    <n v="235"/>
  </r>
  <r>
    <d v="2017-01-01T00:00:00"/>
    <x v="2"/>
    <x v="17"/>
    <n v="74"/>
  </r>
  <r>
    <d v="2017-01-15T00:00:00"/>
    <x v="2"/>
    <x v="18"/>
    <n v="70"/>
  </r>
  <r>
    <d v="2017-02-02T00:00:00"/>
    <x v="2"/>
    <x v="19"/>
    <n v="23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d v="2017-01-17T00:00:00"/>
    <x v="0"/>
    <x v="0"/>
    <n v="1000"/>
  </r>
  <r>
    <d v="2017-01-17T00:00:00"/>
    <x v="0"/>
    <x v="1"/>
    <n v="500"/>
  </r>
  <r>
    <d v="2017-01-17T00:00:00"/>
    <x v="0"/>
    <x v="2"/>
    <n v="500"/>
  </r>
  <r>
    <d v="2017-02-20T00:00:00"/>
    <x v="1"/>
    <x v="3"/>
    <n v="20"/>
  </r>
  <r>
    <d v="2017-02-25T00:00:00"/>
    <x v="1"/>
    <x v="4"/>
    <n v="125"/>
  </r>
  <r>
    <d v="2017-01-21T00:00:00"/>
    <x v="1"/>
    <x v="5"/>
    <n v="250"/>
  </r>
  <r>
    <d v="2017-02-20T00:00:00"/>
    <x v="1"/>
    <x v="6"/>
    <n v="20"/>
  </r>
  <r>
    <d v="2017-02-25T00:00:00"/>
    <x v="1"/>
    <x v="7"/>
    <n v="125"/>
  </r>
  <r>
    <d v="2017-01-21T00:00:00"/>
    <x v="1"/>
    <x v="8"/>
    <n v="250"/>
  </r>
  <r>
    <d v="2017-02-20T00:00:00"/>
    <x v="1"/>
    <x v="9"/>
    <n v="20"/>
  </r>
  <r>
    <d v="2017-02-25T00:00:00"/>
    <x v="1"/>
    <x v="10"/>
    <n v="125"/>
  </r>
  <r>
    <d v="2017-01-01T00:00:00"/>
    <x v="2"/>
    <x v="11"/>
    <n v="74"/>
  </r>
  <r>
    <d v="2017-01-15T00:00:00"/>
    <x v="2"/>
    <x v="12"/>
    <n v="235"/>
  </r>
  <r>
    <d v="2017-01-21T00:00:00"/>
    <x v="2"/>
    <x v="13"/>
    <n v="125"/>
  </r>
  <r>
    <d v="2017-02-02T00:00:00"/>
    <x v="2"/>
    <x v="12"/>
    <n v="235"/>
  </r>
  <r>
    <d v="2017-01-01T00:00:00"/>
    <x v="2"/>
    <x v="14"/>
    <n v="74"/>
  </r>
  <r>
    <d v="2017-01-15T00:00:00"/>
    <x v="2"/>
    <x v="15"/>
    <n v="70"/>
  </r>
  <r>
    <d v="2017-02-02T00:00:00"/>
    <x v="2"/>
    <x v="16"/>
    <n v="235"/>
  </r>
  <r>
    <d v="2017-01-01T00:00:00"/>
    <x v="2"/>
    <x v="17"/>
    <n v="74"/>
  </r>
  <r>
    <d v="2017-01-15T00:00:00"/>
    <x v="2"/>
    <x v="18"/>
    <n v="70"/>
  </r>
  <r>
    <d v="2017-02-02T00:00:00"/>
    <x v="2"/>
    <x v="19"/>
    <n v="23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74"/>
  </r>
  <r>
    <x v="0"/>
    <x v="1"/>
    <x v="0"/>
    <n v="235"/>
  </r>
  <r>
    <x v="0"/>
    <x v="2"/>
    <x v="1"/>
    <n v="1000"/>
  </r>
  <r>
    <x v="1"/>
    <x v="0"/>
    <x v="0"/>
    <n v="74"/>
  </r>
  <r>
    <x v="1"/>
    <x v="1"/>
    <x v="0"/>
    <n v="235"/>
  </r>
  <r>
    <x v="1"/>
    <x v="2"/>
    <x v="1"/>
    <n v="1000"/>
  </r>
  <r>
    <x v="2"/>
    <x v="0"/>
    <x v="0"/>
    <n v="125"/>
  </r>
  <r>
    <x v="2"/>
    <x v="1"/>
    <x v="0"/>
    <n v="235"/>
  </r>
  <r>
    <x v="2"/>
    <x v="2"/>
    <x v="1"/>
    <n v="20"/>
  </r>
  <r>
    <x v="3"/>
    <x v="0"/>
    <x v="0"/>
    <n v="125"/>
  </r>
  <r>
    <x v="3"/>
    <x v="1"/>
    <x v="0"/>
    <n v="74"/>
  </r>
  <r>
    <x v="3"/>
    <x v="2"/>
    <x v="1"/>
    <n v="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68E91C-2B84-4636-AF1D-7247CB1DE7A8}" name="PivotTable1" cacheId="183"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166" outline="0" subtotalTop="0" showAll="0"/>
  </pivotFields>
  <rowFields count="1">
    <field x="1"/>
  </rowFields>
  <rowItems count="4">
    <i>
      <x/>
    </i>
    <i>
      <x v="1"/>
    </i>
    <i>
      <x v="2"/>
    </i>
    <i t="grand">
      <x/>
    </i>
  </rowItems>
  <colItems count="1">
    <i/>
  </colItems>
  <dataFields count="1">
    <dataField name="Sum of Amount" fld="3" baseField="0" baseItem="0" numFmtId="164"/>
  </dataFields>
  <formats count="2">
    <format dxfId="156">
      <pivotArea outline="0" collapsedLevelsAreSubtotals="1" fieldPosition="0"/>
    </format>
    <format dxfId="1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B8D1BDC-5245-43D4-B3EA-25288ED68FF7}" name="PivotTable2" cacheId="158"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C17" firstHeaderRow="1" firstDataRow="1"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0"/>
        <item x="1"/>
        <item x="2"/>
        <item t="default"/>
      </items>
    </pivotField>
    <pivotField showAll="0" defaultSubtotal="0"/>
    <pivotField dataField="1" numFmtId="166"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4">
    <i>
      <x/>
    </i>
    <i>
      <x v="1"/>
    </i>
    <i>
      <x v="2"/>
    </i>
    <i t="grand">
      <x/>
    </i>
  </rowItems>
  <colItems count="1">
    <i/>
  </colItems>
  <dataFields count="1">
    <dataField name="Sum of Amount" fld="3" baseField="0" baseItem="0" numFmtId="164"/>
  </dataFields>
  <formats count="8">
    <format dxfId="78">
      <pivotArea outline="0" collapsedLevelsAreSubtotals="1" fieldPosition="0"/>
    </format>
    <format dxfId="77">
      <pivotArea outline="0" collapsedLevelsAreSubtotals="1" fieldPosition="0"/>
    </format>
    <format dxfId="76">
      <pivotArea type="all" dataOnly="0" outline="0" fieldPosition="0"/>
    </format>
    <format dxfId="75">
      <pivotArea outline="0" collapsedLevelsAreSubtotals="1" fieldPosition="0"/>
    </format>
    <format dxfId="74">
      <pivotArea field="1" type="button" dataOnly="0" labelOnly="1" outline="0" axis="axisRow" fieldPosition="0"/>
    </format>
    <format dxfId="73">
      <pivotArea dataOnly="0" labelOnly="1" fieldPosition="0">
        <references count="1">
          <reference field="1" count="0"/>
        </references>
      </pivotArea>
    </format>
    <format dxfId="72">
      <pivotArea dataOnly="0" labelOnly="1" grandRow="1" outline="0" fieldPosition="0"/>
    </format>
    <format dxfId="7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3635B5B-28D4-41E9-B070-CD1C7CB92571}" name="PivotTable1" cacheId="162"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F7:G31" firstHeaderRow="1" firstDataRow="1" firstDataCol="1"/>
  <pivotFields count="4">
    <pivotField showAll="0"/>
    <pivotField axis="axisRow" showAll="0">
      <items count="4">
        <item x="0"/>
        <item x="1"/>
        <item x="2"/>
        <item t="default"/>
      </items>
    </pivotField>
    <pivotField axis="axisRow" showAll="0">
      <items count="21">
        <item x="17"/>
        <item x="5"/>
        <item x="16"/>
        <item x="6"/>
        <item x="15"/>
        <item x="10"/>
        <item x="12"/>
        <item x="11"/>
        <item x="14"/>
        <item x="3"/>
        <item x="9"/>
        <item x="0"/>
        <item x="2"/>
        <item x="4"/>
        <item x="1"/>
        <item x="7"/>
        <item x="8"/>
        <item x="13"/>
        <item x="18"/>
        <item x="19"/>
        <item t="default"/>
      </items>
    </pivotField>
    <pivotField dataField="1" numFmtId="164" showAll="0"/>
  </pivotFields>
  <rowFields count="2">
    <field x="1"/>
    <field x="2"/>
  </rowFields>
  <rowItems count="24">
    <i>
      <x/>
    </i>
    <i r="1">
      <x v="11"/>
    </i>
    <i r="1">
      <x v="12"/>
    </i>
    <i r="1">
      <x v="14"/>
    </i>
    <i>
      <x v="1"/>
    </i>
    <i r="1">
      <x v="1"/>
    </i>
    <i r="1">
      <x v="3"/>
    </i>
    <i r="1">
      <x v="5"/>
    </i>
    <i r="1">
      <x v="9"/>
    </i>
    <i r="1">
      <x v="10"/>
    </i>
    <i r="1">
      <x v="13"/>
    </i>
    <i r="1">
      <x v="15"/>
    </i>
    <i r="1">
      <x v="16"/>
    </i>
    <i>
      <x v="2"/>
    </i>
    <i r="1">
      <x/>
    </i>
    <i r="1">
      <x v="2"/>
    </i>
    <i r="1">
      <x v="4"/>
    </i>
    <i r="1">
      <x v="6"/>
    </i>
    <i r="1">
      <x v="7"/>
    </i>
    <i r="1">
      <x v="8"/>
    </i>
    <i r="1">
      <x v="17"/>
    </i>
    <i r="1">
      <x v="18"/>
    </i>
    <i r="1">
      <x v="19"/>
    </i>
    <i t="grand">
      <x/>
    </i>
  </rowItems>
  <colItems count="1">
    <i/>
  </colItems>
  <dataFields count="1">
    <dataField name="Sum of Amount" fld="3" baseField="2" baseItem="12"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F93EA00-189E-453F-9D54-1916686BD63B}" name="PivotTable1" cacheId="166"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F7:G31" firstHeaderRow="1" firstDataRow="1" firstDataCol="1"/>
  <pivotFields count="4">
    <pivotField numFmtId="14" showAll="0"/>
    <pivotField axis="axisRow" showAll="0">
      <items count="4">
        <item x="0"/>
        <item x="1"/>
        <item x="2"/>
        <item t="default"/>
      </items>
    </pivotField>
    <pivotField axis="axisRow" showAll="0">
      <items count="21">
        <item x="17"/>
        <item x="5"/>
        <item x="16"/>
        <item x="6"/>
        <item x="15"/>
        <item x="10"/>
        <item x="12"/>
        <item x="11"/>
        <item x="14"/>
        <item x="3"/>
        <item x="9"/>
        <item x="0"/>
        <item x="2"/>
        <item x="4"/>
        <item x="1"/>
        <item x="7"/>
        <item x="8"/>
        <item x="13"/>
        <item x="18"/>
        <item x="19"/>
        <item t="default"/>
      </items>
    </pivotField>
    <pivotField dataField="1" numFmtId="164" showAll="0"/>
  </pivotFields>
  <rowFields count="2">
    <field x="1"/>
    <field x="2"/>
  </rowFields>
  <rowItems count="24">
    <i>
      <x/>
    </i>
    <i r="1">
      <x v="11"/>
    </i>
    <i r="1">
      <x v="12"/>
    </i>
    <i r="1">
      <x v="14"/>
    </i>
    <i>
      <x v="1"/>
    </i>
    <i r="1">
      <x v="1"/>
    </i>
    <i r="1">
      <x v="3"/>
    </i>
    <i r="1">
      <x v="5"/>
    </i>
    <i r="1">
      <x v="9"/>
    </i>
    <i r="1">
      <x v="10"/>
    </i>
    <i r="1">
      <x v="13"/>
    </i>
    <i r="1">
      <x v="15"/>
    </i>
    <i r="1">
      <x v="16"/>
    </i>
    <i>
      <x v="2"/>
    </i>
    <i r="1">
      <x/>
    </i>
    <i r="1">
      <x v="2"/>
    </i>
    <i r="1">
      <x v="4"/>
    </i>
    <i r="1">
      <x v="6"/>
    </i>
    <i r="1">
      <x v="7"/>
    </i>
    <i r="1">
      <x v="8"/>
    </i>
    <i r="1">
      <x v="17"/>
    </i>
    <i r="1">
      <x v="18"/>
    </i>
    <i r="1">
      <x v="19"/>
    </i>
    <i t="grand">
      <x/>
    </i>
  </rowItems>
  <colItems count="1">
    <i/>
  </colItems>
  <dataFields count="1">
    <dataField name="Sum of Amount" fld="3" baseField="2" baseItem="9"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EAFD9E5-A878-4C42-BE7F-EE38E563AC4D}" name="PivotTable1" cacheId="17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M19" firstHeaderRow="1" firstDataRow="3" firstDataCol="1"/>
  <pivotFields count="4">
    <pivotField axis="axisCol" showAll="0">
      <items count="5">
        <item x="0"/>
        <item x="1"/>
        <item x="2"/>
        <item x="3"/>
        <item t="default"/>
      </items>
    </pivotField>
    <pivotField axis="axisRow" showAll="0">
      <items count="4">
        <item x="0"/>
        <item x="1"/>
        <item x="2"/>
        <item t="default"/>
      </items>
    </pivotField>
    <pivotField axis="axisCol" showAll="0">
      <items count="3">
        <item x="0"/>
        <item x="1"/>
        <item t="default" sd="0"/>
      </items>
    </pivotField>
    <pivotField dataField="1" numFmtId="164" showAll="0"/>
  </pivotFields>
  <rowFields count="1">
    <field x="1"/>
  </rowFields>
  <rowItems count="4">
    <i>
      <x/>
    </i>
    <i>
      <x v="1"/>
    </i>
    <i>
      <x v="2"/>
    </i>
    <i t="grand">
      <x/>
    </i>
  </rowItems>
  <colFields count="2">
    <field x="2"/>
    <field x="0"/>
  </colFields>
  <colItems count="11">
    <i>
      <x/>
      <x/>
    </i>
    <i r="1">
      <x v="1"/>
    </i>
    <i r="1">
      <x v="2"/>
    </i>
    <i r="1">
      <x v="3"/>
    </i>
    <i t="default">
      <x/>
    </i>
    <i>
      <x v="1"/>
      <x/>
    </i>
    <i r="1">
      <x v="1"/>
    </i>
    <i r="1">
      <x v="2"/>
    </i>
    <i r="1">
      <x v="3"/>
    </i>
    <i t="default">
      <x v="1"/>
    </i>
    <i t="grand">
      <x/>
    </i>
  </colItems>
  <dataFields count="1">
    <dataField name="Sum of Amount" fld="3" baseField="1" baseItem="3"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15F6EF3-46F6-460A-8C36-079BE688B56A}" name="PivotTable1" cacheId="176"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D8:E29" firstHeaderRow="1" firstDataRow="1" firstDataCol="1"/>
  <pivotFields count="4">
    <pivotField axis="axisRow" showAll="0">
      <items count="3">
        <item x="0"/>
        <item x="1"/>
        <item t="default"/>
      </items>
    </pivotField>
    <pivotField axis="axisRow" showAll="0">
      <items count="5">
        <item x="3"/>
        <item x="1"/>
        <item x="2"/>
        <item x="0"/>
        <item t="default"/>
      </items>
    </pivotField>
    <pivotField axis="axisRow" showAll="0">
      <items count="4">
        <item x="0"/>
        <item x="1"/>
        <item x="2"/>
        <item t="default"/>
      </items>
    </pivotField>
    <pivotField dataField="1" showAll="0"/>
  </pivotFields>
  <rowFields count="3">
    <field x="1"/>
    <field x="0"/>
    <field x="2"/>
  </rowFields>
  <rowItems count="21">
    <i>
      <x/>
    </i>
    <i r="1">
      <x v="1"/>
    </i>
    <i r="2">
      <x/>
    </i>
    <i r="2">
      <x v="1"/>
    </i>
    <i r="2">
      <x v="2"/>
    </i>
    <i>
      <x v="1"/>
    </i>
    <i r="1">
      <x/>
    </i>
    <i r="2">
      <x/>
    </i>
    <i r="2">
      <x v="1"/>
    </i>
    <i r="2">
      <x v="2"/>
    </i>
    <i>
      <x v="2"/>
    </i>
    <i r="1">
      <x v="1"/>
    </i>
    <i r="2">
      <x/>
    </i>
    <i r="2">
      <x v="1"/>
    </i>
    <i r="2">
      <x v="2"/>
    </i>
    <i>
      <x v="3"/>
    </i>
    <i r="1">
      <x/>
    </i>
    <i r="2">
      <x/>
    </i>
    <i r="2">
      <x v="1"/>
    </i>
    <i r="2">
      <x v="2"/>
    </i>
    <i t="grand">
      <x/>
    </i>
  </rowItems>
  <colItems count="1">
    <i/>
  </colItems>
  <dataFields count="1">
    <dataField name="Sum of Amount" fld="3" baseField="0" baseItem="0"/>
  </dataFields>
  <formats count="2">
    <format dxfId="50">
      <pivotArea outline="0" collapsedLevelsAreSubtotals="1" fieldPosition="0"/>
    </format>
    <format dxfId="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11C6F2C-5175-4F10-A468-CB67E112D9BA}" name="PivotTable1" cacheId="18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2:C17" firstHeaderRow="1" firstDataRow="1" firstDataCol="1"/>
  <pivotFields count="4">
    <pivotField axis="axisRow" showAll="0">
      <items count="5">
        <item x="3"/>
        <item x="1"/>
        <item x="2"/>
        <item x="0"/>
        <item t="default"/>
      </items>
    </pivotField>
    <pivotField showAll="0"/>
    <pivotField showAll="0"/>
    <pivotField dataField="1" showAll="0"/>
  </pivotFields>
  <rowFields count="1">
    <field x="0"/>
  </rowFields>
  <rowItems count="5">
    <i>
      <x/>
    </i>
    <i>
      <x v="1"/>
    </i>
    <i>
      <x v="2"/>
    </i>
    <i>
      <x v="3"/>
    </i>
    <i t="grand">
      <x/>
    </i>
  </rowItems>
  <colItems count="1">
    <i/>
  </colItems>
  <dataFields count="1">
    <dataField name="Sum of Units sold" fld="3" baseField="0" baseItem="1"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D30E849-DE88-4E05-A97E-2142CC5B858A}" name="Sum of Units sold" cacheId="18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B14" firstHeaderRow="1" firstDataRow="1" firstDataCol="0"/>
  <pivotFields count="4">
    <pivotField showAll="0"/>
    <pivotField showAll="0"/>
    <pivotField showAll="0"/>
    <pivotField dataField="1" showAll="0"/>
  </pivotFields>
  <rowItems count="1">
    <i/>
  </rowItems>
  <colItems count="1">
    <i/>
  </colItems>
  <dataFields count="1">
    <dataField name="Sum of Units sold" fld="3" baseField="0" baseItem="0" numFmtId="3"/>
  </dataFields>
  <formats count="1">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0FFF7DA-EF63-4659-869D-D50B65AE8983}" name="PivotTable1" cacheId="18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B14" firstHeaderRow="1" firstDataRow="1" firstDataCol="0"/>
  <pivotFields count="4">
    <pivotField showAll="0"/>
    <pivotField showAll="0"/>
    <pivotField showAll="0"/>
    <pivotField dataField="1" showAll="0"/>
  </pivotFields>
  <rowItems count="1">
    <i/>
  </rowItems>
  <colItems count="1">
    <i/>
  </colItems>
  <dataFields count="1">
    <dataField name="Sum of Units sold" fld="3" baseField="0" baseItem="0" numFmtId="3"/>
  </dataFields>
  <formats count="1">
    <format dxfId="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F9049EC-B320-4881-BC61-4B33C15C860D}" name="Sum of Units Sold" cacheId="18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R16" firstHeaderRow="1" firstDataRow="3" firstDataCol="1"/>
  <pivotFields count="4">
    <pivotField axis="axisCol" showAll="0">
      <items count="5">
        <item x="3"/>
        <item x="1"/>
        <item x="2"/>
        <item x="0"/>
        <item t="default"/>
      </items>
    </pivotField>
    <pivotField axis="axisCol" showAll="0">
      <items count="4">
        <item x="2"/>
        <item x="1"/>
        <item x="0"/>
        <item t="default"/>
      </items>
    </pivotField>
    <pivotField showAll="0"/>
    <pivotField dataField="1" showAll="0"/>
  </pivotFields>
  <rowItems count="1">
    <i/>
  </rowItems>
  <colFields count="2">
    <field x="1"/>
    <field x="0"/>
  </colFields>
  <colItems count="16">
    <i>
      <x/>
      <x/>
    </i>
    <i r="1">
      <x v="1"/>
    </i>
    <i r="1">
      <x v="2"/>
    </i>
    <i r="1">
      <x v="3"/>
    </i>
    <i t="default">
      <x/>
    </i>
    <i>
      <x v="1"/>
      <x/>
    </i>
    <i r="1">
      <x v="1"/>
    </i>
    <i r="1">
      <x v="2"/>
    </i>
    <i r="1">
      <x v="3"/>
    </i>
    <i t="default">
      <x v="1"/>
    </i>
    <i>
      <x v="2"/>
      <x/>
    </i>
    <i r="1">
      <x v="1"/>
    </i>
    <i r="1">
      <x v="2"/>
    </i>
    <i r="1">
      <x v="3"/>
    </i>
    <i t="default">
      <x v="2"/>
    </i>
    <i t="grand">
      <x/>
    </i>
  </colItems>
  <dataFields count="1">
    <dataField name="Sum of Units sold" fld="3" baseField="0" baseItem="1"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E14F5CF-7369-4905-BDD0-B23008DB52EE}" name="Sum of Units Sold" cacheId="18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B14" firstHeaderRow="1" firstDataRow="1" firstDataCol="0"/>
  <pivotFields count="4">
    <pivotField showAll="0"/>
    <pivotField showAll="0"/>
    <pivotField showAll="0"/>
    <pivotField dataField="1" showAll="0"/>
  </pivotFields>
  <rowItems count="1">
    <i/>
  </rowItems>
  <colItems count="1">
    <i/>
  </colItems>
  <dataFields count="1">
    <dataField name="Sum of Units sold" fld="3" baseField="1" baseItem="1"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BE6C2C-F1F4-4FA2-95FD-222D75B6E9B7}" name="tbl_2.1" cacheId="186"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F11:G15"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166" outline="0" subtotalTop="0" showAll="0"/>
  </pivotFields>
  <rowFields count="1">
    <field x="1"/>
  </rowFields>
  <rowItems count="4">
    <i>
      <x/>
    </i>
    <i>
      <x v="1"/>
    </i>
    <i>
      <x v="2"/>
    </i>
    <i t="grand">
      <x/>
    </i>
  </rowItems>
  <colItems count="1">
    <i/>
  </colItems>
  <dataFields count="1">
    <dataField name="Sum of Amount" fld="3" baseField="0" baseItem="0" numFmtId="164"/>
  </dataFields>
  <formats count="2">
    <format dxfId="148">
      <pivotArea outline="0" collapsedLevelsAreSubtotals="1" fieldPosition="0"/>
    </format>
    <format dxfId="1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25B045-6569-4869-A87D-AF7D044C9B32}" name="PivotTable1" cacheId="189"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F11:G15"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166" outline="0" subtotalTop="0" showAll="0"/>
  </pivotFields>
  <rowFields count="1">
    <field x="1"/>
  </rowFields>
  <rowItems count="4">
    <i>
      <x/>
    </i>
    <i>
      <x v="1"/>
    </i>
    <i>
      <x v="2"/>
    </i>
    <i t="grand">
      <x/>
    </i>
  </rowItems>
  <colItems count="1">
    <i/>
  </colItems>
  <dataFields count="1">
    <dataField name="Sum of Amount" fld="3" baseField="0" baseItem="0" numFmtId="164"/>
  </dataFields>
  <formats count="2">
    <format dxfId="140">
      <pivotArea outline="0" collapsedLevelsAreSubtotals="1" fieldPosition="0"/>
    </format>
    <format dxfId="1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317741-F635-4E94-A49B-3E32704C868A}" name="PivotTable1" cacheId="193"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C10:I15" firstHeaderRow="1" firstDataRow="2" firstDataCol="1"/>
  <pivotFields count="4">
    <pivotField compact="0" numFmtId="16" outline="0" subtotalTop="0" showAll="0"/>
    <pivotField axis="axisRow" compact="0" outline="0" subtotalTop="0" showAll="0">
      <items count="4">
        <item x="0"/>
        <item x="2"/>
        <item x="1"/>
        <item t="default"/>
      </items>
    </pivotField>
    <pivotField axis="axisCol" compact="0" outline="0" subtotalTop="0" showAll="0">
      <items count="7">
        <item x="1"/>
        <item x="3"/>
        <item x="4"/>
        <item x="2"/>
        <item m="1" x="5"/>
        <item x="0"/>
        <item t="default"/>
      </items>
    </pivotField>
    <pivotField dataField="1" compact="0" numFmtId="166" outline="0" subtotalTop="0" showAll="0"/>
  </pivotFields>
  <rowFields count="1">
    <field x="1"/>
  </rowFields>
  <rowItems count="4">
    <i>
      <x/>
    </i>
    <i>
      <x v="1"/>
    </i>
    <i>
      <x v="2"/>
    </i>
    <i t="grand">
      <x/>
    </i>
  </rowItems>
  <colFields count="1">
    <field x="2"/>
  </colFields>
  <colItems count="6">
    <i>
      <x/>
    </i>
    <i>
      <x v="1"/>
    </i>
    <i>
      <x v="2"/>
    </i>
    <i>
      <x v="3"/>
    </i>
    <i>
      <x v="5"/>
    </i>
    <i t="grand">
      <x/>
    </i>
  </colItems>
  <dataFields count="1">
    <dataField name="Sum of Amount" fld="3" baseField="0" baseItem="0" numFmtId="164"/>
  </dataFields>
  <formats count="2">
    <format dxfId="132">
      <pivotArea outline="0" collapsedLevelsAreSubtotals="1" fieldPosition="0"/>
    </format>
    <format dxfId="1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F6B35B-DCA6-43BA-992B-7A1773EFBAF0}" name="PivotTable3" cacheId="140"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C10:I15" firstHeaderRow="1" firstDataRow="2" firstDataCol="1"/>
  <pivotFields count="4">
    <pivotField compact="0" numFmtId="167" outline="0" showAll="0"/>
    <pivotField axis="axisRow" compact="0" outline="0" showAll="0">
      <items count="4">
        <item x="0"/>
        <item x="2"/>
        <item x="1"/>
        <item t="default"/>
      </items>
    </pivotField>
    <pivotField axis="axisCol" compact="0" outline="0" showAll="0">
      <items count="6">
        <item x="1"/>
        <item x="0"/>
        <item x="3"/>
        <item x="4"/>
        <item x="2"/>
        <item t="default"/>
      </items>
    </pivotField>
    <pivotField dataField="1" compact="0" outline="0" showAll="0"/>
  </pivotFields>
  <rowFields count="1">
    <field x="1"/>
  </rowFields>
  <rowItems count="4">
    <i>
      <x/>
    </i>
    <i>
      <x v="1"/>
    </i>
    <i>
      <x v="2"/>
    </i>
    <i t="grand">
      <x/>
    </i>
  </rowItems>
  <colFields count="1">
    <field x="2"/>
  </colFields>
  <colItems count="6">
    <i>
      <x/>
    </i>
    <i>
      <x v="1"/>
    </i>
    <i>
      <x v="2"/>
    </i>
    <i>
      <x v="3"/>
    </i>
    <i>
      <x v="4"/>
    </i>
    <i t="grand">
      <x/>
    </i>
  </colItems>
  <dataFields count="1">
    <dataField name="Sum of Amount" fld="3" baseField="1" baseItem="1" numFmtId="16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AEE823-641D-41F9-A1D5-9FCC642C96FE}" name="PivotTable1" cacheId="136" applyNumberFormats="0" applyBorderFormats="0" applyFontFormats="0" applyPatternFormats="0" applyAlignmentFormats="0" applyWidthHeightFormats="1" dataCaption="Values" grandTotalCaption="Grand Total" updatedVersion="6" minRefreshableVersion="3" itemPrintTitles="1" createdVersion="6" indent="0" compact="0" compactData="0" multipleFieldFilters="0">
  <location ref="B13:C17"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166" outline="0" subtotalTop="0" showAll="0"/>
  </pivotFields>
  <rowFields count="1">
    <field x="1"/>
  </rowFields>
  <rowItems count="4">
    <i>
      <x/>
    </i>
    <i>
      <x v="1"/>
    </i>
    <i>
      <x v="2"/>
    </i>
    <i t="grand">
      <x/>
    </i>
  </rowItems>
  <colItems count="1">
    <i/>
  </colItems>
  <dataFields count="1">
    <dataField name="Sum of Amount" fld="3" baseField="0" baseItem="0" numFmtId="164"/>
  </dataFields>
  <formats count="2">
    <format dxfId="123">
      <pivotArea outline="0" collapsedLevelsAreSubtotals="1" fieldPosition="0"/>
    </format>
    <format dxfId="1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7AA0EA-EAC2-4D31-AC44-CD51DE039EAA}" name="PivotTable4" cacheId="144"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C9:I14" firstHeaderRow="1" firstDataRow="2" firstDataCol="1"/>
  <pivotFields count="4">
    <pivotField compact="0" numFmtId="167" outline="0" showAll="0"/>
    <pivotField axis="axisRow" compact="0" outline="0" showAll="0">
      <items count="4">
        <item x="0"/>
        <item x="2"/>
        <item x="1"/>
        <item t="default"/>
      </items>
    </pivotField>
    <pivotField axis="axisCol" compact="0" outline="0" showAll="0">
      <items count="6">
        <item x="1"/>
        <item x="0"/>
        <item x="3"/>
        <item x="4"/>
        <item x="2"/>
        <item t="default"/>
      </items>
    </pivotField>
    <pivotField dataField="1" compact="0" outline="0" showAll="0"/>
  </pivotFields>
  <rowFields count="1">
    <field x="1"/>
  </rowFields>
  <rowItems count="4">
    <i>
      <x/>
    </i>
    <i>
      <x v="1"/>
    </i>
    <i>
      <x v="2"/>
    </i>
    <i t="grand">
      <x/>
    </i>
  </rowItems>
  <colFields count="1">
    <field x="2"/>
  </colFields>
  <colItems count="6">
    <i>
      <x/>
    </i>
    <i>
      <x v="1"/>
    </i>
    <i>
      <x v="2"/>
    </i>
    <i>
      <x v="3"/>
    </i>
    <i>
      <x v="4"/>
    </i>
    <i t="grand">
      <x/>
    </i>
  </colItems>
  <dataFields count="1">
    <dataField name="Sum of Amount" fld="3" baseField="1" baseItem="0" numFmtId="169"/>
  </dataFields>
  <formats count="20">
    <format dxfId="120">
      <pivotArea type="origin" dataOnly="0" labelOnly="1" outline="0" fieldPosition="0"/>
    </format>
    <format dxfId="119">
      <pivotArea type="origin" dataOnly="0" labelOnly="1" outline="0" fieldPosition="0"/>
    </format>
    <format dxfId="118">
      <pivotArea type="topRight" dataOnly="0" labelOnly="1" outline="0" offset="E1" fieldPosition="0"/>
    </format>
    <format dxfId="117">
      <pivotArea type="topRight" dataOnly="0" labelOnly="1" outline="0" offset="A1:D1" fieldPosition="0"/>
    </format>
    <format dxfId="116">
      <pivotArea field="2" type="button" dataOnly="0" labelOnly="1" outline="0" axis="axisCol" fieldPosition="0"/>
    </format>
    <format dxfId="115">
      <pivotArea dataOnly="0" labelOnly="1" outline="0" fieldPosition="0">
        <references count="1">
          <reference field="2" count="0"/>
        </references>
      </pivotArea>
    </format>
    <format dxfId="114">
      <pivotArea field="1" type="button" dataOnly="0" labelOnly="1" outline="0" axis="axisRow" fieldPosition="0"/>
    </format>
    <format dxfId="113">
      <pivotArea dataOnly="0" labelOnly="1" outline="0" fieldPosition="0">
        <references count="1">
          <reference field="1" count="0"/>
        </references>
      </pivotArea>
    </format>
    <format dxfId="112">
      <pivotArea field="2" type="button" dataOnly="0" labelOnly="1" outline="0" axis="axisCol" fieldPosition="0"/>
    </format>
    <format dxfId="111">
      <pivotArea dataOnly="0" labelOnly="1" outline="0" fieldPosition="0">
        <references count="1">
          <reference field="2" count="1">
            <x v="0"/>
          </reference>
        </references>
      </pivotArea>
    </format>
    <format dxfId="110">
      <pivotArea dataOnly="0" labelOnly="1" outline="0" fieldPosition="0">
        <references count="1">
          <reference field="2" count="4">
            <x v="1"/>
            <x v="2"/>
            <x v="3"/>
            <x v="4"/>
          </reference>
        </references>
      </pivotArea>
    </format>
    <format dxfId="109">
      <pivotArea outline="0" fieldPosition="0">
        <references count="2">
          <reference field="1" count="0" selected="0"/>
          <reference field="2" count="0" selected="0"/>
        </references>
      </pivotArea>
    </format>
    <format dxfId="108">
      <pivotArea dataOnly="0" labelOnly="1" grandCol="1" outline="0" fieldPosition="0"/>
    </format>
    <format dxfId="107">
      <pivotArea dataOnly="0" labelOnly="1" grandCol="1" outline="0" fieldPosition="0"/>
    </format>
    <format dxfId="106">
      <pivotArea field="1" grandCol="1" outline="0" axis="axisRow" fieldPosition="0">
        <references count="1">
          <reference field="1" count="0" selected="0"/>
        </references>
      </pivotArea>
    </format>
    <format dxfId="105">
      <pivotArea grandRow="1" grandCol="1" outline="0" collapsedLevelsAreSubtotals="1" fieldPosition="0"/>
    </format>
    <format dxfId="104">
      <pivotArea field="2" grandRow="1" outline="0" axis="axisCol" fieldPosition="0">
        <references count="1">
          <reference field="2" count="0" selected="0"/>
        </references>
      </pivotArea>
    </format>
    <format dxfId="103">
      <pivotArea dataOnly="0" labelOnly="1" grandRow="1" outline="0" fieldPosition="0"/>
    </format>
    <format dxfId="102">
      <pivotArea field="2" type="button" dataOnly="0" labelOnly="1" outline="0" axis="axisCol" fieldPosition="0"/>
    </format>
    <format dxfId="101">
      <pivotArea dataOnly="0" labelOnly="1" outline="0"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3DF39D-84DC-471E-83CE-CAA0B199A4FB}" name="PivotTable1" cacheId="149"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C10:X15" firstHeaderRow="1" firstDataRow="2" firstDataCol="1"/>
  <pivotFields count="5">
    <pivotField compact="0" numFmtId="16"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4">
        <item x="0"/>
        <item x="1"/>
        <item x="2"/>
        <item t="default"/>
      </items>
    </pivotField>
    <pivotField axis="axisCol" compact="0" outline="0" showAll="0">
      <items count="21">
        <item x="5"/>
        <item x="12"/>
        <item x="11"/>
        <item x="3"/>
        <item x="0"/>
        <item x="4"/>
        <item x="6"/>
        <item x="15"/>
        <item x="14"/>
        <item x="16"/>
        <item x="2"/>
        <item x="17"/>
        <item x="9"/>
        <item x="10"/>
        <item x="1"/>
        <item x="7"/>
        <item x="8"/>
        <item x="13"/>
        <item x="18"/>
        <item x="19"/>
        <item t="default"/>
      </items>
    </pivotField>
    <pivotField dataField="1" compact="0" numFmtId="166" outline="0" showAll="0"/>
    <pivotField compact="0" outline="0"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2"/>
  </colFields>
  <colItems count="21">
    <i>
      <x/>
    </i>
    <i>
      <x v="1"/>
    </i>
    <i>
      <x v="2"/>
    </i>
    <i>
      <x v="3"/>
    </i>
    <i>
      <x v="4"/>
    </i>
    <i>
      <x v="5"/>
    </i>
    <i>
      <x v="6"/>
    </i>
    <i>
      <x v="7"/>
    </i>
    <i>
      <x v="8"/>
    </i>
    <i>
      <x v="9"/>
    </i>
    <i>
      <x v="10"/>
    </i>
    <i>
      <x v="11"/>
    </i>
    <i>
      <x v="12"/>
    </i>
    <i>
      <x v="13"/>
    </i>
    <i>
      <x v="14"/>
    </i>
    <i>
      <x v="15"/>
    </i>
    <i>
      <x v="16"/>
    </i>
    <i>
      <x v="17"/>
    </i>
    <i>
      <x v="18"/>
    </i>
    <i>
      <x v="19"/>
    </i>
    <i t="grand">
      <x/>
    </i>
  </colItems>
  <dataFields count="1">
    <dataField name="Sum of Amount" fld="3" baseField="0" baseItem="0" numFmtId="164"/>
  </dataFields>
  <formats count="2">
    <format dxfId="94">
      <pivotArea outline="0" collapsedLevelsAreSubtotals="1" fieldPosition="0"/>
    </format>
    <format dxfId="9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49BB3B-32D1-4625-95A0-2EC56C919F98}" name="PivotTable1" cacheId="154"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D8:E32" firstHeaderRow="1" firstDataRow="1"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0"/>
        <item x="1"/>
        <item x="2"/>
        <item t="default"/>
      </items>
    </pivotField>
    <pivotField axis="axisRow" showAll="0" defaultSubtotal="0">
      <items count="20">
        <item x="5"/>
        <item x="12"/>
        <item x="11"/>
        <item x="3"/>
        <item x="0"/>
        <item x="4"/>
        <item x="6"/>
        <item x="15"/>
        <item x="14"/>
        <item x="16"/>
        <item x="2"/>
        <item x="17"/>
        <item x="9"/>
        <item x="10"/>
        <item x="1"/>
        <item x="7"/>
        <item x="8"/>
        <item x="13"/>
        <item x="18"/>
        <item x="19"/>
      </items>
    </pivotField>
    <pivotField dataField="1" numFmtId="166" showAll="0"/>
    <pivotField showAll="0">
      <items count="15">
        <item sd="0" x="0"/>
        <item sd="0" x="1"/>
        <item sd="0" x="2"/>
        <item sd="0" x="3"/>
        <item sd="0" x="4"/>
        <item sd="0" x="5"/>
        <item sd="0" x="6"/>
        <item sd="0" x="7"/>
        <item sd="0" x="8"/>
        <item sd="0" x="9"/>
        <item sd="0" x="10"/>
        <item sd="0" x="11"/>
        <item sd="0" x="12"/>
        <item sd="0" x="13"/>
        <item t="default"/>
      </items>
    </pivotField>
  </pivotFields>
  <rowFields count="2">
    <field x="1"/>
    <field x="2"/>
  </rowFields>
  <rowItems count="24">
    <i>
      <x/>
    </i>
    <i r="1">
      <x v="4"/>
    </i>
    <i r="1">
      <x v="10"/>
    </i>
    <i r="1">
      <x v="14"/>
    </i>
    <i>
      <x v="1"/>
    </i>
    <i r="1">
      <x/>
    </i>
    <i r="1">
      <x v="3"/>
    </i>
    <i r="1">
      <x v="5"/>
    </i>
    <i r="1">
      <x v="6"/>
    </i>
    <i r="1">
      <x v="12"/>
    </i>
    <i r="1">
      <x v="13"/>
    </i>
    <i r="1">
      <x v="15"/>
    </i>
    <i r="1">
      <x v="16"/>
    </i>
    <i>
      <x v="2"/>
    </i>
    <i r="1">
      <x v="1"/>
    </i>
    <i r="1">
      <x v="2"/>
    </i>
    <i r="1">
      <x v="7"/>
    </i>
    <i r="1">
      <x v="8"/>
    </i>
    <i r="1">
      <x v="9"/>
    </i>
    <i r="1">
      <x v="11"/>
    </i>
    <i r="1">
      <x v="17"/>
    </i>
    <i r="1">
      <x v="18"/>
    </i>
    <i r="1">
      <x v="19"/>
    </i>
    <i t="grand">
      <x/>
    </i>
  </rowItems>
  <colItems count="1">
    <i/>
  </colItems>
  <dataFields count="1">
    <dataField name="Sum of Amount" fld="3" baseField="0" baseItem="0" numFmtId="164"/>
  </dataFields>
  <formats count="2">
    <format dxfId="86">
      <pivotArea outline="0" collapsedLevelsAreSubtotals="1" fieldPosition="0"/>
    </format>
    <format dxfId="8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478099-3663-4995-9698-469409568185}" name="tbl_1.1" displayName="tbl_1.1" ref="B8:E16" totalsRowShown="0" headerRowDxfId="154" tableBorderDxfId="153">
  <autoFilter ref="B8:E16" xr:uid="{01087FDE-3658-4478-A2C8-EF6C27619AD2}">
    <filterColumn colId="0" hiddenButton="1"/>
    <filterColumn colId="1" hiddenButton="1"/>
    <filterColumn colId="2" hiddenButton="1"/>
    <filterColumn colId="3" hiddenButton="1"/>
  </autoFilter>
  <tableColumns count="4">
    <tableColumn id="1" xr3:uid="{79D4CFF6-974E-4A79-8514-E75CBF725A05}" name="Date" dataDxfId="152"/>
    <tableColumn id="2" xr3:uid="{A42C8431-E87B-4109-B43E-131A76D63DE3}" name="Buyer" dataDxfId="151"/>
    <tableColumn id="3" xr3:uid="{CC8FD6B1-B072-448D-8843-D62102B42893}" name="Type" dataDxfId="150"/>
    <tableColumn id="4" xr3:uid="{2C6DEE58-5310-4F5F-9812-F10837809ED6}" name="Amount" dataDxfId="149"/>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7F570DC-639E-4E13-A94D-8BF0C7417A7F}" name="tbl_13.1" displayName="tbl_13.1" ref="B101:E122" totalsRowShown="0" headerRowDxfId="70" dataDxfId="69" tableBorderDxfId="68">
  <autoFilter ref="B101:E122" xr:uid="{18F3267A-ADCA-4348-BE17-7814F1A49476}"/>
  <sortState xmlns:xlrd2="http://schemas.microsoft.com/office/spreadsheetml/2017/richdata2" ref="B102:E122">
    <sortCondition ref="C101"/>
  </sortState>
  <tableColumns count="4">
    <tableColumn id="1" xr3:uid="{9DC899DB-793B-4C6C-B8E3-2C0D1A1BA6A2}" name="Date" dataDxfId="67" dataCellStyle="Date"/>
    <tableColumn id="2" xr3:uid="{7AEDE20A-E129-44F4-B3CF-15F72E19B808}" name="Buyer" dataDxfId="66"/>
    <tableColumn id="3" xr3:uid="{D2D8645E-F6B1-452E-B3CE-CFFE815DCF5F}" name="Type" dataDxfId="65"/>
    <tableColumn id="4" xr3:uid="{B0E917DC-D2D1-44A8-9D4E-2D6C3309D4C5}" name="Amount" dataDxfId="64"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3AA58D4-E791-4903-A32F-9C11A0695CD4}" name="Expenses1281710" displayName="Expenses1281710" ref="B100:E121" totalsRowShown="0" headerRowDxfId="63" tableBorderDxfId="62">
  <autoFilter ref="B100:E121" xr:uid="{EC67D106-BF21-4060-8BFE-07A0E0347831}"/>
  <tableColumns count="4">
    <tableColumn id="1" xr3:uid="{E48B9A82-9E90-4D24-AF1C-5A4194D79E9A}" name="Date" dataDxfId="61" dataCellStyle="Date"/>
    <tableColumn id="2" xr3:uid="{294DC853-ADC7-4F80-B1B4-B4BFD3A57876}" name="Buyer" dataDxfId="60"/>
    <tableColumn id="3" xr3:uid="{58DD9520-391F-4D23-8561-7F96980D03A8}" name="Type" dataDxfId="59"/>
    <tableColumn id="4" xr3:uid="{75A61B3E-4437-4F82-B8D7-2B48B8AD47C0}" name="Amount" dataDxfId="58"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EC8A21-59CB-43D0-801D-57F5389E673A}" name="tbl_15.1" displayName="tbl_15.1" ref="B100:E121" totalsRowShown="0" headerRowDxfId="57" tableBorderDxfId="56">
  <autoFilter ref="B100:E121" xr:uid="{F2A9A560-2ADF-463B-BC80-3858E6D1CF20}"/>
  <tableColumns count="4">
    <tableColumn id="1" xr3:uid="{55A4627C-D452-4F36-ADB8-A349EE177470}" name="Date" dataDxfId="55" dataCellStyle="Date"/>
    <tableColumn id="2" xr3:uid="{DC830C7E-44BA-4783-951F-26E10F7C7DB6}" name="Buyer" dataDxfId="54"/>
    <tableColumn id="3" xr3:uid="{E096267C-8A3A-4AB5-A424-188A1898FBA8}" name="Type" dataDxfId="53"/>
    <tableColumn id="4" xr3:uid="{2AE4F05C-37D9-4C82-ACFE-CED54BB1A4D0}" name="Amount" dataDxfId="52"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F665CAD-EAE4-4A3F-9B51-B103AC97297D}" name="tbl_16.1" displayName="tbl_16.1" ref="B95:E107" totalsRowShown="0" headerRowCellStyle="Normal" dataCellStyle="Normal">
  <autoFilter ref="B95:E107" xr:uid="{EC67D106-BF21-4060-8BFE-07A0E0347831}"/>
  <tableColumns count="4">
    <tableColumn id="1" xr3:uid="{A4526D3F-E422-4138-BC84-D446B5EEEFA8}" name="Month" dataCellStyle="Normal"/>
    <tableColumn id="2" xr3:uid="{38127F67-2D4D-4C13-9D1D-217ADE99BE08}" name="Buyer" dataCellStyle="Normal"/>
    <tableColumn id="3" xr3:uid="{73BF4D8A-413F-4DB4-979E-B4C2D842D524}" name="Type" dataCellStyle="Normal"/>
    <tableColumn id="4" xr3:uid="{37A19D86-B6A0-4830-83E8-34CCD651A71D}" name="Amount" dataDxfId="51" dataCellStyle="Normal"/>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2A49922-67E0-458C-A360-57F3F8F4DEB2}" name="tbl_17.1" displayName="tbl_17.1" ref="B98:E146" totalsRowShown="0">
  <tableColumns count="4">
    <tableColumn id="5" xr3:uid="{D37AEFD2-E4A2-4631-8788-2EBD2617C348}" name="Buyer"/>
    <tableColumn id="1" xr3:uid="{8E08FDFF-F351-48B8-8110-F5AB399BD23C}" name="Season"/>
    <tableColumn id="2" xr3:uid="{C7D8E6C8-2850-4D52-9596-4D30D210DA55}" name="Type"/>
    <tableColumn id="4" xr3:uid="{00B7B804-62B3-4DB2-B9F4-9ABA7F575473}" name="Amount" dataDxfId="48"/>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A040E92-A543-403F-A343-F9EF467DA974}" name="tbl_18.1" displayName="tbl_18.1" ref="B7:E55" totalsRowShown="0">
  <tableColumns count="4">
    <tableColumn id="1" xr3:uid="{75A0FCA3-890F-4606-AA94-5B46BA083750}" name="Season"/>
    <tableColumn id="2" xr3:uid="{128024A9-6661-4D6F-A601-3A6DCCE9CD9F}" name="Sales rep"/>
    <tableColumn id="3" xr3:uid="{F3A0249E-22AD-4D2D-8664-D2474172985D}" name="Product"/>
    <tableColumn id="4" xr3:uid="{491CD9A8-CC90-45B2-A6F8-DAF8C9BCA3E5}" name="Units sold"/>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D0971B3-7C37-4647-87B0-B37E89856D96}" name="tbl_2.1" displayName="tbl_2.1" ref="B100:E108" totalsRowShown="0" headerRowDxfId="146" tableBorderDxfId="145">
  <autoFilter ref="B100:E108" xr:uid="{81854139-1EB2-4067-A26B-50AB0141EE4D}"/>
  <tableColumns count="4">
    <tableColumn id="1" xr3:uid="{B36E34BE-CE16-4A12-BC16-D59A45FBDC54}" name="Date" dataDxfId="144"/>
    <tableColumn id="2" xr3:uid="{21850824-CA25-46E1-B0E3-E8E197A51856}" name="Buyer" dataDxfId="143"/>
    <tableColumn id="3" xr3:uid="{F948D4BE-4085-426A-A256-4972356218FA}" name="Type" dataDxfId="142"/>
    <tableColumn id="4" xr3:uid="{560013C9-CF8E-492C-A87E-B74B44632F78}" name="Amount" dataDxfId="141"/>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055D780-5F3D-41F4-9D4E-677792458FA6}" name="tbl_3.1" displayName="tbl_3.1" ref="B100:E108" totalsRowShown="0" headerRowDxfId="138" tableBorderDxfId="137">
  <autoFilter ref="B100:E108" xr:uid="{DC4777D9-7306-4667-AF58-BB5EC3A2106F}"/>
  <tableColumns count="4">
    <tableColumn id="1" xr3:uid="{BB99DCF2-D435-41FA-94F6-C2FD9EA87741}" name="Date" dataDxfId="136"/>
    <tableColumn id="2" xr3:uid="{F9224598-0B58-401A-A51E-777A115F9AFF}" name="Buyer" dataDxfId="135"/>
    <tableColumn id="3" xr3:uid="{A962123E-4D94-4C54-A707-BD46D299E98D}" name="Type" dataDxfId="134"/>
    <tableColumn id="4" xr3:uid="{687DD2DC-9E64-47F9-9911-1D92DF8B119F}" name="Amount" dataDxfId="133"/>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9FC3B8B-B01A-4ABF-8B3F-45D80AF94B2C}" name="tbl_4.1" displayName="tbl_4.1" ref="B100:E108" totalsRowShown="0" headerRowDxfId="130" tableBorderDxfId="129">
  <autoFilter ref="B100:E108" xr:uid="{0057AD1F-9A28-4503-8AFC-3FD031E9DFEB}"/>
  <tableColumns count="4">
    <tableColumn id="1" xr3:uid="{89E92688-F92A-4A94-9E91-F08C39504F44}" name="Date" dataDxfId="128"/>
    <tableColumn id="2" xr3:uid="{6D8B45B6-E135-47EC-AF8F-1B6EC079A7E9}" name="Buyer" dataDxfId="127"/>
    <tableColumn id="3" xr3:uid="{A78638A8-3DD2-4201-8883-3579F76ABC88}" name="Type" dataDxfId="126"/>
    <tableColumn id="4" xr3:uid="{9D3A5D14-96CD-42ED-9A16-C24DC95F6B59}" name="Amount" dataDxfId="125"/>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1A68251-B3B4-4D45-8FFF-125DF7704901}" name="tbl_4.116" displayName="tbl_4.116" ref="B100:E108" totalsRowShown="0">
  <autoFilter ref="B100:E108" xr:uid="{3176C8BD-EB66-4C80-B42C-60FFF6979AFB}"/>
  <tableColumns count="4">
    <tableColumn id="1" xr3:uid="{9AD1A961-C717-4D95-89F3-0B9D0BB9D0F7}" name="Date" dataDxfId="124"/>
    <tableColumn id="2" xr3:uid="{682099B8-4EF0-4471-87FC-CE062B09128A}" name="Buyer"/>
    <tableColumn id="3" xr3:uid="{5B9F6227-0654-4E0E-A3B5-AF4236A043B0}" name="Type"/>
    <tableColumn id="4" xr3:uid="{5DD0A393-2DFE-450F-A757-3B3715B166AB}" name="Amount"/>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426FDDB-C304-4855-A8B3-1F5DDBD671A2}" name="tbl_6.1" displayName="tbl_6.1" ref="B100:E108" totalsRowShown="0">
  <autoFilter ref="B100:E108" xr:uid="{87A7573C-3140-443E-A8E8-CE1FC4835896}"/>
  <tableColumns count="4">
    <tableColumn id="1" xr3:uid="{D9623A13-698F-4D3C-B5F4-B40263A2D2AC}" name="Date" dataDxfId="121"/>
    <tableColumn id="2" xr3:uid="{C59A14DC-1EAF-4EC2-AAB1-19825440C8BC}" name="Buyer"/>
    <tableColumn id="3" xr3:uid="{E2190B2C-CA44-4B3A-AD89-DDAD68473DA1}" name="Type"/>
    <tableColumn id="4" xr3:uid="{7C98BF77-6B6B-4E32-844A-A149A904F0FE}" name="Amount"/>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57084F-10E5-435B-905F-4C5277AA4B51}" name="tbl_7.1" displayName="tbl_7.1" ref="B100:E108" totalsRowShown="0" headerRowDxfId="100" tableBorderDxfId="99">
  <autoFilter ref="B100:E108" xr:uid="{430A10DC-FBE7-493D-BC4E-E03A865DFD9E}"/>
  <tableColumns count="4">
    <tableColumn id="1" xr3:uid="{892A8183-BD4F-42E9-8205-5FFF08A4BC82}" name="Date" dataDxfId="98" dataCellStyle="Date 2"/>
    <tableColumn id="2" xr3:uid="{EC98C5F8-E4A0-4CEC-86FB-4461C6E46B49}" name="Buyer" dataDxfId="97"/>
    <tableColumn id="3" xr3:uid="{7633AE61-71B6-4315-8FED-6E89020EA87F}" name="Type" dataDxfId="96"/>
    <tableColumn id="4" xr3:uid="{EAAAA997-2AB7-4299-8640-D18E1CC7EA7D}" name="Amount" dataDxfId="95"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0567F6-854D-4CCA-A882-3EDC314A03CB}" name="tbl_10.1" displayName="tbl_10.1" ref="B100:E121" totalsRowShown="0" headerRowDxfId="92" tableBorderDxfId="91">
  <autoFilter ref="B100:E121" xr:uid="{C8B8BDF9-DE5D-46FD-88C0-DE87AC144BA4}"/>
  <sortState xmlns:xlrd2="http://schemas.microsoft.com/office/spreadsheetml/2017/richdata2" ref="B101:E121">
    <sortCondition ref="C101"/>
  </sortState>
  <tableColumns count="4">
    <tableColumn id="1" xr3:uid="{E82A3D6A-1AA6-42CA-AB48-67BA59EE30AF}" name="Date" dataDxfId="90" dataCellStyle="Date"/>
    <tableColumn id="2" xr3:uid="{5F5347DD-E46A-4BF2-8271-4D71824B714C}" name="Buyer" dataDxfId="89"/>
    <tableColumn id="3" xr3:uid="{8A0F5F6D-B603-4165-8556-1019CD102213}" name="Type" dataDxfId="88"/>
    <tableColumn id="4" xr3:uid="{E338622A-AD26-4165-86DD-FA0419C62A30}" name="Amount" dataDxfId="87"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599EF2F-4807-4E43-968E-C3559F54292D}" name="tbl_11.1" displayName="tbl_11.1" ref="B98:E119" totalsRowShown="0" headerRowDxfId="84" tableBorderDxfId="83">
  <autoFilter ref="B98:E119" xr:uid="{F21F32DC-E845-438B-AEF0-481BC1013A96}"/>
  <sortState xmlns:xlrd2="http://schemas.microsoft.com/office/spreadsheetml/2017/richdata2" ref="B99:E119">
    <sortCondition ref="C101"/>
  </sortState>
  <tableColumns count="4">
    <tableColumn id="1" xr3:uid="{38594D59-6683-4768-B8F3-68D3ABCD491A}" name="Date" dataDxfId="82" dataCellStyle="Date"/>
    <tableColumn id="2" xr3:uid="{B191BC35-2623-4518-B380-D056A737DB7B}" name="Buyer" dataDxfId="81"/>
    <tableColumn id="3" xr3:uid="{1712F240-C043-4F74-A862-6707A3EA9007}" name="Type" dataDxfId="80"/>
    <tableColumn id="4" xr3:uid="{124944A8-AF8A-4B8C-AAA1-9CEA83C39628}" name="Amount" dataDxfId="79"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s://go.microsoft.com/fwlink/?linkid=874809"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s://go.microsoft.com/fwlink/?linkid=874810"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go.microsoft.com/fwlink/?linkid=874811" TargetMode="External"/><Relationship Id="rId1" Type="http://schemas.openxmlformats.org/officeDocument/2006/relationships/pivotTable" Target="../pivotTables/pivotTable8.xml"/><Relationship Id="rId5" Type="http://schemas.openxmlformats.org/officeDocument/2006/relationships/table" Target="../tables/table8.xm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go.microsoft.com/fwlink/?linkid=874812" TargetMode="External"/><Relationship Id="rId1" Type="http://schemas.openxmlformats.org/officeDocument/2006/relationships/pivotTable" Target="../pivotTables/pivotTable9.xml"/><Relationship Id="rId5" Type="http://schemas.openxmlformats.org/officeDocument/2006/relationships/table" Target="../tables/table9.xm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s://go.microsoft.com/fwlink/?linkid=874813"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go.microsoft.com/fwlink/?linkid=874815" TargetMode="External"/><Relationship Id="rId1" Type="http://schemas.openxmlformats.org/officeDocument/2006/relationships/pivotTable" Target="../pivotTables/pivotTable10.xml"/><Relationship Id="rId5" Type="http://schemas.openxmlformats.org/officeDocument/2006/relationships/table" Target="../tables/table10.xm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go.microsoft.com/fwlink/?linkid=874816" TargetMode="External"/><Relationship Id="rId1" Type="http://schemas.openxmlformats.org/officeDocument/2006/relationships/pivotTable" Target="../pivotTables/pivotTable11.xml"/><Relationship Id="rId5" Type="http://schemas.openxmlformats.org/officeDocument/2006/relationships/table" Target="../tables/table11.xm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go.microsoft.com/fwlink/?linkid=874817" TargetMode="External"/><Relationship Id="rId1" Type="http://schemas.openxmlformats.org/officeDocument/2006/relationships/pivotTable" Target="../pivotTables/pivotTable12.xml"/><Relationship Id="rId5" Type="http://schemas.openxmlformats.org/officeDocument/2006/relationships/table" Target="../tables/table12.xm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s://go.microsoft.com/fwlink/?linkid=874818" TargetMode="External"/><Relationship Id="rId1" Type="http://schemas.openxmlformats.org/officeDocument/2006/relationships/pivotTable" Target="../pivotTables/pivotTable13.xml"/><Relationship Id="rId5" Type="http://schemas.openxmlformats.org/officeDocument/2006/relationships/table" Target="../tables/table13.xml"/><Relationship Id="rId4"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s://go.microsoft.com/fwlink/?linkid=874819" TargetMode="External"/><Relationship Id="rId1" Type="http://schemas.openxmlformats.org/officeDocument/2006/relationships/pivotTable" Target="../pivotTables/pivotTable14.xml"/><Relationship Id="rId5" Type="http://schemas.openxmlformats.org/officeDocument/2006/relationships/table" Target="../tables/table14.xm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o.microsoft.com/fwlink/?linkid=874800" TargetMode="Externa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s://go.microsoft.com/fwlink/?linkid=874820" TargetMode="External"/><Relationship Id="rId4" Type="http://schemas.openxmlformats.org/officeDocument/2006/relationships/table" Target="../tables/table15.xm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s://go.microsoft.com/fwlink/?linkid=874821" TargetMode="External"/><Relationship Id="rId1" Type="http://schemas.openxmlformats.org/officeDocument/2006/relationships/pivotTable" Target="../pivotTables/pivotTable15.xml"/><Relationship Id="rId4"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s://go.microsoft.com/fwlink/?linkid=874822" TargetMode="External"/><Relationship Id="rId1" Type="http://schemas.openxmlformats.org/officeDocument/2006/relationships/pivotTable" Target="../pivotTables/pivotTable16.xml"/><Relationship Id="rId4"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https://go.microsoft.com/fwlink/?linkid=874822" TargetMode="External"/><Relationship Id="rId1" Type="http://schemas.openxmlformats.org/officeDocument/2006/relationships/pivotTable" Target="../pivotTables/pivotTable17.xml"/><Relationship Id="rId4"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https://go.microsoft.com/fwlink/?linkid=875099" TargetMode="External"/><Relationship Id="rId1" Type="http://schemas.openxmlformats.org/officeDocument/2006/relationships/pivotTable" Target="../pivotTables/pivotTable18.xml"/><Relationship Id="rId4"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s://go.microsoft.com/fwlink/?linkid=875100" TargetMode="External"/><Relationship Id="rId1" Type="http://schemas.openxmlformats.org/officeDocument/2006/relationships/pivotTable" Target="../pivotTables/pivotTable19.xml"/><Relationship Id="rId4"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3" Type="http://schemas.openxmlformats.org/officeDocument/2006/relationships/hyperlink" Target="https://go.microsoft.com/fwlink/?linkid=874827" TargetMode="External"/><Relationship Id="rId2" Type="http://schemas.openxmlformats.org/officeDocument/2006/relationships/hyperlink" Target="https://go.microsoft.com/fwlink/?linkid=874826" TargetMode="External"/><Relationship Id="rId1" Type="http://schemas.openxmlformats.org/officeDocument/2006/relationships/hyperlink" Target="https://go.microsoft.com/fwlink/?linkid=874825" TargetMode="External"/><Relationship Id="rId6" Type="http://schemas.openxmlformats.org/officeDocument/2006/relationships/drawing" Target="../drawings/drawing26.xml"/><Relationship Id="rId5" Type="http://schemas.openxmlformats.org/officeDocument/2006/relationships/printerSettings" Target="../printerSettings/printerSettings26.bin"/><Relationship Id="rId4" Type="http://schemas.openxmlformats.org/officeDocument/2006/relationships/hyperlink" Target="https://go.microsoft.com/fwlink/?linkid=874828"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74801" TargetMode="External"/><Relationship Id="rId1" Type="http://schemas.openxmlformats.org/officeDocument/2006/relationships/pivotTable" Target="../pivotTables/pivotTable2.xml"/><Relationship Id="rId5" Type="http://schemas.openxmlformats.org/officeDocument/2006/relationships/table" Target="../tables/table2.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go.microsoft.com/fwlink/?linkid=874803" TargetMode="External"/><Relationship Id="rId1" Type="http://schemas.openxmlformats.org/officeDocument/2006/relationships/pivotTable" Target="../pivotTables/pivotTable3.xml"/><Relationship Id="rId5" Type="http://schemas.openxmlformats.org/officeDocument/2006/relationships/table" Target="../tables/table3.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go.microsoft.com/fwlink/?linkid=874804" TargetMode="External"/><Relationship Id="rId1" Type="http://schemas.openxmlformats.org/officeDocument/2006/relationships/pivotTable" Target="../pivotTables/pivotTable4.xml"/><Relationship Id="rId5" Type="http://schemas.openxmlformats.org/officeDocument/2006/relationships/table" Target="../tables/table4.x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74804" TargetMode="External"/><Relationship Id="rId1" Type="http://schemas.openxmlformats.org/officeDocument/2006/relationships/pivotTable" Target="../pivotTables/pivotTable5.xml"/><Relationship Id="rId5" Type="http://schemas.openxmlformats.org/officeDocument/2006/relationships/table" Target="../tables/table5.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go.microsoft.com/fwlink/?linkid=874805"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74806" TargetMode="External"/><Relationship Id="rId1" Type="http://schemas.openxmlformats.org/officeDocument/2006/relationships/pivotTable" Target="../pivotTables/pivotTable6.xml"/><Relationship Id="rId5" Type="http://schemas.openxmlformats.org/officeDocument/2006/relationships/table" Target="../tables/table6.xm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go.microsoft.com/fwlink/?linkid=874807" TargetMode="External"/><Relationship Id="rId1" Type="http://schemas.openxmlformats.org/officeDocument/2006/relationships/pivotTable" Target="../pivotTables/pivotTable7.xml"/><Relationship Id="rId5" Type="http://schemas.openxmlformats.org/officeDocument/2006/relationships/table" Target="../tables/table7.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1C17B-37E5-4F8B-BF36-FCE701A24612}">
  <sheetPr codeName="ws_Start">
    <tabColor theme="9"/>
    <pageSetUpPr autoPageBreaks="0"/>
  </sheetPr>
  <dimension ref="A1:A5"/>
  <sheetViews>
    <sheetView showGridLines="0" showRowColHeaders="0" tabSelected="1" workbookViewId="0"/>
  </sheetViews>
  <sheetFormatPr defaultColWidth="11.109375" defaultRowHeight="15" customHeight="1" x14ac:dyDescent="0.3"/>
  <cols>
    <col min="1" max="1" width="115.5546875" style="2" customWidth="1"/>
    <col min="2" max="2" width="3.5546875" style="2" customWidth="1"/>
    <col min="3" max="16384" width="11.109375" style="2"/>
  </cols>
  <sheetData>
    <row r="1" spans="1:1" ht="15" customHeight="1" x14ac:dyDescent="0.3">
      <c r="A1" s="1" t="s">
        <v>92</v>
      </c>
    </row>
    <row r="2" spans="1:1" ht="63" x14ac:dyDescent="1.3">
      <c r="A2" s="3" t="s">
        <v>0</v>
      </c>
    </row>
    <row r="3" spans="1:1" ht="66.599999999999994" x14ac:dyDescent="0.45">
      <c r="A3" s="4" t="s">
        <v>91</v>
      </c>
    </row>
    <row r="4" spans="1:1" ht="189.9" customHeight="1" x14ac:dyDescent="0.3">
      <c r="A4" s="5" t="s">
        <v>1</v>
      </c>
    </row>
    <row r="5" spans="1:1" ht="15" customHeight="1" x14ac:dyDescent="0.3">
      <c r="A5" s="5" t="s">
        <v>129</v>
      </c>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0736-71AC-4A33-B641-FC8192962B14}">
  <sheetPr codeName="Sheet32"/>
  <dimension ref="A1:Q18"/>
  <sheetViews>
    <sheetView showGridLines="0" zoomScaleNormal="100" workbookViewId="0"/>
  </sheetViews>
  <sheetFormatPr defaultColWidth="9.109375" defaultRowHeight="14.4" x14ac:dyDescent="0.3"/>
  <cols>
    <col min="1" max="1" width="9.109375" style="6"/>
    <col min="2" max="3" width="9.109375" style="7"/>
    <col min="4" max="4" width="14.44140625" style="7" bestFit="1" customWidth="1"/>
    <col min="5" max="16" width="9.109375" style="7"/>
    <col min="17" max="17" width="9.6640625" style="7" bestFit="1" customWidth="1"/>
    <col min="18" max="16384" width="9.109375" style="7"/>
  </cols>
  <sheetData>
    <row r="1" spans="1:17" x14ac:dyDescent="0.3">
      <c r="A1" s="47" t="s">
        <v>130</v>
      </c>
    </row>
    <row r="2" spans="1:17" x14ac:dyDescent="0.3">
      <c r="A2" s="47" t="s">
        <v>111</v>
      </c>
    </row>
    <row r="3" spans="1:17" x14ac:dyDescent="0.3">
      <c r="A3" s="47" t="s">
        <v>94</v>
      </c>
    </row>
    <row r="4" spans="1:17" x14ac:dyDescent="0.3">
      <c r="A4" s="47" t="s">
        <v>128</v>
      </c>
      <c r="O4"/>
      <c r="P4"/>
      <c r="Q4"/>
    </row>
    <row r="5" spans="1:17" x14ac:dyDescent="0.3">
      <c r="A5" s="47"/>
      <c r="O5"/>
      <c r="P5"/>
      <c r="Q5"/>
    </row>
    <row r="6" spans="1:17" x14ac:dyDescent="0.3">
      <c r="O6"/>
      <c r="P6"/>
      <c r="Q6"/>
    </row>
    <row r="7" spans="1:17" x14ac:dyDescent="0.3">
      <c r="O7"/>
      <c r="P7"/>
      <c r="Q7"/>
    </row>
    <row r="8" spans="1:17" x14ac:dyDescent="0.3">
      <c r="O8"/>
      <c r="P8"/>
      <c r="Q8"/>
    </row>
    <row r="9" spans="1:17" x14ac:dyDescent="0.3">
      <c r="O9"/>
      <c r="P9"/>
      <c r="Q9"/>
    </row>
    <row r="10" spans="1:17" x14ac:dyDescent="0.3">
      <c r="O10"/>
      <c r="P10"/>
      <c r="Q10"/>
    </row>
    <row r="11" spans="1:17" x14ac:dyDescent="0.3">
      <c r="O11"/>
      <c r="P11"/>
      <c r="Q11"/>
    </row>
    <row r="12" spans="1:17" x14ac:dyDescent="0.3">
      <c r="O12"/>
      <c r="P12"/>
      <c r="Q12"/>
    </row>
    <row r="13" spans="1:17" x14ac:dyDescent="0.3">
      <c r="O13"/>
      <c r="P13"/>
      <c r="Q13"/>
    </row>
    <row r="14" spans="1:17" x14ac:dyDescent="0.3">
      <c r="O14"/>
      <c r="P14"/>
      <c r="Q14"/>
    </row>
    <row r="15" spans="1:17" x14ac:dyDescent="0.3">
      <c r="O15"/>
      <c r="P15"/>
      <c r="Q15"/>
    </row>
    <row r="16" spans="1:17" x14ac:dyDescent="0.3">
      <c r="O16"/>
      <c r="P16"/>
      <c r="Q16"/>
    </row>
    <row r="17" spans="15:17" x14ac:dyDescent="0.3">
      <c r="O17"/>
      <c r="P17"/>
      <c r="Q17"/>
    </row>
    <row r="18" spans="15:17" x14ac:dyDescent="0.3">
      <c r="O18"/>
      <c r="P18"/>
      <c r="Q18"/>
    </row>
  </sheetData>
  <hyperlinks>
    <hyperlink ref="A4" r:id="rId1" xr:uid="{3D036778-0B0F-4E4C-B31A-4FB60543A750}"/>
  </hyperlinks>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6FB5-2361-4E4E-B0BA-3AD7DE372FE4}">
  <sheetPr codeName="Sheet6"/>
  <dimension ref="A1:A4"/>
  <sheetViews>
    <sheetView showGridLines="0" zoomScaleNormal="100" workbookViewId="0"/>
  </sheetViews>
  <sheetFormatPr defaultColWidth="9.109375" defaultRowHeight="14.4" x14ac:dyDescent="0.3"/>
  <cols>
    <col min="1" max="1" width="9.109375" style="6"/>
    <col min="2" max="16384" width="9.109375" style="7"/>
  </cols>
  <sheetData>
    <row r="1" spans="1:1" x14ac:dyDescent="0.3">
      <c r="A1" s="6" t="s">
        <v>109</v>
      </c>
    </row>
    <row r="2" spans="1:1" x14ac:dyDescent="0.3">
      <c r="A2" s="6" t="s">
        <v>110</v>
      </c>
    </row>
    <row r="3" spans="1:1" x14ac:dyDescent="0.3">
      <c r="A3" s="47" t="s">
        <v>94</v>
      </c>
    </row>
    <row r="4" spans="1:1" x14ac:dyDescent="0.3">
      <c r="A4" s="61" t="s">
        <v>128</v>
      </c>
    </row>
  </sheetData>
  <hyperlinks>
    <hyperlink ref="A4" r:id="rId1" xr:uid="{246F986D-7F58-45A2-A043-27F14B348EF3}"/>
  </hyperlinks>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E0B6E-7829-4A27-A408-B1E9380CAF93}">
  <sheetPr codeName="Sheet29"/>
  <dimension ref="A1:X121"/>
  <sheetViews>
    <sheetView showGridLines="0" zoomScaleNormal="100" workbookViewId="0"/>
  </sheetViews>
  <sheetFormatPr defaultColWidth="9.109375" defaultRowHeight="14.4" x14ac:dyDescent="0.3"/>
  <cols>
    <col min="1" max="1" width="9.5546875" style="6" bestFit="1" customWidth="1"/>
    <col min="2" max="2" width="9.6640625" style="7" bestFit="1" customWidth="1"/>
    <col min="3" max="3" width="14.88671875" style="7" bestFit="1" customWidth="1"/>
    <col min="4" max="23" width="16" style="7" bestFit="1" customWidth="1"/>
    <col min="24" max="24" width="11.33203125" style="7" bestFit="1" customWidth="1"/>
    <col min="25" max="16384" width="9.109375" style="7"/>
  </cols>
  <sheetData>
    <row r="1" spans="1:24" x14ac:dyDescent="0.3">
      <c r="A1" s="47" t="s">
        <v>23</v>
      </c>
    </row>
    <row r="2" spans="1:24" x14ac:dyDescent="0.3">
      <c r="A2" s="47" t="s">
        <v>112</v>
      </c>
    </row>
    <row r="3" spans="1:24" x14ac:dyDescent="0.3">
      <c r="A3" s="47" t="s">
        <v>94</v>
      </c>
    </row>
    <row r="4" spans="1:24" x14ac:dyDescent="0.3">
      <c r="A4" s="47" t="s">
        <v>128</v>
      </c>
    </row>
    <row r="10" spans="1:24" x14ac:dyDescent="0.3">
      <c r="C10" s="28" t="s">
        <v>8</v>
      </c>
      <c r="D10" s="28" t="s">
        <v>6</v>
      </c>
      <c r="E10"/>
      <c r="F10"/>
      <c r="G10"/>
      <c r="H10"/>
      <c r="I10"/>
      <c r="J10"/>
      <c r="K10"/>
      <c r="L10"/>
      <c r="M10"/>
      <c r="N10"/>
      <c r="O10"/>
      <c r="P10"/>
      <c r="Q10"/>
      <c r="R10"/>
      <c r="S10"/>
      <c r="T10"/>
      <c r="U10"/>
      <c r="V10"/>
      <c r="W10"/>
      <c r="X10"/>
    </row>
    <row r="11" spans="1:24" x14ac:dyDescent="0.3">
      <c r="C11" s="28" t="s">
        <v>5</v>
      </c>
      <c r="D11" t="s">
        <v>15</v>
      </c>
      <c r="E11" t="s">
        <v>12</v>
      </c>
      <c r="F11" t="s">
        <v>10</v>
      </c>
      <c r="G11" t="s">
        <v>17</v>
      </c>
      <c r="H11" t="s">
        <v>14</v>
      </c>
      <c r="I11" t="s">
        <v>18</v>
      </c>
      <c r="J11" t="s">
        <v>24</v>
      </c>
      <c r="K11" t="s">
        <v>25</v>
      </c>
      <c r="L11" t="s">
        <v>26</v>
      </c>
      <c r="M11" t="s">
        <v>27</v>
      </c>
      <c r="N11" t="s">
        <v>28</v>
      </c>
      <c r="O11" t="s">
        <v>29</v>
      </c>
      <c r="P11" t="s">
        <v>30</v>
      </c>
      <c r="Q11" t="s">
        <v>31</v>
      </c>
      <c r="R11" t="s">
        <v>32</v>
      </c>
      <c r="S11" t="s">
        <v>33</v>
      </c>
      <c r="T11" t="s">
        <v>34</v>
      </c>
      <c r="U11" t="s">
        <v>35</v>
      </c>
      <c r="V11" t="s">
        <v>36</v>
      </c>
      <c r="W11" t="s">
        <v>37</v>
      </c>
      <c r="X11" t="s">
        <v>16</v>
      </c>
    </row>
    <row r="12" spans="1:24" x14ac:dyDescent="0.3">
      <c r="C12" t="s">
        <v>9</v>
      </c>
      <c r="D12" s="30"/>
      <c r="E12" s="30"/>
      <c r="F12" s="30"/>
      <c r="G12" s="30"/>
      <c r="H12" s="30">
        <v>1000</v>
      </c>
      <c r="I12" s="30"/>
      <c r="J12" s="30"/>
      <c r="K12" s="30"/>
      <c r="L12" s="30"/>
      <c r="M12" s="30"/>
      <c r="N12" s="30">
        <v>500</v>
      </c>
      <c r="O12" s="30"/>
      <c r="P12" s="30"/>
      <c r="Q12" s="30"/>
      <c r="R12" s="30">
        <v>500</v>
      </c>
      <c r="S12" s="30"/>
      <c r="T12" s="30"/>
      <c r="U12" s="30"/>
      <c r="V12" s="30"/>
      <c r="W12" s="30"/>
      <c r="X12" s="30">
        <v>2000</v>
      </c>
    </row>
    <row r="13" spans="1:24" x14ac:dyDescent="0.3">
      <c r="C13" t="s">
        <v>13</v>
      </c>
      <c r="D13" s="30">
        <v>250</v>
      </c>
      <c r="E13" s="30"/>
      <c r="F13" s="30"/>
      <c r="G13" s="30">
        <v>20</v>
      </c>
      <c r="H13" s="30"/>
      <c r="I13" s="30">
        <v>125</v>
      </c>
      <c r="J13" s="30">
        <v>20</v>
      </c>
      <c r="K13" s="30"/>
      <c r="L13" s="30"/>
      <c r="M13" s="30"/>
      <c r="N13" s="30"/>
      <c r="O13" s="30"/>
      <c r="P13" s="30">
        <v>20</v>
      </c>
      <c r="Q13" s="30">
        <v>125</v>
      </c>
      <c r="R13" s="30"/>
      <c r="S13" s="30">
        <v>125</v>
      </c>
      <c r="T13" s="30">
        <v>250</v>
      </c>
      <c r="U13" s="30"/>
      <c r="V13" s="30"/>
      <c r="W13" s="30"/>
      <c r="X13" s="30">
        <v>935</v>
      </c>
    </row>
    <row r="14" spans="1:24" x14ac:dyDescent="0.3">
      <c r="C14" t="s">
        <v>11</v>
      </c>
      <c r="D14" s="30"/>
      <c r="E14" s="30">
        <v>470</v>
      </c>
      <c r="F14" s="30">
        <v>74</v>
      </c>
      <c r="G14" s="30"/>
      <c r="H14" s="30"/>
      <c r="I14" s="30"/>
      <c r="J14" s="30"/>
      <c r="K14" s="30">
        <v>70</v>
      </c>
      <c r="L14" s="30">
        <v>74</v>
      </c>
      <c r="M14" s="30">
        <v>235</v>
      </c>
      <c r="N14" s="30"/>
      <c r="O14" s="30">
        <v>74</v>
      </c>
      <c r="P14" s="30"/>
      <c r="Q14" s="30"/>
      <c r="R14" s="30"/>
      <c r="S14" s="30"/>
      <c r="T14" s="30"/>
      <c r="U14" s="30">
        <v>125</v>
      </c>
      <c r="V14" s="30">
        <v>70</v>
      </c>
      <c r="W14" s="30">
        <v>235</v>
      </c>
      <c r="X14" s="30">
        <v>1427</v>
      </c>
    </row>
    <row r="15" spans="1:24" x14ac:dyDescent="0.3">
      <c r="C15" t="s">
        <v>16</v>
      </c>
      <c r="D15" s="30">
        <v>250</v>
      </c>
      <c r="E15" s="30">
        <v>470</v>
      </c>
      <c r="F15" s="30">
        <v>74</v>
      </c>
      <c r="G15" s="30">
        <v>20</v>
      </c>
      <c r="H15" s="30">
        <v>1000</v>
      </c>
      <c r="I15" s="30">
        <v>125</v>
      </c>
      <c r="J15" s="30">
        <v>20</v>
      </c>
      <c r="K15" s="30">
        <v>70</v>
      </c>
      <c r="L15" s="30">
        <v>74</v>
      </c>
      <c r="M15" s="30">
        <v>235</v>
      </c>
      <c r="N15" s="30">
        <v>500</v>
      </c>
      <c r="O15" s="30">
        <v>74</v>
      </c>
      <c r="P15" s="30">
        <v>20</v>
      </c>
      <c r="Q15" s="30">
        <v>125</v>
      </c>
      <c r="R15" s="30">
        <v>500</v>
      </c>
      <c r="S15" s="30">
        <v>125</v>
      </c>
      <c r="T15" s="30">
        <v>250</v>
      </c>
      <c r="U15" s="30">
        <v>125</v>
      </c>
      <c r="V15" s="30">
        <v>70</v>
      </c>
      <c r="W15" s="30">
        <v>235</v>
      </c>
      <c r="X15" s="30">
        <v>4362</v>
      </c>
    </row>
    <row r="100" spans="2:5" x14ac:dyDescent="0.3">
      <c r="B100" s="8" t="s">
        <v>4</v>
      </c>
      <c r="C100" s="8" t="s">
        <v>5</v>
      </c>
      <c r="D100" s="8" t="s">
        <v>6</v>
      </c>
      <c r="E100" s="8" t="s">
        <v>7</v>
      </c>
    </row>
    <row r="101" spans="2:5" x14ac:dyDescent="0.3">
      <c r="B101" s="18">
        <v>42752</v>
      </c>
      <c r="C101" s="10" t="s">
        <v>9</v>
      </c>
      <c r="D101" s="10" t="s">
        <v>14</v>
      </c>
      <c r="E101" s="11">
        <v>1000</v>
      </c>
    </row>
    <row r="102" spans="2:5" x14ac:dyDescent="0.3">
      <c r="B102" s="18">
        <v>42752</v>
      </c>
      <c r="C102" s="10" t="s">
        <v>9</v>
      </c>
      <c r="D102" s="10" t="s">
        <v>32</v>
      </c>
      <c r="E102" s="11">
        <v>500</v>
      </c>
    </row>
    <row r="103" spans="2:5" x14ac:dyDescent="0.3">
      <c r="B103" s="19">
        <v>42752</v>
      </c>
      <c r="C103" s="10" t="s">
        <v>9</v>
      </c>
      <c r="D103" s="10" t="s">
        <v>28</v>
      </c>
      <c r="E103" s="11">
        <v>500</v>
      </c>
    </row>
    <row r="104" spans="2:5" x14ac:dyDescent="0.3">
      <c r="B104" s="18">
        <v>42786</v>
      </c>
      <c r="C104" s="10" t="s">
        <v>13</v>
      </c>
      <c r="D104" s="10" t="s">
        <v>17</v>
      </c>
      <c r="E104" s="11">
        <v>20</v>
      </c>
    </row>
    <row r="105" spans="2:5" x14ac:dyDescent="0.3">
      <c r="B105" s="18">
        <v>42791</v>
      </c>
      <c r="C105" s="10" t="s">
        <v>13</v>
      </c>
      <c r="D105" s="10" t="s">
        <v>18</v>
      </c>
      <c r="E105" s="11">
        <v>125</v>
      </c>
    </row>
    <row r="106" spans="2:5" x14ac:dyDescent="0.3">
      <c r="B106" s="18">
        <v>42756</v>
      </c>
      <c r="C106" s="10" t="s">
        <v>13</v>
      </c>
      <c r="D106" s="10" t="s">
        <v>15</v>
      </c>
      <c r="E106" s="11">
        <v>250</v>
      </c>
    </row>
    <row r="107" spans="2:5" x14ac:dyDescent="0.3">
      <c r="B107" s="18">
        <v>42786</v>
      </c>
      <c r="C107" s="10" t="s">
        <v>13</v>
      </c>
      <c r="D107" s="10" t="s">
        <v>24</v>
      </c>
      <c r="E107" s="11">
        <v>20</v>
      </c>
    </row>
    <row r="108" spans="2:5" x14ac:dyDescent="0.3">
      <c r="B108" s="18">
        <v>42791</v>
      </c>
      <c r="C108" s="10" t="s">
        <v>13</v>
      </c>
      <c r="D108" s="10" t="s">
        <v>33</v>
      </c>
      <c r="E108" s="11">
        <v>125</v>
      </c>
    </row>
    <row r="109" spans="2:5" x14ac:dyDescent="0.3">
      <c r="B109" s="19">
        <v>42756</v>
      </c>
      <c r="C109" s="10" t="s">
        <v>13</v>
      </c>
      <c r="D109" s="10" t="s">
        <v>34</v>
      </c>
      <c r="E109" s="11">
        <v>250</v>
      </c>
    </row>
    <row r="110" spans="2:5" x14ac:dyDescent="0.3">
      <c r="B110" s="19">
        <v>42786</v>
      </c>
      <c r="C110" s="10" t="s">
        <v>13</v>
      </c>
      <c r="D110" s="10" t="s">
        <v>30</v>
      </c>
      <c r="E110" s="11">
        <v>20</v>
      </c>
    </row>
    <row r="111" spans="2:5" x14ac:dyDescent="0.3">
      <c r="B111" s="19">
        <v>42791</v>
      </c>
      <c r="C111" s="10" t="s">
        <v>13</v>
      </c>
      <c r="D111" s="10" t="s">
        <v>31</v>
      </c>
      <c r="E111" s="11">
        <v>125</v>
      </c>
    </row>
    <row r="112" spans="2:5" x14ac:dyDescent="0.3">
      <c r="B112" s="18">
        <v>42736</v>
      </c>
      <c r="C112" s="10" t="s">
        <v>11</v>
      </c>
      <c r="D112" s="10" t="s">
        <v>10</v>
      </c>
      <c r="E112" s="11">
        <v>74</v>
      </c>
    </row>
    <row r="113" spans="2:24" x14ac:dyDescent="0.3">
      <c r="B113" s="18">
        <v>42750</v>
      </c>
      <c r="C113" s="10" t="s">
        <v>11</v>
      </c>
      <c r="D113" s="10" t="s">
        <v>12</v>
      </c>
      <c r="E113" s="11">
        <v>235</v>
      </c>
    </row>
    <row r="114" spans="2:24" x14ac:dyDescent="0.3">
      <c r="B114" s="18">
        <v>42756</v>
      </c>
      <c r="C114" s="10" t="s">
        <v>11</v>
      </c>
      <c r="D114" s="10" t="s">
        <v>35</v>
      </c>
      <c r="E114" s="11">
        <v>125</v>
      </c>
    </row>
    <row r="115" spans="2:24" x14ac:dyDescent="0.3">
      <c r="B115" s="18">
        <v>42768</v>
      </c>
      <c r="C115" s="10" t="s">
        <v>11</v>
      </c>
      <c r="D115" s="10" t="s">
        <v>12</v>
      </c>
      <c r="E115" s="11">
        <v>235</v>
      </c>
    </row>
    <row r="116" spans="2:24" x14ac:dyDescent="0.3">
      <c r="B116" s="18">
        <v>42736</v>
      </c>
      <c r="C116" s="10" t="s">
        <v>11</v>
      </c>
      <c r="D116" s="10" t="s">
        <v>26</v>
      </c>
      <c r="E116" s="11">
        <v>74</v>
      </c>
    </row>
    <row r="117" spans="2:24" x14ac:dyDescent="0.3">
      <c r="B117" s="18">
        <v>42750</v>
      </c>
      <c r="C117" s="10" t="s">
        <v>11</v>
      </c>
      <c r="D117" s="10" t="s">
        <v>25</v>
      </c>
      <c r="E117" s="11">
        <v>70</v>
      </c>
    </row>
    <row r="118" spans="2:24" x14ac:dyDescent="0.3">
      <c r="B118" s="18">
        <v>42768</v>
      </c>
      <c r="C118" s="10" t="s">
        <v>11</v>
      </c>
      <c r="D118" s="10" t="s">
        <v>27</v>
      </c>
      <c r="E118" s="11">
        <v>235</v>
      </c>
    </row>
    <row r="119" spans="2:24" x14ac:dyDescent="0.3">
      <c r="B119" s="19">
        <v>42736</v>
      </c>
      <c r="C119" s="10" t="s">
        <v>11</v>
      </c>
      <c r="D119" s="10" t="s">
        <v>29</v>
      </c>
      <c r="E119" s="11">
        <v>74</v>
      </c>
    </row>
    <row r="120" spans="2:24" x14ac:dyDescent="0.3">
      <c r="B120" s="19">
        <v>42750</v>
      </c>
      <c r="C120" s="10" t="s">
        <v>11</v>
      </c>
      <c r="D120" s="10" t="s">
        <v>36</v>
      </c>
      <c r="E120" s="11">
        <v>70</v>
      </c>
    </row>
    <row r="121" spans="2:24" x14ac:dyDescent="0.3">
      <c r="B121" s="19">
        <v>42768</v>
      </c>
      <c r="C121" s="10" t="s">
        <v>11</v>
      </c>
      <c r="D121" s="10" t="s">
        <v>37</v>
      </c>
      <c r="E121" s="11">
        <v>235</v>
      </c>
      <c r="X121"/>
    </row>
  </sheetData>
  <hyperlinks>
    <hyperlink ref="A4" r:id="rId2" xr:uid="{B59CFBC9-9407-4788-AD02-CEA6D57E9A4D}"/>
  </hyperlinks>
  <pageMargins left="0.7" right="0.7" top="0.75" bottom="0.75" header="0.3" footer="0.3"/>
  <pageSetup orientation="portrait" r:id="rId3"/>
  <drawing r:id="rId4"/>
  <tableParts count="1">
    <tablePart r:id="rId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DAFC8-5A71-42BD-BFA5-B32E45F77F2C}">
  <sheetPr codeName="Sheet30"/>
  <dimension ref="A1:E119"/>
  <sheetViews>
    <sheetView showGridLines="0" zoomScaleNormal="100" workbookViewId="0"/>
  </sheetViews>
  <sheetFormatPr defaultColWidth="9.109375" defaultRowHeight="14.4" x14ac:dyDescent="0.3"/>
  <cols>
    <col min="1" max="1" width="9.109375" style="6"/>
    <col min="2" max="2" width="9.109375" style="7"/>
    <col min="3" max="3" width="19.33203125" style="7" bestFit="1" customWidth="1"/>
    <col min="4" max="4" width="19.88671875" style="7" bestFit="1" customWidth="1"/>
    <col min="5" max="5" width="14.88671875" style="7" bestFit="1" customWidth="1"/>
    <col min="6" max="6" width="16" style="7" bestFit="1" customWidth="1"/>
    <col min="7" max="7" width="20.88671875" style="7" bestFit="1" customWidth="1"/>
    <col min="8" max="8" width="14.88671875" style="7" bestFit="1" customWidth="1"/>
    <col min="9" max="9" width="13.6640625" style="7" bestFit="1" customWidth="1"/>
    <col min="10" max="10" width="6.109375" style="7" bestFit="1" customWidth="1"/>
    <col min="11" max="11" width="9.33203125" style="7" bestFit="1" customWidth="1"/>
    <col min="12" max="12" width="6.44140625" style="7" bestFit="1" customWidth="1"/>
    <col min="13" max="13" width="6.33203125" style="7" bestFit="1" customWidth="1"/>
    <col min="14" max="14" width="9.109375" style="7" bestFit="1" customWidth="1"/>
    <col min="15" max="15" width="10" style="7" bestFit="1" customWidth="1"/>
    <col min="16" max="16" width="5.33203125" style="7" bestFit="1" customWidth="1"/>
    <col min="17" max="17" width="4.44140625" style="7" bestFit="1" customWidth="1"/>
    <col min="18" max="18" width="7.6640625" style="7" bestFit="1" customWidth="1"/>
    <col min="19" max="19" width="6" style="7" bestFit="1" customWidth="1"/>
    <col min="20" max="20" width="10.44140625" style="7" bestFit="1" customWidth="1"/>
    <col min="21" max="21" width="7.33203125" style="7" bestFit="1" customWidth="1"/>
    <col min="22" max="22" width="12.33203125" style="7" bestFit="1" customWidth="1"/>
    <col min="23" max="23" width="15" style="7" bestFit="1" customWidth="1"/>
    <col min="24" max="24" width="6.33203125" style="7" bestFit="1" customWidth="1"/>
    <col min="25" max="25" width="5.6640625" style="7" bestFit="1" customWidth="1"/>
    <col min="26" max="26" width="6.6640625" style="7" bestFit="1" customWidth="1"/>
    <col min="27" max="27" width="6.109375" style="7" bestFit="1" customWidth="1"/>
    <col min="28" max="28" width="10.6640625" style="7" bestFit="1" customWidth="1"/>
    <col min="29" max="16384" width="9.109375" style="7"/>
  </cols>
  <sheetData>
    <row r="1" spans="1:5" x14ac:dyDescent="0.3">
      <c r="A1" s="47" t="s">
        <v>113</v>
      </c>
    </row>
    <row r="2" spans="1:5" x14ac:dyDescent="0.3">
      <c r="A2" s="47" t="s">
        <v>114</v>
      </c>
    </row>
    <row r="3" spans="1:5" x14ac:dyDescent="0.3">
      <c r="A3" s="47" t="s">
        <v>38</v>
      </c>
    </row>
    <row r="4" spans="1:5" x14ac:dyDescent="0.3">
      <c r="A4" s="47" t="s">
        <v>40</v>
      </c>
    </row>
    <row r="5" spans="1:5" x14ac:dyDescent="0.3">
      <c r="A5" s="47" t="s">
        <v>94</v>
      </c>
    </row>
    <row r="6" spans="1:5" x14ac:dyDescent="0.3">
      <c r="A6" s="47" t="s">
        <v>128</v>
      </c>
    </row>
    <row r="8" spans="1:5" x14ac:dyDescent="0.3">
      <c r="D8" s="28" t="s">
        <v>39</v>
      </c>
      <c r="E8" t="s">
        <v>8</v>
      </c>
    </row>
    <row r="9" spans="1:5" x14ac:dyDescent="0.3">
      <c r="D9" s="29" t="s">
        <v>9</v>
      </c>
      <c r="E9" s="30">
        <v>2000</v>
      </c>
    </row>
    <row r="10" spans="1:5" x14ac:dyDescent="0.3">
      <c r="D10" s="31" t="s">
        <v>14</v>
      </c>
      <c r="E10" s="30">
        <v>1000</v>
      </c>
    </row>
    <row r="11" spans="1:5" x14ac:dyDescent="0.3">
      <c r="D11" s="31" t="s">
        <v>28</v>
      </c>
      <c r="E11" s="30">
        <v>500</v>
      </c>
    </row>
    <row r="12" spans="1:5" x14ac:dyDescent="0.3">
      <c r="D12" s="31" t="s">
        <v>32</v>
      </c>
      <c r="E12" s="30">
        <v>500</v>
      </c>
    </row>
    <row r="13" spans="1:5" x14ac:dyDescent="0.3">
      <c r="D13" s="29" t="s">
        <v>13</v>
      </c>
      <c r="E13" s="30">
        <v>935</v>
      </c>
    </row>
    <row r="14" spans="1:5" x14ac:dyDescent="0.3">
      <c r="D14" s="31" t="s">
        <v>15</v>
      </c>
      <c r="E14" s="30">
        <v>250</v>
      </c>
    </row>
    <row r="15" spans="1:5" x14ac:dyDescent="0.3">
      <c r="D15" s="31" t="s">
        <v>17</v>
      </c>
      <c r="E15" s="30">
        <v>20</v>
      </c>
    </row>
    <row r="16" spans="1:5" x14ac:dyDescent="0.3">
      <c r="D16" s="31" t="s">
        <v>18</v>
      </c>
      <c r="E16" s="30">
        <v>125</v>
      </c>
    </row>
    <row r="17" spans="4:5" x14ac:dyDescent="0.3">
      <c r="D17" s="31" t="s">
        <v>24</v>
      </c>
      <c r="E17" s="30">
        <v>20</v>
      </c>
    </row>
    <row r="18" spans="4:5" x14ac:dyDescent="0.3">
      <c r="D18" s="31" t="s">
        <v>30</v>
      </c>
      <c r="E18" s="30">
        <v>20</v>
      </c>
    </row>
    <row r="19" spans="4:5" x14ac:dyDescent="0.3">
      <c r="D19" s="31" t="s">
        <v>31</v>
      </c>
      <c r="E19" s="30">
        <v>125</v>
      </c>
    </row>
    <row r="20" spans="4:5" x14ac:dyDescent="0.3">
      <c r="D20" s="31" t="s">
        <v>33</v>
      </c>
      <c r="E20" s="30">
        <v>125</v>
      </c>
    </row>
    <row r="21" spans="4:5" x14ac:dyDescent="0.3">
      <c r="D21" s="31" t="s">
        <v>34</v>
      </c>
      <c r="E21" s="30">
        <v>250</v>
      </c>
    </row>
    <row r="22" spans="4:5" x14ac:dyDescent="0.3">
      <c r="D22" s="29" t="s">
        <v>11</v>
      </c>
      <c r="E22" s="30">
        <v>1427</v>
      </c>
    </row>
    <row r="23" spans="4:5" x14ac:dyDescent="0.3">
      <c r="D23" s="31" t="s">
        <v>12</v>
      </c>
      <c r="E23" s="30">
        <v>470</v>
      </c>
    </row>
    <row r="24" spans="4:5" x14ac:dyDescent="0.3">
      <c r="D24" s="31" t="s">
        <v>10</v>
      </c>
      <c r="E24" s="30">
        <v>74</v>
      </c>
    </row>
    <row r="25" spans="4:5" x14ac:dyDescent="0.3">
      <c r="D25" s="31" t="s">
        <v>25</v>
      </c>
      <c r="E25" s="30">
        <v>70</v>
      </c>
    </row>
    <row r="26" spans="4:5" x14ac:dyDescent="0.3">
      <c r="D26" s="31" t="s">
        <v>26</v>
      </c>
      <c r="E26" s="30">
        <v>74</v>
      </c>
    </row>
    <row r="27" spans="4:5" x14ac:dyDescent="0.3">
      <c r="D27" s="31" t="s">
        <v>27</v>
      </c>
      <c r="E27" s="30">
        <v>235</v>
      </c>
    </row>
    <row r="28" spans="4:5" x14ac:dyDescent="0.3">
      <c r="D28" s="31" t="s">
        <v>29</v>
      </c>
      <c r="E28" s="30">
        <v>74</v>
      </c>
    </row>
    <row r="29" spans="4:5" x14ac:dyDescent="0.3">
      <c r="D29" s="31" t="s">
        <v>35</v>
      </c>
      <c r="E29" s="30">
        <v>125</v>
      </c>
    </row>
    <row r="30" spans="4:5" x14ac:dyDescent="0.3">
      <c r="D30" s="31" t="s">
        <v>36</v>
      </c>
      <c r="E30" s="30">
        <v>70</v>
      </c>
    </row>
    <row r="31" spans="4:5" x14ac:dyDescent="0.3">
      <c r="D31" s="31" t="s">
        <v>37</v>
      </c>
      <c r="E31" s="30">
        <v>235</v>
      </c>
    </row>
    <row r="32" spans="4:5" x14ac:dyDescent="0.3">
      <c r="D32" s="29" t="s">
        <v>16</v>
      </c>
      <c r="E32" s="30">
        <v>4362</v>
      </c>
    </row>
    <row r="98" spans="2:5" x14ac:dyDescent="0.3">
      <c r="B98" s="8" t="s">
        <v>4</v>
      </c>
      <c r="C98" s="8" t="s">
        <v>5</v>
      </c>
      <c r="D98" s="8" t="s">
        <v>6</v>
      </c>
      <c r="E98" s="8" t="s">
        <v>7</v>
      </c>
    </row>
    <row r="99" spans="2:5" x14ac:dyDescent="0.3">
      <c r="B99" s="18">
        <v>42752</v>
      </c>
      <c r="C99" s="10" t="s">
        <v>9</v>
      </c>
      <c r="D99" s="10" t="s">
        <v>14</v>
      </c>
      <c r="E99" s="11">
        <v>1000</v>
      </c>
    </row>
    <row r="100" spans="2:5" x14ac:dyDescent="0.3">
      <c r="B100" s="18">
        <v>42752</v>
      </c>
      <c r="C100" s="10" t="s">
        <v>9</v>
      </c>
      <c r="D100" s="10" t="s">
        <v>32</v>
      </c>
      <c r="E100" s="11">
        <v>500</v>
      </c>
    </row>
    <row r="101" spans="2:5" x14ac:dyDescent="0.3">
      <c r="B101" s="19">
        <v>42752</v>
      </c>
      <c r="C101" s="10" t="s">
        <v>9</v>
      </c>
      <c r="D101" s="10" t="s">
        <v>28</v>
      </c>
      <c r="E101" s="11">
        <v>500</v>
      </c>
    </row>
    <row r="102" spans="2:5" x14ac:dyDescent="0.3">
      <c r="B102" s="18">
        <v>42786</v>
      </c>
      <c r="C102" s="10" t="s">
        <v>13</v>
      </c>
      <c r="D102" s="10" t="s">
        <v>17</v>
      </c>
      <c r="E102" s="11">
        <v>20</v>
      </c>
    </row>
    <row r="103" spans="2:5" x14ac:dyDescent="0.3">
      <c r="B103" s="18">
        <v>42791</v>
      </c>
      <c r="C103" s="10" t="s">
        <v>13</v>
      </c>
      <c r="D103" s="10" t="s">
        <v>18</v>
      </c>
      <c r="E103" s="11">
        <v>125</v>
      </c>
    </row>
    <row r="104" spans="2:5" x14ac:dyDescent="0.3">
      <c r="B104" s="18">
        <v>42756</v>
      </c>
      <c r="C104" s="10" t="s">
        <v>13</v>
      </c>
      <c r="D104" s="10" t="s">
        <v>15</v>
      </c>
      <c r="E104" s="11">
        <v>250</v>
      </c>
    </row>
    <row r="105" spans="2:5" x14ac:dyDescent="0.3">
      <c r="B105" s="18">
        <v>42786</v>
      </c>
      <c r="C105" s="10" t="s">
        <v>13</v>
      </c>
      <c r="D105" s="10" t="s">
        <v>24</v>
      </c>
      <c r="E105" s="11">
        <v>20</v>
      </c>
    </row>
    <row r="106" spans="2:5" x14ac:dyDescent="0.3">
      <c r="B106" s="18">
        <v>42791</v>
      </c>
      <c r="C106" s="10" t="s">
        <v>13</v>
      </c>
      <c r="D106" s="10" t="s">
        <v>33</v>
      </c>
      <c r="E106" s="11">
        <v>125</v>
      </c>
    </row>
    <row r="107" spans="2:5" x14ac:dyDescent="0.3">
      <c r="B107" s="19">
        <v>42756</v>
      </c>
      <c r="C107" s="10" t="s">
        <v>13</v>
      </c>
      <c r="D107" s="10" t="s">
        <v>34</v>
      </c>
      <c r="E107" s="11">
        <v>250</v>
      </c>
    </row>
    <row r="108" spans="2:5" x14ac:dyDescent="0.3">
      <c r="B108" s="19">
        <v>42786</v>
      </c>
      <c r="C108" s="10" t="s">
        <v>13</v>
      </c>
      <c r="D108" s="10" t="s">
        <v>30</v>
      </c>
      <c r="E108" s="11">
        <v>20</v>
      </c>
    </row>
    <row r="109" spans="2:5" x14ac:dyDescent="0.3">
      <c r="B109" s="19">
        <v>42791</v>
      </c>
      <c r="C109" s="10" t="s">
        <v>13</v>
      </c>
      <c r="D109" s="10" t="s">
        <v>31</v>
      </c>
      <c r="E109" s="11">
        <v>125</v>
      </c>
    </row>
    <row r="110" spans="2:5" x14ac:dyDescent="0.3">
      <c r="B110" s="18">
        <v>42736</v>
      </c>
      <c r="C110" s="10" t="s">
        <v>11</v>
      </c>
      <c r="D110" s="10" t="s">
        <v>10</v>
      </c>
      <c r="E110" s="11">
        <v>74</v>
      </c>
    </row>
    <row r="111" spans="2:5" x14ac:dyDescent="0.3">
      <c r="B111" s="18">
        <v>42750</v>
      </c>
      <c r="C111" s="10" t="s">
        <v>11</v>
      </c>
      <c r="D111" s="10" t="s">
        <v>12</v>
      </c>
      <c r="E111" s="11">
        <v>235</v>
      </c>
    </row>
    <row r="112" spans="2:5" x14ac:dyDescent="0.3">
      <c r="B112" s="18">
        <v>42756</v>
      </c>
      <c r="C112" s="10" t="s">
        <v>11</v>
      </c>
      <c r="D112" s="10" t="s">
        <v>35</v>
      </c>
      <c r="E112" s="11">
        <v>125</v>
      </c>
    </row>
    <row r="113" spans="2:5" x14ac:dyDescent="0.3">
      <c r="B113" s="18">
        <v>42768</v>
      </c>
      <c r="C113" s="10" t="s">
        <v>11</v>
      </c>
      <c r="D113" s="10" t="s">
        <v>12</v>
      </c>
      <c r="E113" s="11">
        <v>235</v>
      </c>
    </row>
    <row r="114" spans="2:5" x14ac:dyDescent="0.3">
      <c r="B114" s="18">
        <v>42736</v>
      </c>
      <c r="C114" s="10" t="s">
        <v>11</v>
      </c>
      <c r="D114" s="10" t="s">
        <v>26</v>
      </c>
      <c r="E114" s="11">
        <v>74</v>
      </c>
    </row>
    <row r="115" spans="2:5" x14ac:dyDescent="0.3">
      <c r="B115" s="18">
        <v>42750</v>
      </c>
      <c r="C115" s="10" t="s">
        <v>11</v>
      </c>
      <c r="D115" s="10" t="s">
        <v>25</v>
      </c>
      <c r="E115" s="11">
        <v>70</v>
      </c>
    </row>
    <row r="116" spans="2:5" x14ac:dyDescent="0.3">
      <c r="B116" s="18">
        <v>42768</v>
      </c>
      <c r="C116" s="10" t="s">
        <v>11</v>
      </c>
      <c r="D116" s="10" t="s">
        <v>27</v>
      </c>
      <c r="E116" s="11">
        <v>235</v>
      </c>
    </row>
    <row r="117" spans="2:5" x14ac:dyDescent="0.3">
      <c r="B117" s="19">
        <v>42736</v>
      </c>
      <c r="C117" s="10" t="s">
        <v>11</v>
      </c>
      <c r="D117" s="10" t="s">
        <v>29</v>
      </c>
      <c r="E117" s="11">
        <v>74</v>
      </c>
    </row>
    <row r="118" spans="2:5" x14ac:dyDescent="0.3">
      <c r="B118" s="19">
        <v>42750</v>
      </c>
      <c r="C118" s="10" t="s">
        <v>11</v>
      </c>
      <c r="D118" s="10" t="s">
        <v>36</v>
      </c>
      <c r="E118" s="11">
        <v>70</v>
      </c>
    </row>
    <row r="119" spans="2:5" x14ac:dyDescent="0.3">
      <c r="B119" s="19">
        <v>42768</v>
      </c>
      <c r="C119" s="10" t="s">
        <v>11</v>
      </c>
      <c r="D119" s="10" t="s">
        <v>37</v>
      </c>
      <c r="E119" s="11">
        <v>235</v>
      </c>
    </row>
  </sheetData>
  <hyperlinks>
    <hyperlink ref="A6" r:id="rId2" xr:uid="{5F227E2D-A785-4BC6-8A99-9F6E2D92C98C}"/>
  </hyperlinks>
  <pageMargins left="0.7" right="0.7" top="0.75" bottom="0.75" header="0.3" footer="0.3"/>
  <pageSetup orientation="portrait" r:id="rId3"/>
  <drawing r:id="rId4"/>
  <tableParts count="1">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D3087-3C8C-4427-891F-44376B175CBC}">
  <sheetPr codeName="Sheet7"/>
  <dimension ref="A1:A4"/>
  <sheetViews>
    <sheetView showGridLines="0" workbookViewId="0"/>
  </sheetViews>
  <sheetFormatPr defaultColWidth="9.109375" defaultRowHeight="14.4" x14ac:dyDescent="0.3"/>
  <cols>
    <col min="1" max="1" width="9.109375" style="6"/>
    <col min="2" max="16384" width="9.109375" style="7"/>
  </cols>
  <sheetData>
    <row r="1" spans="1:1" x14ac:dyDescent="0.3">
      <c r="A1" s="47" t="s">
        <v>115</v>
      </c>
    </row>
    <row r="2" spans="1:1" x14ac:dyDescent="0.3">
      <c r="A2" s="47" t="s">
        <v>116</v>
      </c>
    </row>
    <row r="3" spans="1:1" x14ac:dyDescent="0.3">
      <c r="A3" s="47" t="s">
        <v>94</v>
      </c>
    </row>
    <row r="4" spans="1:1" x14ac:dyDescent="0.3">
      <c r="A4" s="47" t="s">
        <v>128</v>
      </c>
    </row>
  </sheetData>
  <hyperlinks>
    <hyperlink ref="A4" r:id="rId1" xr:uid="{90301471-E9C6-4716-A214-28203050AAA2}"/>
  </hyperlinks>
  <pageMargins left="0.7" right="0.7" top="0.75" bottom="0.75" header="0.3" footer="0.3"/>
  <pageSetup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0C55B-2A1D-4E2B-87E1-3297ABD05951}">
  <sheetPr codeName="Sheet4"/>
  <dimension ref="A1:K122"/>
  <sheetViews>
    <sheetView showGridLines="0" workbookViewId="0"/>
  </sheetViews>
  <sheetFormatPr defaultColWidth="9.109375" defaultRowHeight="14.4" x14ac:dyDescent="0.3"/>
  <cols>
    <col min="1" max="1" width="9.109375" style="50"/>
    <col min="2" max="2" width="13.109375" style="51" bestFit="1" customWidth="1"/>
    <col min="3" max="3" width="14.88671875" style="51" bestFit="1" customWidth="1"/>
    <col min="4" max="23" width="9.109375" style="51" customWidth="1"/>
    <col min="24" max="16384" width="9.109375" style="51"/>
  </cols>
  <sheetData>
    <row r="1" spans="1:11" ht="15" customHeight="1" x14ac:dyDescent="0.3">
      <c r="A1" s="63" t="s">
        <v>136</v>
      </c>
    </row>
    <row r="2" spans="1:11" ht="15" customHeight="1" x14ac:dyDescent="0.3">
      <c r="A2" s="50" t="s">
        <v>133</v>
      </c>
    </row>
    <row r="3" spans="1:11" ht="15" customHeight="1" x14ac:dyDescent="0.3">
      <c r="A3" s="50" t="s">
        <v>131</v>
      </c>
    </row>
    <row r="4" spans="1:11" ht="15" customHeight="1" x14ac:dyDescent="0.3">
      <c r="A4" s="50" t="s">
        <v>135</v>
      </c>
    </row>
    <row r="5" spans="1:11" ht="15" customHeight="1" x14ac:dyDescent="0.35">
      <c r="A5" s="47" t="s">
        <v>94</v>
      </c>
      <c r="I5" s="52" t="str">
        <f>IF(AND($B$15="Airfare",$C$36=74),"Nice going! You added"," ")</f>
        <v xml:space="preserve"> </v>
      </c>
    </row>
    <row r="6" spans="1:11" ht="15" customHeight="1" x14ac:dyDescent="0.35">
      <c r="A6" s="47" t="s">
        <v>128</v>
      </c>
      <c r="I6" s="52" t="str">
        <f>IF(AND($B$15="Airfare",$C$36=74),"a second row field to"," ")</f>
        <v xml:space="preserve"> </v>
      </c>
    </row>
    <row r="7" spans="1:11" ht="15" customHeight="1" x14ac:dyDescent="0.35">
      <c r="I7" s="52" t="str">
        <f>IF(AND($B$15="Airfare",$C$36=74),"the PivotTable. Scroll "," ")</f>
        <v xml:space="preserve"> </v>
      </c>
    </row>
    <row r="8" spans="1:11" ht="15" customHeight="1" x14ac:dyDescent="0.35">
      <c r="I8" s="52" t="str">
        <f>IF(AND($B$15="Airfare",$C$36=74),"down and click Next..."," ")</f>
        <v xml:space="preserve"> </v>
      </c>
    </row>
    <row r="9" spans="1:11" ht="15" customHeight="1" x14ac:dyDescent="0.35">
      <c r="K9" s="52"/>
    </row>
    <row r="10" spans="1:11" ht="15" customHeight="1" x14ac:dyDescent="0.3"/>
    <row r="11" spans="1:11" ht="15" customHeight="1" x14ac:dyDescent="0.3"/>
    <row r="12" spans="1:11" ht="15" customHeight="1" x14ac:dyDescent="0.3"/>
    <row r="13" spans="1:11" ht="15" customHeight="1" x14ac:dyDescent="0.3">
      <c r="B13" s="53" t="s">
        <v>39</v>
      </c>
      <c r="C13" s="54" t="s">
        <v>8</v>
      </c>
    </row>
    <row r="14" spans="1:11" x14ac:dyDescent="0.3">
      <c r="B14" s="29" t="s">
        <v>9</v>
      </c>
      <c r="C14" s="55">
        <v>2000</v>
      </c>
    </row>
    <row r="15" spans="1:11" x14ac:dyDescent="0.3">
      <c r="B15" s="29" t="s">
        <v>13</v>
      </c>
      <c r="C15" s="55">
        <v>935</v>
      </c>
    </row>
    <row r="16" spans="1:11" x14ac:dyDescent="0.3">
      <c r="B16" s="29" t="s">
        <v>11</v>
      </c>
      <c r="C16" s="55">
        <v>1427</v>
      </c>
    </row>
    <row r="17" spans="2:3" x14ac:dyDescent="0.3">
      <c r="B17" s="29" t="s">
        <v>16</v>
      </c>
      <c r="C17" s="55">
        <v>4362</v>
      </c>
    </row>
    <row r="18" spans="2:3" x14ac:dyDescent="0.3">
      <c r="B18"/>
      <c r="C18"/>
    </row>
    <row r="19" spans="2:3" x14ac:dyDescent="0.3">
      <c r="B19"/>
      <c r="C19"/>
    </row>
    <row r="20" spans="2:3" x14ac:dyDescent="0.3">
      <c r="B20"/>
      <c r="C20"/>
    </row>
    <row r="21" spans="2:3" x14ac:dyDescent="0.3">
      <c r="B21"/>
      <c r="C21"/>
    </row>
    <row r="22" spans="2:3" x14ac:dyDescent="0.3">
      <c r="B22"/>
      <c r="C22"/>
    </row>
    <row r="23" spans="2:3" x14ac:dyDescent="0.3">
      <c r="B23"/>
      <c r="C23"/>
    </row>
    <row r="24" spans="2:3" x14ac:dyDescent="0.3">
      <c r="B24"/>
      <c r="C24"/>
    </row>
    <row r="25" spans="2:3" x14ac:dyDescent="0.3">
      <c r="B25"/>
      <c r="C25"/>
    </row>
    <row r="26" spans="2:3" x14ac:dyDescent="0.3">
      <c r="B26"/>
      <c r="C26"/>
    </row>
    <row r="27" spans="2:3" x14ac:dyDescent="0.3">
      <c r="B27"/>
      <c r="C27"/>
    </row>
    <row r="28" spans="2:3" x14ac:dyDescent="0.3">
      <c r="B28"/>
      <c r="C28"/>
    </row>
    <row r="29" spans="2:3" x14ac:dyDescent="0.3">
      <c r="B29"/>
      <c r="C29"/>
    </row>
    <row r="30" spans="2:3" x14ac:dyDescent="0.3">
      <c r="B30"/>
      <c r="C30"/>
    </row>
    <row r="31" spans="2:3" x14ac:dyDescent="0.3">
      <c r="B31"/>
      <c r="C31"/>
    </row>
    <row r="32" spans="2:3" x14ac:dyDescent="0.3">
      <c r="B32"/>
      <c r="C32"/>
    </row>
    <row r="33" spans="2:3" x14ac:dyDescent="0.3">
      <c r="B33"/>
      <c r="C33"/>
    </row>
    <row r="34" spans="2:3" x14ac:dyDescent="0.3">
      <c r="B34"/>
      <c r="C34"/>
    </row>
    <row r="35" spans="2:3" x14ac:dyDescent="0.3">
      <c r="B35"/>
      <c r="C35"/>
    </row>
    <row r="36" spans="2:3" x14ac:dyDescent="0.3">
      <c r="B36"/>
      <c r="C36"/>
    </row>
    <row r="37" spans="2:3" x14ac:dyDescent="0.3">
      <c r="B37"/>
      <c r="C37"/>
    </row>
    <row r="101" spans="2:5" x14ac:dyDescent="0.3">
      <c r="B101" s="56" t="s">
        <v>4</v>
      </c>
      <c r="C101" s="56" t="s">
        <v>5</v>
      </c>
      <c r="D101" s="56" t="s">
        <v>6</v>
      </c>
      <c r="E101" s="56" t="s">
        <v>7</v>
      </c>
    </row>
    <row r="102" spans="2:5" x14ac:dyDescent="0.3">
      <c r="B102" s="18">
        <v>42752</v>
      </c>
      <c r="C102" s="57" t="s">
        <v>9</v>
      </c>
      <c r="D102" s="57" t="s">
        <v>14</v>
      </c>
      <c r="E102" s="58">
        <v>1000</v>
      </c>
    </row>
    <row r="103" spans="2:5" x14ac:dyDescent="0.3">
      <c r="B103" s="18">
        <v>42752</v>
      </c>
      <c r="C103" s="57" t="s">
        <v>9</v>
      </c>
      <c r="D103" s="57" t="s">
        <v>32</v>
      </c>
      <c r="E103" s="58">
        <v>500</v>
      </c>
    </row>
    <row r="104" spans="2:5" x14ac:dyDescent="0.3">
      <c r="B104" s="19">
        <v>42752</v>
      </c>
      <c r="C104" s="57" t="s">
        <v>9</v>
      </c>
      <c r="D104" s="57" t="s">
        <v>28</v>
      </c>
      <c r="E104" s="58">
        <v>500</v>
      </c>
    </row>
    <row r="105" spans="2:5" x14ac:dyDescent="0.3">
      <c r="B105" s="18">
        <v>42786</v>
      </c>
      <c r="C105" s="57" t="s">
        <v>13</v>
      </c>
      <c r="D105" s="57" t="s">
        <v>17</v>
      </c>
      <c r="E105" s="58">
        <v>20</v>
      </c>
    </row>
    <row r="106" spans="2:5" x14ac:dyDescent="0.3">
      <c r="B106" s="18">
        <v>42791</v>
      </c>
      <c r="C106" s="57" t="s">
        <v>13</v>
      </c>
      <c r="D106" s="57" t="s">
        <v>18</v>
      </c>
      <c r="E106" s="58">
        <v>125</v>
      </c>
    </row>
    <row r="107" spans="2:5" x14ac:dyDescent="0.3">
      <c r="B107" s="18">
        <v>42756</v>
      </c>
      <c r="C107" s="57" t="s">
        <v>13</v>
      </c>
      <c r="D107" s="57" t="s">
        <v>15</v>
      </c>
      <c r="E107" s="58">
        <v>250</v>
      </c>
    </row>
    <row r="108" spans="2:5" x14ac:dyDescent="0.3">
      <c r="B108" s="18">
        <v>42786</v>
      </c>
      <c r="C108" s="57" t="s">
        <v>13</v>
      </c>
      <c r="D108" s="57" t="s">
        <v>24</v>
      </c>
      <c r="E108" s="58">
        <v>20</v>
      </c>
    </row>
    <row r="109" spans="2:5" x14ac:dyDescent="0.3">
      <c r="B109" s="18">
        <v>42791</v>
      </c>
      <c r="C109" s="57" t="s">
        <v>13</v>
      </c>
      <c r="D109" s="57" t="s">
        <v>33</v>
      </c>
      <c r="E109" s="58">
        <v>125</v>
      </c>
    </row>
    <row r="110" spans="2:5" x14ac:dyDescent="0.3">
      <c r="B110" s="19">
        <v>42756</v>
      </c>
      <c r="C110" s="57" t="s">
        <v>13</v>
      </c>
      <c r="D110" s="57" t="s">
        <v>34</v>
      </c>
      <c r="E110" s="58">
        <v>250</v>
      </c>
    </row>
    <row r="111" spans="2:5" x14ac:dyDescent="0.3">
      <c r="B111" s="19">
        <v>42786</v>
      </c>
      <c r="C111" s="57" t="s">
        <v>13</v>
      </c>
      <c r="D111" s="57" t="s">
        <v>30</v>
      </c>
      <c r="E111" s="58">
        <v>20</v>
      </c>
    </row>
    <row r="112" spans="2:5" x14ac:dyDescent="0.3">
      <c r="B112" s="19">
        <v>42791</v>
      </c>
      <c r="C112" s="57" t="s">
        <v>13</v>
      </c>
      <c r="D112" s="57" t="s">
        <v>31</v>
      </c>
      <c r="E112" s="58">
        <v>125</v>
      </c>
    </row>
    <row r="113" spans="2:11" x14ac:dyDescent="0.3">
      <c r="B113" s="18">
        <v>42736</v>
      </c>
      <c r="C113" s="57" t="s">
        <v>11</v>
      </c>
      <c r="D113" s="57" t="s">
        <v>10</v>
      </c>
      <c r="E113" s="58">
        <v>74</v>
      </c>
    </row>
    <row r="114" spans="2:11" x14ac:dyDescent="0.3">
      <c r="B114" s="18">
        <v>42750</v>
      </c>
      <c r="C114" s="57" t="s">
        <v>11</v>
      </c>
      <c r="D114" s="57" t="s">
        <v>12</v>
      </c>
      <c r="E114" s="58">
        <v>235</v>
      </c>
    </row>
    <row r="115" spans="2:11" x14ac:dyDescent="0.3">
      <c r="B115" s="18">
        <v>42756</v>
      </c>
      <c r="C115" s="57" t="s">
        <v>11</v>
      </c>
      <c r="D115" s="57" t="s">
        <v>35</v>
      </c>
      <c r="E115" s="58">
        <v>125</v>
      </c>
    </row>
    <row r="116" spans="2:11" x14ac:dyDescent="0.3">
      <c r="B116" s="18">
        <v>42768</v>
      </c>
      <c r="C116" s="57" t="s">
        <v>11</v>
      </c>
      <c r="D116" s="57" t="s">
        <v>12</v>
      </c>
      <c r="E116" s="58">
        <v>235</v>
      </c>
    </row>
    <row r="117" spans="2:11" x14ac:dyDescent="0.3">
      <c r="B117" s="18">
        <v>42736</v>
      </c>
      <c r="C117" s="57" t="s">
        <v>11</v>
      </c>
      <c r="D117" s="57" t="s">
        <v>26</v>
      </c>
      <c r="E117" s="58">
        <v>74</v>
      </c>
    </row>
    <row r="118" spans="2:11" x14ac:dyDescent="0.3">
      <c r="B118" s="18">
        <v>42750</v>
      </c>
      <c r="C118" s="57" t="s">
        <v>11</v>
      </c>
      <c r="D118" s="57" t="s">
        <v>25</v>
      </c>
      <c r="E118" s="58">
        <v>70</v>
      </c>
    </row>
    <row r="119" spans="2:11" x14ac:dyDescent="0.3">
      <c r="B119" s="18">
        <v>42768</v>
      </c>
      <c r="C119" s="57" t="s">
        <v>11</v>
      </c>
      <c r="D119" s="57" t="s">
        <v>27</v>
      </c>
      <c r="E119" s="58">
        <v>235</v>
      </c>
    </row>
    <row r="120" spans="2:11" x14ac:dyDescent="0.3">
      <c r="B120" s="19">
        <v>42736</v>
      </c>
      <c r="C120" s="57" t="s">
        <v>11</v>
      </c>
      <c r="D120" s="57" t="s">
        <v>29</v>
      </c>
      <c r="E120" s="58">
        <v>74</v>
      </c>
    </row>
    <row r="121" spans="2:11" x14ac:dyDescent="0.3">
      <c r="B121" s="19">
        <v>42750</v>
      </c>
      <c r="C121" s="57" t="s">
        <v>11</v>
      </c>
      <c r="D121" s="57" t="s">
        <v>36</v>
      </c>
      <c r="E121" s="58">
        <v>70</v>
      </c>
    </row>
    <row r="122" spans="2:11" x14ac:dyDescent="0.3">
      <c r="B122" s="19">
        <v>42768</v>
      </c>
      <c r="C122" s="57" t="s">
        <v>11</v>
      </c>
      <c r="D122" s="57" t="s">
        <v>37</v>
      </c>
      <c r="E122" s="58">
        <v>235</v>
      </c>
      <c r="K122" s="40"/>
    </row>
  </sheetData>
  <hyperlinks>
    <hyperlink ref="A6" r:id="rId2" xr:uid="{4762F9F6-6F9B-47BB-86D1-B694CC7C285E}"/>
  </hyperlinks>
  <pageMargins left="0.7" right="0.7" top="0.75" bottom="0.75" header="0.3" footer="0.3"/>
  <pageSetup orientation="portrait" r:id="rId3"/>
  <drawing r:id="rId4"/>
  <tableParts count="1">
    <tablePart r:id="rId5"/>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CE58D-21FA-4CA8-8DFC-914536B430AE}">
  <sheetPr codeName="Sheet10"/>
  <dimension ref="A1:I121"/>
  <sheetViews>
    <sheetView showGridLines="0" workbookViewId="0"/>
  </sheetViews>
  <sheetFormatPr defaultColWidth="9.109375" defaultRowHeight="14.4" x14ac:dyDescent="0.3"/>
  <cols>
    <col min="1" max="1" width="9.109375" style="6"/>
    <col min="2" max="5" width="9.109375" style="7"/>
    <col min="6" max="6" width="17.88671875" style="7" bestFit="1" customWidth="1"/>
    <col min="7" max="7" width="13.6640625" style="7" bestFit="1" customWidth="1"/>
    <col min="8" max="16384" width="9.109375" style="7"/>
  </cols>
  <sheetData>
    <row r="1" spans="1:9" x14ac:dyDescent="0.3">
      <c r="A1" s="47" t="s">
        <v>41</v>
      </c>
    </row>
    <row r="2" spans="1:9" x14ac:dyDescent="0.3">
      <c r="A2" s="47" t="s">
        <v>117</v>
      </c>
    </row>
    <row r="3" spans="1:9" x14ac:dyDescent="0.3">
      <c r="A3" s="47" t="s">
        <v>94</v>
      </c>
    </row>
    <row r="4" spans="1:9" x14ac:dyDescent="0.3">
      <c r="A4" s="47" t="s">
        <v>128</v>
      </c>
    </row>
    <row r="6" spans="1:9" ht="18" x14ac:dyDescent="0.35">
      <c r="F6" s="16" t="str">
        <f>IF(AND($F$9="Kelly",$G$9=935),"Nice!"," ")</f>
        <v xml:space="preserve"> </v>
      </c>
    </row>
    <row r="7" spans="1:9" x14ac:dyDescent="0.3">
      <c r="F7" s="28" t="s">
        <v>39</v>
      </c>
      <c r="G7" t="s">
        <v>8</v>
      </c>
    </row>
    <row r="8" spans="1:9" ht="18" x14ac:dyDescent="0.35">
      <c r="F8" s="29" t="s">
        <v>9</v>
      </c>
      <c r="G8" s="34">
        <v>2000</v>
      </c>
      <c r="I8" s="16"/>
    </row>
    <row r="9" spans="1:9" ht="18" x14ac:dyDescent="0.35">
      <c r="F9" s="31" t="s">
        <v>14</v>
      </c>
      <c r="G9" s="34">
        <v>1000</v>
      </c>
      <c r="I9" s="16"/>
    </row>
    <row r="10" spans="1:9" x14ac:dyDescent="0.3">
      <c r="F10" s="31" t="s">
        <v>28</v>
      </c>
      <c r="G10" s="34">
        <v>500</v>
      </c>
    </row>
    <row r="11" spans="1:9" x14ac:dyDescent="0.3">
      <c r="F11" s="31" t="s">
        <v>32</v>
      </c>
      <c r="G11" s="34">
        <v>500</v>
      </c>
    </row>
    <row r="12" spans="1:9" x14ac:dyDescent="0.3">
      <c r="F12" s="29" t="s">
        <v>13</v>
      </c>
      <c r="G12" s="34">
        <v>935</v>
      </c>
    </row>
    <row r="13" spans="1:9" x14ac:dyDescent="0.3">
      <c r="F13" s="31" t="s">
        <v>15</v>
      </c>
      <c r="G13" s="34">
        <v>250</v>
      </c>
    </row>
    <row r="14" spans="1:9" x14ac:dyDescent="0.3">
      <c r="F14" s="31" t="s">
        <v>24</v>
      </c>
      <c r="G14" s="34">
        <v>20</v>
      </c>
    </row>
    <row r="15" spans="1:9" x14ac:dyDescent="0.3">
      <c r="F15" s="31" t="s">
        <v>31</v>
      </c>
      <c r="G15" s="34">
        <v>125</v>
      </c>
    </row>
    <row r="16" spans="1:9" x14ac:dyDescent="0.3">
      <c r="F16" s="31" t="s">
        <v>17</v>
      </c>
      <c r="G16" s="34">
        <v>20</v>
      </c>
    </row>
    <row r="17" spans="6:7" x14ac:dyDescent="0.3">
      <c r="F17" s="31" t="s">
        <v>30</v>
      </c>
      <c r="G17" s="34">
        <v>20</v>
      </c>
    </row>
    <row r="18" spans="6:7" x14ac:dyDescent="0.3">
      <c r="F18" s="31" t="s">
        <v>18</v>
      </c>
      <c r="G18" s="34">
        <v>125</v>
      </c>
    </row>
    <row r="19" spans="6:7" x14ac:dyDescent="0.3">
      <c r="F19" s="31" t="s">
        <v>33</v>
      </c>
      <c r="G19" s="34">
        <v>125</v>
      </c>
    </row>
    <row r="20" spans="6:7" x14ac:dyDescent="0.3">
      <c r="F20" s="31" t="s">
        <v>34</v>
      </c>
      <c r="G20" s="34">
        <v>250</v>
      </c>
    </row>
    <row r="21" spans="6:7" x14ac:dyDescent="0.3">
      <c r="F21" s="29" t="s">
        <v>11</v>
      </c>
      <c r="G21" s="34">
        <v>1427</v>
      </c>
    </row>
    <row r="22" spans="6:7" x14ac:dyDescent="0.3">
      <c r="F22" s="31" t="s">
        <v>29</v>
      </c>
      <c r="G22" s="34">
        <v>74</v>
      </c>
    </row>
    <row r="23" spans="6:7" x14ac:dyDescent="0.3">
      <c r="F23" s="31" t="s">
        <v>27</v>
      </c>
      <c r="G23" s="34">
        <v>235</v>
      </c>
    </row>
    <row r="24" spans="6:7" x14ac:dyDescent="0.3">
      <c r="F24" s="31" t="s">
        <v>25</v>
      </c>
      <c r="G24" s="34">
        <v>70</v>
      </c>
    </row>
    <row r="25" spans="6:7" x14ac:dyDescent="0.3">
      <c r="F25" s="31" t="s">
        <v>12</v>
      </c>
      <c r="G25" s="34">
        <v>470</v>
      </c>
    </row>
    <row r="26" spans="6:7" x14ac:dyDescent="0.3">
      <c r="F26" s="31" t="s">
        <v>10</v>
      </c>
      <c r="G26" s="34">
        <v>74</v>
      </c>
    </row>
    <row r="27" spans="6:7" x14ac:dyDescent="0.3">
      <c r="F27" s="31" t="s">
        <v>26</v>
      </c>
      <c r="G27" s="34">
        <v>74</v>
      </c>
    </row>
    <row r="28" spans="6:7" x14ac:dyDescent="0.3">
      <c r="F28" s="31" t="s">
        <v>35</v>
      </c>
      <c r="G28" s="34">
        <v>125</v>
      </c>
    </row>
    <row r="29" spans="6:7" x14ac:dyDescent="0.3">
      <c r="F29" s="31" t="s">
        <v>36</v>
      </c>
      <c r="G29" s="34">
        <v>70</v>
      </c>
    </row>
    <row r="30" spans="6:7" x14ac:dyDescent="0.3">
      <c r="F30" s="31" t="s">
        <v>37</v>
      </c>
      <c r="G30" s="34">
        <v>235</v>
      </c>
    </row>
    <row r="31" spans="6:7" x14ac:dyDescent="0.3">
      <c r="F31" s="29" t="s">
        <v>16</v>
      </c>
      <c r="G31" s="34">
        <v>4362</v>
      </c>
    </row>
    <row r="100" spans="2:5" x14ac:dyDescent="0.3">
      <c r="B100" s="8" t="s">
        <v>4</v>
      </c>
      <c r="C100" s="8" t="s">
        <v>5</v>
      </c>
      <c r="D100" s="8" t="s">
        <v>6</v>
      </c>
      <c r="E100" s="8" t="s">
        <v>7</v>
      </c>
    </row>
    <row r="101" spans="2:5" x14ac:dyDescent="0.3">
      <c r="B101" s="18">
        <v>42752</v>
      </c>
      <c r="C101" s="10" t="s">
        <v>9</v>
      </c>
      <c r="D101" s="10" t="s">
        <v>14</v>
      </c>
      <c r="E101" s="11">
        <v>1000</v>
      </c>
    </row>
    <row r="102" spans="2:5" x14ac:dyDescent="0.3">
      <c r="B102" s="18">
        <v>42752</v>
      </c>
      <c r="C102" s="10" t="s">
        <v>9</v>
      </c>
      <c r="D102" s="10" t="s">
        <v>32</v>
      </c>
      <c r="E102" s="11">
        <v>500</v>
      </c>
    </row>
    <row r="103" spans="2:5" x14ac:dyDescent="0.3">
      <c r="B103" s="19">
        <v>42752</v>
      </c>
      <c r="C103" s="10" t="s">
        <v>9</v>
      </c>
      <c r="D103" s="10" t="s">
        <v>28</v>
      </c>
      <c r="E103" s="11">
        <v>500</v>
      </c>
    </row>
    <row r="104" spans="2:5" x14ac:dyDescent="0.3">
      <c r="B104" s="18">
        <v>42786</v>
      </c>
      <c r="C104" s="10" t="s">
        <v>13</v>
      </c>
      <c r="D104" s="10" t="s">
        <v>17</v>
      </c>
      <c r="E104" s="11">
        <v>20</v>
      </c>
    </row>
    <row r="105" spans="2:5" x14ac:dyDescent="0.3">
      <c r="B105" s="18">
        <v>42791</v>
      </c>
      <c r="C105" s="10" t="s">
        <v>13</v>
      </c>
      <c r="D105" s="10" t="s">
        <v>18</v>
      </c>
      <c r="E105" s="11">
        <v>125</v>
      </c>
    </row>
    <row r="106" spans="2:5" x14ac:dyDescent="0.3">
      <c r="B106" s="18">
        <v>42756</v>
      </c>
      <c r="C106" s="10" t="s">
        <v>13</v>
      </c>
      <c r="D106" s="10" t="s">
        <v>15</v>
      </c>
      <c r="E106" s="11">
        <v>250</v>
      </c>
    </row>
    <row r="107" spans="2:5" x14ac:dyDescent="0.3">
      <c r="B107" s="18">
        <v>42786</v>
      </c>
      <c r="C107" s="10" t="s">
        <v>13</v>
      </c>
      <c r="D107" s="10" t="s">
        <v>24</v>
      </c>
      <c r="E107" s="11">
        <v>20</v>
      </c>
    </row>
    <row r="108" spans="2:5" x14ac:dyDescent="0.3">
      <c r="B108" s="18">
        <v>42791</v>
      </c>
      <c r="C108" s="10" t="s">
        <v>13</v>
      </c>
      <c r="D108" s="10" t="s">
        <v>33</v>
      </c>
      <c r="E108" s="11">
        <v>125</v>
      </c>
    </row>
    <row r="109" spans="2:5" x14ac:dyDescent="0.3">
      <c r="B109" s="19">
        <v>42756</v>
      </c>
      <c r="C109" s="10" t="s">
        <v>13</v>
      </c>
      <c r="D109" s="10" t="s">
        <v>34</v>
      </c>
      <c r="E109" s="11">
        <v>250</v>
      </c>
    </row>
    <row r="110" spans="2:5" x14ac:dyDescent="0.3">
      <c r="B110" s="19">
        <v>42786</v>
      </c>
      <c r="C110" s="10" t="s">
        <v>13</v>
      </c>
      <c r="D110" s="10" t="s">
        <v>30</v>
      </c>
      <c r="E110" s="11">
        <v>20</v>
      </c>
    </row>
    <row r="111" spans="2:5" x14ac:dyDescent="0.3">
      <c r="B111" s="19">
        <v>42791</v>
      </c>
      <c r="C111" s="10" t="s">
        <v>13</v>
      </c>
      <c r="D111" s="10" t="s">
        <v>31</v>
      </c>
      <c r="E111" s="11">
        <v>125</v>
      </c>
    </row>
    <row r="112" spans="2:5" x14ac:dyDescent="0.3">
      <c r="B112" s="18">
        <v>42736</v>
      </c>
      <c r="C112" s="10" t="s">
        <v>11</v>
      </c>
      <c r="D112" s="10" t="s">
        <v>10</v>
      </c>
      <c r="E112" s="11">
        <v>74</v>
      </c>
    </row>
    <row r="113" spans="2:9" x14ac:dyDescent="0.3">
      <c r="B113" s="18">
        <v>42750</v>
      </c>
      <c r="C113" s="10" t="s">
        <v>11</v>
      </c>
      <c r="D113" s="10" t="s">
        <v>12</v>
      </c>
      <c r="E113" s="11">
        <v>235</v>
      </c>
    </row>
    <row r="114" spans="2:9" x14ac:dyDescent="0.3">
      <c r="B114" s="18">
        <v>42756</v>
      </c>
      <c r="C114" s="10" t="s">
        <v>11</v>
      </c>
      <c r="D114" s="10" t="s">
        <v>35</v>
      </c>
      <c r="E114" s="11">
        <v>125</v>
      </c>
    </row>
    <row r="115" spans="2:9" x14ac:dyDescent="0.3">
      <c r="B115" s="18">
        <v>42768</v>
      </c>
      <c r="C115" s="10" t="s">
        <v>11</v>
      </c>
      <c r="D115" s="10" t="s">
        <v>12</v>
      </c>
      <c r="E115" s="11">
        <v>235</v>
      </c>
    </row>
    <row r="116" spans="2:9" x14ac:dyDescent="0.3">
      <c r="B116" s="18">
        <v>42736</v>
      </c>
      <c r="C116" s="10" t="s">
        <v>11</v>
      </c>
      <c r="D116" s="10" t="s">
        <v>26</v>
      </c>
      <c r="E116" s="11">
        <v>74</v>
      </c>
    </row>
    <row r="117" spans="2:9" x14ac:dyDescent="0.3">
      <c r="B117" s="18">
        <v>42750</v>
      </c>
      <c r="C117" s="10" t="s">
        <v>11</v>
      </c>
      <c r="D117" s="10" t="s">
        <v>25</v>
      </c>
      <c r="E117" s="11">
        <v>70</v>
      </c>
    </row>
    <row r="118" spans="2:9" x14ac:dyDescent="0.3">
      <c r="B118" s="18">
        <v>42768</v>
      </c>
      <c r="C118" s="10" t="s">
        <v>11</v>
      </c>
      <c r="D118" s="10" t="s">
        <v>27</v>
      </c>
      <c r="E118" s="11">
        <v>235</v>
      </c>
    </row>
    <row r="119" spans="2:9" x14ac:dyDescent="0.3">
      <c r="B119" s="19">
        <v>42736</v>
      </c>
      <c r="C119" s="10" t="s">
        <v>11</v>
      </c>
      <c r="D119" s="10" t="s">
        <v>29</v>
      </c>
      <c r="E119" s="11">
        <v>74</v>
      </c>
    </row>
    <row r="120" spans="2:9" x14ac:dyDescent="0.3">
      <c r="B120" s="19">
        <v>42750</v>
      </c>
      <c r="C120" s="10" t="s">
        <v>11</v>
      </c>
      <c r="D120" s="10" t="s">
        <v>36</v>
      </c>
      <c r="E120" s="11">
        <v>70</v>
      </c>
    </row>
    <row r="121" spans="2:9" x14ac:dyDescent="0.3">
      <c r="B121" s="19">
        <v>42768</v>
      </c>
      <c r="C121" s="10" t="s">
        <v>11</v>
      </c>
      <c r="D121" s="10" t="s">
        <v>37</v>
      </c>
      <c r="E121" s="11">
        <v>235</v>
      </c>
      <c r="I121" s="40"/>
    </row>
  </sheetData>
  <hyperlinks>
    <hyperlink ref="A4" r:id="rId2" xr:uid="{5D930211-30E0-4876-9B44-75C917796498}"/>
  </hyperlinks>
  <pageMargins left="0.7" right="0.7" top="0.75" bottom="0.75" header="0.3" footer="0.3"/>
  <pageSetup orientation="portrait" r:id="rId3"/>
  <drawing r:id="rId4"/>
  <tableParts count="1">
    <tablePart r:id="rId5"/>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DC688-52BB-4AB5-B16A-0A855EE1FA0C}">
  <sheetPr codeName="Sheet13"/>
  <dimension ref="A1:I121"/>
  <sheetViews>
    <sheetView showGridLines="0" workbookViewId="0"/>
  </sheetViews>
  <sheetFormatPr defaultColWidth="9.109375" defaultRowHeight="14.4" x14ac:dyDescent="0.3"/>
  <cols>
    <col min="1" max="1" width="9.5546875" style="6" bestFit="1" customWidth="1"/>
    <col min="2" max="5" width="9.109375" style="7"/>
    <col min="6" max="6" width="17.88671875" style="7" bestFit="1" customWidth="1"/>
    <col min="7" max="7" width="13.6640625" style="7" bestFit="1" customWidth="1"/>
    <col min="8" max="8" width="9.109375" style="7"/>
    <col min="9" max="9" width="20.88671875" style="7" bestFit="1" customWidth="1"/>
    <col min="10" max="10" width="14.88671875" style="7" bestFit="1" customWidth="1"/>
    <col min="11" max="11" width="14.44140625" style="7" bestFit="1" customWidth="1"/>
    <col min="12" max="12" width="6.33203125" style="7" bestFit="1" customWidth="1"/>
    <col min="13" max="13" width="9.6640625" style="7" bestFit="1" customWidth="1"/>
    <col min="14" max="14" width="6.88671875" style="7" bestFit="1" customWidth="1"/>
    <col min="15" max="15" width="6.6640625" style="7" bestFit="1" customWidth="1"/>
    <col min="16" max="16" width="9.6640625" style="7" bestFit="1" customWidth="1"/>
    <col min="17" max="17" width="10.5546875" style="7" bestFit="1" customWidth="1"/>
    <col min="18" max="18" width="5.44140625" style="7" bestFit="1" customWidth="1"/>
    <col min="19" max="19" width="4.88671875" style="7" bestFit="1" customWidth="1"/>
    <col min="20" max="20" width="8.109375" style="7" bestFit="1" customWidth="1"/>
    <col min="21" max="21" width="6.33203125" style="7" bestFit="1" customWidth="1"/>
    <col min="22" max="22" width="10.88671875" style="7" bestFit="1" customWidth="1"/>
    <col min="23" max="23" width="7.5546875" style="7" bestFit="1" customWidth="1"/>
    <col min="24" max="24" width="13.109375" style="7" bestFit="1" customWidth="1"/>
    <col min="25" max="25" width="15.88671875" style="7" bestFit="1" customWidth="1"/>
    <col min="26" max="26" width="6.5546875" style="7" bestFit="1" customWidth="1"/>
    <col min="27" max="27" width="6" style="7" bestFit="1" customWidth="1"/>
    <col min="28" max="28" width="7.109375" style="7" bestFit="1" customWidth="1"/>
    <col min="29" max="29" width="6.5546875" style="7" bestFit="1" customWidth="1"/>
    <col min="30" max="30" width="11.33203125" style="7" bestFit="1" customWidth="1"/>
    <col min="31" max="16384" width="9.109375" style="7"/>
  </cols>
  <sheetData>
    <row r="1" spans="1:9" x14ac:dyDescent="0.3">
      <c r="A1" s="47" t="s">
        <v>42</v>
      </c>
    </row>
    <row r="2" spans="1:9" x14ac:dyDescent="0.3">
      <c r="A2" s="47" t="s">
        <v>118</v>
      </c>
    </row>
    <row r="3" spans="1:9" x14ac:dyDescent="0.3">
      <c r="A3" s="47" t="s">
        <v>119</v>
      </c>
    </row>
    <row r="4" spans="1:9" x14ac:dyDescent="0.3">
      <c r="A4" s="47" t="s">
        <v>94</v>
      </c>
    </row>
    <row r="5" spans="1:9" x14ac:dyDescent="0.3">
      <c r="A5" s="47" t="s">
        <v>128</v>
      </c>
    </row>
    <row r="6" spans="1:9" ht="18" x14ac:dyDescent="0.35">
      <c r="F6" s="16" t="str">
        <f>IF(AND($F$9="Kelly",$G$9=935),"Right on!"," ")</f>
        <v xml:space="preserve"> </v>
      </c>
    </row>
    <row r="7" spans="1:9" x14ac:dyDescent="0.3">
      <c r="F7" s="28" t="s">
        <v>39</v>
      </c>
      <c r="G7" t="s">
        <v>8</v>
      </c>
    </row>
    <row r="8" spans="1:9" ht="18" x14ac:dyDescent="0.35">
      <c r="F8" s="29" t="s">
        <v>9</v>
      </c>
      <c r="G8" s="34">
        <v>2000</v>
      </c>
      <c r="I8" s="16"/>
    </row>
    <row r="9" spans="1:9" ht="18" x14ac:dyDescent="0.35">
      <c r="F9" s="31" t="s">
        <v>14</v>
      </c>
      <c r="G9" s="34">
        <v>1000</v>
      </c>
      <c r="I9" s="16"/>
    </row>
    <row r="10" spans="1:9" x14ac:dyDescent="0.3">
      <c r="F10" s="31" t="s">
        <v>28</v>
      </c>
      <c r="G10" s="34">
        <v>500</v>
      </c>
    </row>
    <row r="11" spans="1:9" x14ac:dyDescent="0.3">
      <c r="F11" s="31" t="s">
        <v>32</v>
      </c>
      <c r="G11" s="34">
        <v>500</v>
      </c>
    </row>
    <row r="12" spans="1:9" x14ac:dyDescent="0.3">
      <c r="F12" s="29" t="s">
        <v>13</v>
      </c>
      <c r="G12" s="34">
        <v>935</v>
      </c>
    </row>
    <row r="13" spans="1:9" x14ac:dyDescent="0.3">
      <c r="F13" s="31" t="s">
        <v>15</v>
      </c>
      <c r="G13" s="34">
        <v>250</v>
      </c>
    </row>
    <row r="14" spans="1:9" x14ac:dyDescent="0.3">
      <c r="F14" s="31" t="s">
        <v>24</v>
      </c>
      <c r="G14" s="34">
        <v>20</v>
      </c>
    </row>
    <row r="15" spans="1:9" x14ac:dyDescent="0.3">
      <c r="F15" s="31" t="s">
        <v>31</v>
      </c>
      <c r="G15" s="34">
        <v>125</v>
      </c>
    </row>
    <row r="16" spans="1:9" x14ac:dyDescent="0.3">
      <c r="F16" s="31" t="s">
        <v>17</v>
      </c>
      <c r="G16" s="34">
        <v>20</v>
      </c>
    </row>
    <row r="17" spans="6:7" x14ac:dyDescent="0.3">
      <c r="F17" s="31" t="s">
        <v>30</v>
      </c>
      <c r="G17" s="34">
        <v>20</v>
      </c>
    </row>
    <row r="18" spans="6:7" x14ac:dyDescent="0.3">
      <c r="F18" s="31" t="s">
        <v>18</v>
      </c>
      <c r="G18" s="34">
        <v>125</v>
      </c>
    </row>
    <row r="19" spans="6:7" x14ac:dyDescent="0.3">
      <c r="F19" s="31" t="s">
        <v>33</v>
      </c>
      <c r="G19" s="34">
        <v>125</v>
      </c>
    </row>
    <row r="20" spans="6:7" x14ac:dyDescent="0.3">
      <c r="F20" s="31" t="s">
        <v>34</v>
      </c>
      <c r="G20" s="34">
        <v>250</v>
      </c>
    </row>
    <row r="21" spans="6:7" x14ac:dyDescent="0.3">
      <c r="F21" s="29" t="s">
        <v>11</v>
      </c>
      <c r="G21" s="34">
        <v>1427</v>
      </c>
    </row>
    <row r="22" spans="6:7" x14ac:dyDescent="0.3">
      <c r="F22" s="31" t="s">
        <v>29</v>
      </c>
      <c r="G22" s="34">
        <v>74</v>
      </c>
    </row>
    <row r="23" spans="6:7" x14ac:dyDescent="0.3">
      <c r="F23" s="31" t="s">
        <v>27</v>
      </c>
      <c r="G23" s="34">
        <v>235</v>
      </c>
    </row>
    <row r="24" spans="6:7" x14ac:dyDescent="0.3">
      <c r="F24" s="31" t="s">
        <v>25</v>
      </c>
      <c r="G24" s="34">
        <v>70</v>
      </c>
    </row>
    <row r="25" spans="6:7" x14ac:dyDescent="0.3">
      <c r="F25" s="31" t="s">
        <v>12</v>
      </c>
      <c r="G25" s="34">
        <v>470</v>
      </c>
    </row>
    <row r="26" spans="6:7" x14ac:dyDescent="0.3">
      <c r="F26" s="31" t="s">
        <v>10</v>
      </c>
      <c r="G26" s="34">
        <v>74</v>
      </c>
    </row>
    <row r="27" spans="6:7" x14ac:dyDescent="0.3">
      <c r="F27" s="31" t="s">
        <v>26</v>
      </c>
      <c r="G27" s="34">
        <v>74</v>
      </c>
    </row>
    <row r="28" spans="6:7" x14ac:dyDescent="0.3">
      <c r="F28" s="31" t="s">
        <v>35</v>
      </c>
      <c r="G28" s="34">
        <v>125</v>
      </c>
    </row>
    <row r="29" spans="6:7" x14ac:dyDescent="0.3">
      <c r="F29" s="31" t="s">
        <v>36</v>
      </c>
      <c r="G29" s="34">
        <v>70</v>
      </c>
    </row>
    <row r="30" spans="6:7" x14ac:dyDescent="0.3">
      <c r="F30" s="31" t="s">
        <v>37</v>
      </c>
      <c r="G30" s="34">
        <v>235</v>
      </c>
    </row>
    <row r="31" spans="6:7" x14ac:dyDescent="0.3">
      <c r="F31" s="29" t="s">
        <v>16</v>
      </c>
      <c r="G31" s="34">
        <v>4362</v>
      </c>
    </row>
    <row r="100" spans="2:5" x14ac:dyDescent="0.3">
      <c r="B100" s="8" t="s">
        <v>4</v>
      </c>
      <c r="C100" s="8" t="s">
        <v>5</v>
      </c>
      <c r="D100" s="8" t="s">
        <v>6</v>
      </c>
      <c r="E100" s="8" t="s">
        <v>7</v>
      </c>
    </row>
    <row r="101" spans="2:5" x14ac:dyDescent="0.3">
      <c r="B101" s="18">
        <v>42752</v>
      </c>
      <c r="C101" s="10" t="s">
        <v>9</v>
      </c>
      <c r="D101" s="10" t="s">
        <v>14</v>
      </c>
      <c r="E101" s="11">
        <v>1000</v>
      </c>
    </row>
    <row r="102" spans="2:5" x14ac:dyDescent="0.3">
      <c r="B102" s="18">
        <v>42752</v>
      </c>
      <c r="C102" s="10" t="s">
        <v>9</v>
      </c>
      <c r="D102" s="10" t="s">
        <v>32</v>
      </c>
      <c r="E102" s="11">
        <v>500</v>
      </c>
    </row>
    <row r="103" spans="2:5" x14ac:dyDescent="0.3">
      <c r="B103" s="19">
        <v>42752</v>
      </c>
      <c r="C103" s="10" t="s">
        <v>9</v>
      </c>
      <c r="D103" s="10" t="s">
        <v>28</v>
      </c>
      <c r="E103" s="11">
        <v>500</v>
      </c>
    </row>
    <row r="104" spans="2:5" x14ac:dyDescent="0.3">
      <c r="B104" s="18">
        <v>42786</v>
      </c>
      <c r="C104" s="10" t="s">
        <v>13</v>
      </c>
      <c r="D104" s="10" t="s">
        <v>17</v>
      </c>
      <c r="E104" s="11">
        <v>20</v>
      </c>
    </row>
    <row r="105" spans="2:5" x14ac:dyDescent="0.3">
      <c r="B105" s="18">
        <v>42791</v>
      </c>
      <c r="C105" s="10" t="s">
        <v>13</v>
      </c>
      <c r="D105" s="10" t="s">
        <v>18</v>
      </c>
      <c r="E105" s="11">
        <v>125</v>
      </c>
    </row>
    <row r="106" spans="2:5" x14ac:dyDescent="0.3">
      <c r="B106" s="18">
        <v>42756</v>
      </c>
      <c r="C106" s="10" t="s">
        <v>13</v>
      </c>
      <c r="D106" s="10" t="s">
        <v>15</v>
      </c>
      <c r="E106" s="11">
        <v>250</v>
      </c>
    </row>
    <row r="107" spans="2:5" x14ac:dyDescent="0.3">
      <c r="B107" s="18">
        <v>42786</v>
      </c>
      <c r="C107" s="10" t="s">
        <v>13</v>
      </c>
      <c r="D107" s="10" t="s">
        <v>24</v>
      </c>
      <c r="E107" s="11">
        <v>20</v>
      </c>
    </row>
    <row r="108" spans="2:5" x14ac:dyDescent="0.3">
      <c r="B108" s="18">
        <v>42791</v>
      </c>
      <c r="C108" s="10" t="s">
        <v>13</v>
      </c>
      <c r="D108" s="10" t="s">
        <v>33</v>
      </c>
      <c r="E108" s="11">
        <v>125</v>
      </c>
    </row>
    <row r="109" spans="2:5" x14ac:dyDescent="0.3">
      <c r="B109" s="19">
        <v>42756</v>
      </c>
      <c r="C109" s="10" t="s">
        <v>13</v>
      </c>
      <c r="D109" s="10" t="s">
        <v>34</v>
      </c>
      <c r="E109" s="11">
        <v>250</v>
      </c>
    </row>
    <row r="110" spans="2:5" x14ac:dyDescent="0.3">
      <c r="B110" s="19">
        <v>42786</v>
      </c>
      <c r="C110" s="10" t="s">
        <v>13</v>
      </c>
      <c r="D110" s="10" t="s">
        <v>30</v>
      </c>
      <c r="E110" s="11">
        <v>20</v>
      </c>
    </row>
    <row r="111" spans="2:5" x14ac:dyDescent="0.3">
      <c r="B111" s="19">
        <v>42791</v>
      </c>
      <c r="C111" s="10" t="s">
        <v>13</v>
      </c>
      <c r="D111" s="10" t="s">
        <v>31</v>
      </c>
      <c r="E111" s="11">
        <v>125</v>
      </c>
    </row>
    <row r="112" spans="2:5" x14ac:dyDescent="0.3">
      <c r="B112" s="18">
        <v>42736</v>
      </c>
      <c r="C112" s="10" t="s">
        <v>11</v>
      </c>
      <c r="D112" s="10" t="s">
        <v>10</v>
      </c>
      <c r="E112" s="11">
        <v>74</v>
      </c>
    </row>
    <row r="113" spans="2:5" x14ac:dyDescent="0.3">
      <c r="B113" s="18">
        <v>42750</v>
      </c>
      <c r="C113" s="10" t="s">
        <v>11</v>
      </c>
      <c r="D113" s="10" t="s">
        <v>12</v>
      </c>
      <c r="E113" s="11">
        <v>235</v>
      </c>
    </row>
    <row r="114" spans="2:5" x14ac:dyDescent="0.3">
      <c r="B114" s="18">
        <v>42756</v>
      </c>
      <c r="C114" s="10" t="s">
        <v>11</v>
      </c>
      <c r="D114" s="10" t="s">
        <v>35</v>
      </c>
      <c r="E114" s="11">
        <v>125</v>
      </c>
    </row>
    <row r="115" spans="2:5" x14ac:dyDescent="0.3">
      <c r="B115" s="18">
        <v>42768</v>
      </c>
      <c r="C115" s="10" t="s">
        <v>11</v>
      </c>
      <c r="D115" s="10" t="s">
        <v>12</v>
      </c>
      <c r="E115" s="11">
        <v>235</v>
      </c>
    </row>
    <row r="116" spans="2:5" x14ac:dyDescent="0.3">
      <c r="B116" s="18">
        <v>42736</v>
      </c>
      <c r="C116" s="10" t="s">
        <v>11</v>
      </c>
      <c r="D116" s="10" t="s">
        <v>26</v>
      </c>
      <c r="E116" s="11">
        <v>74</v>
      </c>
    </row>
    <row r="117" spans="2:5" x14ac:dyDescent="0.3">
      <c r="B117" s="18">
        <v>42750</v>
      </c>
      <c r="C117" s="10" t="s">
        <v>11</v>
      </c>
      <c r="D117" s="10" t="s">
        <v>25</v>
      </c>
      <c r="E117" s="11">
        <v>70</v>
      </c>
    </row>
    <row r="118" spans="2:5" x14ac:dyDescent="0.3">
      <c r="B118" s="18">
        <v>42768</v>
      </c>
      <c r="C118" s="10" t="s">
        <v>11</v>
      </c>
      <c r="D118" s="10" t="s">
        <v>27</v>
      </c>
      <c r="E118" s="11">
        <v>235</v>
      </c>
    </row>
    <row r="119" spans="2:5" x14ac:dyDescent="0.3">
      <c r="B119" s="19">
        <v>42736</v>
      </c>
      <c r="C119" s="10" t="s">
        <v>11</v>
      </c>
      <c r="D119" s="10" t="s">
        <v>29</v>
      </c>
      <c r="E119" s="11">
        <v>74</v>
      </c>
    </row>
    <row r="120" spans="2:5" x14ac:dyDescent="0.3">
      <c r="B120" s="19">
        <v>42750</v>
      </c>
      <c r="C120" s="10" t="s">
        <v>11</v>
      </c>
      <c r="D120" s="10" t="s">
        <v>36</v>
      </c>
      <c r="E120" s="11">
        <v>70</v>
      </c>
    </row>
    <row r="121" spans="2:5" x14ac:dyDescent="0.3">
      <c r="B121" s="19">
        <v>42768</v>
      </c>
      <c r="C121" s="10" t="s">
        <v>11</v>
      </c>
      <c r="D121" s="10" t="s">
        <v>37</v>
      </c>
      <c r="E121" s="11">
        <v>235</v>
      </c>
    </row>
  </sheetData>
  <hyperlinks>
    <hyperlink ref="A5" r:id="rId2" xr:uid="{98A0A50F-D643-4FB1-BD8F-9509893506A2}"/>
  </hyperlinks>
  <pageMargins left="0.7" right="0.7" top="0.75" bottom="0.75" header="0.3" footer="0.3"/>
  <pageSetup orientation="portrait" r:id="rId3"/>
  <drawing r:id="rId4"/>
  <tableParts count="1">
    <tablePart r:id="rId5"/>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5B89D-A992-4801-8D0E-10FBF7461AA3}">
  <sheetPr codeName="Sheet15"/>
  <dimension ref="A1:M107"/>
  <sheetViews>
    <sheetView showGridLines="0" workbookViewId="0"/>
  </sheetViews>
  <sheetFormatPr defaultColWidth="9.109375" defaultRowHeight="14.4" x14ac:dyDescent="0.3"/>
  <cols>
    <col min="1" max="1" width="9.6640625" style="6" bestFit="1" customWidth="1"/>
    <col min="2" max="2" width="13.6640625" style="7" bestFit="1" customWidth="1"/>
    <col min="3" max="13" width="10.6640625" style="7" customWidth="1"/>
    <col min="14" max="47" width="9.109375" style="7" customWidth="1"/>
    <col min="48" max="16384" width="9.109375" style="7"/>
  </cols>
  <sheetData>
    <row r="1" spans="1:13" x14ac:dyDescent="0.3">
      <c r="A1" s="47" t="s">
        <v>43</v>
      </c>
    </row>
    <row r="2" spans="1:13" x14ac:dyDescent="0.3">
      <c r="A2" s="47" t="s">
        <v>120</v>
      </c>
    </row>
    <row r="3" spans="1:13" ht="14.4" customHeight="1" x14ac:dyDescent="0.3">
      <c r="A3" s="47" t="s">
        <v>121</v>
      </c>
    </row>
    <row r="4" spans="1:13" x14ac:dyDescent="0.3">
      <c r="A4" s="47" t="s">
        <v>94</v>
      </c>
    </row>
    <row r="5" spans="1:13" x14ac:dyDescent="0.3">
      <c r="A5" s="47" t="s">
        <v>128</v>
      </c>
    </row>
    <row r="12" spans="1:13" ht="18" x14ac:dyDescent="0.35">
      <c r="C12" s="16" t="str">
        <f>IF(AND($C$16=398,$D$15="Jan"),"Nice job!"," ")</f>
        <v xml:space="preserve"> </v>
      </c>
    </row>
    <row r="13" spans="1:13" x14ac:dyDescent="0.3">
      <c r="B13" s="28" t="s">
        <v>8</v>
      </c>
      <c r="C13" s="28" t="s">
        <v>44</v>
      </c>
      <c r="D13"/>
      <c r="E13"/>
      <c r="F13"/>
      <c r="G13"/>
      <c r="H13"/>
      <c r="I13"/>
      <c r="J13"/>
      <c r="K13"/>
      <c r="L13"/>
      <c r="M13"/>
    </row>
    <row r="14" spans="1:13" x14ac:dyDescent="0.3">
      <c r="B14"/>
      <c r="C14" t="s">
        <v>12</v>
      </c>
      <c r="D14"/>
      <c r="E14"/>
      <c r="F14"/>
      <c r="G14" t="s">
        <v>45</v>
      </c>
      <c r="H14" t="s">
        <v>46</v>
      </c>
      <c r="I14"/>
      <c r="J14"/>
      <c r="K14"/>
      <c r="L14" t="s">
        <v>47</v>
      </c>
      <c r="M14" t="s">
        <v>16</v>
      </c>
    </row>
    <row r="15" spans="1:13" x14ac:dyDescent="0.3">
      <c r="B15" s="28" t="s">
        <v>39</v>
      </c>
      <c r="C15" t="s">
        <v>48</v>
      </c>
      <c r="D15" t="s">
        <v>49</v>
      </c>
      <c r="E15" t="s">
        <v>50</v>
      </c>
      <c r="F15" t="s">
        <v>51</v>
      </c>
      <c r="G15"/>
      <c r="H15" t="s">
        <v>48</v>
      </c>
      <c r="I15" t="s">
        <v>49</v>
      </c>
      <c r="J15" t="s">
        <v>50</v>
      </c>
      <c r="K15" t="s">
        <v>51</v>
      </c>
      <c r="L15"/>
      <c r="M15"/>
    </row>
    <row r="16" spans="1:13" x14ac:dyDescent="0.3">
      <c r="B16" s="29" t="s">
        <v>13</v>
      </c>
      <c r="C16" s="34">
        <v>74</v>
      </c>
      <c r="D16" s="34">
        <v>74</v>
      </c>
      <c r="E16" s="34">
        <v>125</v>
      </c>
      <c r="F16" s="34">
        <v>125</v>
      </c>
      <c r="G16" s="34">
        <v>398</v>
      </c>
      <c r="H16" s="34"/>
      <c r="I16" s="34"/>
      <c r="J16" s="34"/>
      <c r="K16" s="34"/>
      <c r="L16" s="34"/>
      <c r="M16" s="34">
        <v>398</v>
      </c>
    </row>
    <row r="17" spans="2:13" x14ac:dyDescent="0.3">
      <c r="B17" s="29" t="s">
        <v>9</v>
      </c>
      <c r="C17" s="34">
        <v>235</v>
      </c>
      <c r="D17" s="34">
        <v>235</v>
      </c>
      <c r="E17" s="34">
        <v>235</v>
      </c>
      <c r="F17" s="34">
        <v>74</v>
      </c>
      <c r="G17" s="34">
        <v>779</v>
      </c>
      <c r="H17" s="34"/>
      <c r="I17" s="34"/>
      <c r="J17" s="34"/>
      <c r="K17" s="34"/>
      <c r="L17" s="34"/>
      <c r="M17" s="34">
        <v>779</v>
      </c>
    </row>
    <row r="18" spans="2:13" x14ac:dyDescent="0.3">
      <c r="B18" s="29" t="s">
        <v>11</v>
      </c>
      <c r="C18" s="34"/>
      <c r="D18" s="34"/>
      <c r="E18" s="34"/>
      <c r="F18" s="34"/>
      <c r="G18" s="34"/>
      <c r="H18" s="34">
        <v>1000</v>
      </c>
      <c r="I18" s="34">
        <v>1000</v>
      </c>
      <c r="J18" s="34">
        <v>20</v>
      </c>
      <c r="K18" s="34">
        <v>70</v>
      </c>
      <c r="L18" s="34">
        <v>2090</v>
      </c>
      <c r="M18" s="34">
        <v>2090</v>
      </c>
    </row>
    <row r="19" spans="2:13" x14ac:dyDescent="0.3">
      <c r="B19" s="29" t="s">
        <v>16</v>
      </c>
      <c r="C19" s="34">
        <v>309</v>
      </c>
      <c r="D19" s="34">
        <v>309</v>
      </c>
      <c r="E19" s="34">
        <v>360</v>
      </c>
      <c r="F19" s="34">
        <v>199</v>
      </c>
      <c r="G19" s="34">
        <v>1177</v>
      </c>
      <c r="H19" s="34">
        <v>1000</v>
      </c>
      <c r="I19" s="34">
        <v>1000</v>
      </c>
      <c r="J19" s="34">
        <v>20</v>
      </c>
      <c r="K19" s="34">
        <v>70</v>
      </c>
      <c r="L19" s="34">
        <v>2090</v>
      </c>
      <c r="M19" s="34">
        <v>3267</v>
      </c>
    </row>
    <row r="20" spans="2:13" ht="18" x14ac:dyDescent="0.35">
      <c r="C20" s="16"/>
    </row>
    <row r="21" spans="2:13" ht="18" x14ac:dyDescent="0.35">
      <c r="B21" s="16"/>
    </row>
    <row r="23" spans="2:13" ht="18" x14ac:dyDescent="0.35">
      <c r="B23" s="16"/>
    </row>
    <row r="24" spans="2:13" ht="18" x14ac:dyDescent="0.35">
      <c r="B24" s="16"/>
    </row>
    <row r="95" spans="2:5" x14ac:dyDescent="0.3">
      <c r="B95" s="7" t="s">
        <v>52</v>
      </c>
      <c r="C95" s="7" t="s">
        <v>5</v>
      </c>
      <c r="D95" s="7" t="s">
        <v>6</v>
      </c>
      <c r="E95" s="7" t="s">
        <v>7</v>
      </c>
    </row>
    <row r="96" spans="2:5" x14ac:dyDescent="0.3">
      <c r="B96" s="7" t="s">
        <v>48</v>
      </c>
      <c r="C96" s="7" t="s">
        <v>13</v>
      </c>
      <c r="D96" s="7" t="s">
        <v>12</v>
      </c>
      <c r="E96" s="20">
        <v>74</v>
      </c>
    </row>
    <row r="97" spans="2:13" x14ac:dyDescent="0.3">
      <c r="B97" s="7" t="s">
        <v>48</v>
      </c>
      <c r="C97" s="7" t="s">
        <v>9</v>
      </c>
      <c r="D97" s="7" t="s">
        <v>12</v>
      </c>
      <c r="E97" s="20">
        <v>235</v>
      </c>
    </row>
    <row r="98" spans="2:13" x14ac:dyDescent="0.3">
      <c r="B98" s="7" t="s">
        <v>48</v>
      </c>
      <c r="C98" s="7" t="s">
        <v>11</v>
      </c>
      <c r="D98" s="7" t="s">
        <v>46</v>
      </c>
      <c r="E98" s="20">
        <v>1000</v>
      </c>
    </row>
    <row r="99" spans="2:13" x14ac:dyDescent="0.3">
      <c r="B99" s="7" t="s">
        <v>49</v>
      </c>
      <c r="C99" s="7" t="s">
        <v>13</v>
      </c>
      <c r="D99" s="7" t="s">
        <v>12</v>
      </c>
      <c r="E99" s="20">
        <v>74</v>
      </c>
    </row>
    <row r="100" spans="2:13" x14ac:dyDescent="0.3">
      <c r="B100" s="7" t="s">
        <v>49</v>
      </c>
      <c r="C100" s="7" t="s">
        <v>9</v>
      </c>
      <c r="D100" s="7" t="s">
        <v>12</v>
      </c>
      <c r="E100" s="20">
        <v>235</v>
      </c>
    </row>
    <row r="101" spans="2:13" x14ac:dyDescent="0.3">
      <c r="B101" s="7" t="s">
        <v>49</v>
      </c>
      <c r="C101" s="7" t="s">
        <v>11</v>
      </c>
      <c r="D101" s="7" t="s">
        <v>46</v>
      </c>
      <c r="E101" s="20">
        <v>1000</v>
      </c>
    </row>
    <row r="102" spans="2:13" x14ac:dyDescent="0.3">
      <c r="B102" s="7" t="s">
        <v>50</v>
      </c>
      <c r="C102" s="7" t="s">
        <v>13</v>
      </c>
      <c r="D102" s="7" t="s">
        <v>12</v>
      </c>
      <c r="E102" s="20">
        <v>125</v>
      </c>
    </row>
    <row r="103" spans="2:13" x14ac:dyDescent="0.3">
      <c r="B103" s="7" t="s">
        <v>50</v>
      </c>
      <c r="C103" s="7" t="s">
        <v>9</v>
      </c>
      <c r="D103" s="7" t="s">
        <v>12</v>
      </c>
      <c r="E103" s="20">
        <v>235</v>
      </c>
    </row>
    <row r="104" spans="2:13" x14ac:dyDescent="0.3">
      <c r="B104" s="7" t="s">
        <v>50</v>
      </c>
      <c r="C104" s="7" t="s">
        <v>11</v>
      </c>
      <c r="D104" s="7" t="s">
        <v>46</v>
      </c>
      <c r="E104" s="20">
        <v>20</v>
      </c>
    </row>
    <row r="105" spans="2:13" x14ac:dyDescent="0.3">
      <c r="B105" s="7" t="s">
        <v>51</v>
      </c>
      <c r="C105" s="7" t="s">
        <v>13</v>
      </c>
      <c r="D105" s="7" t="s">
        <v>12</v>
      </c>
      <c r="E105" s="20">
        <v>125</v>
      </c>
    </row>
    <row r="106" spans="2:13" x14ac:dyDescent="0.3">
      <c r="B106" s="7" t="s">
        <v>51</v>
      </c>
      <c r="C106" s="7" t="s">
        <v>9</v>
      </c>
      <c r="D106" s="7" t="s">
        <v>12</v>
      </c>
      <c r="E106" s="20">
        <v>74</v>
      </c>
    </row>
    <row r="107" spans="2:13" x14ac:dyDescent="0.3">
      <c r="B107" s="7" t="s">
        <v>51</v>
      </c>
      <c r="C107" s="7" t="s">
        <v>11</v>
      </c>
      <c r="D107" s="7" t="s">
        <v>46</v>
      </c>
      <c r="E107" s="20">
        <v>70</v>
      </c>
      <c r="M107" s="33"/>
    </row>
  </sheetData>
  <hyperlinks>
    <hyperlink ref="A5" r:id="rId2" xr:uid="{98CDA2FF-8B0A-4BF9-BDF2-3DC012EA8B52}"/>
  </hyperlinks>
  <pageMargins left="0.7" right="0.7" top="0.75" bottom="0.75" header="0.3" footer="0.3"/>
  <pageSetup orientation="portrait" r:id="rId3"/>
  <drawing r:id="rId4"/>
  <tableParts count="1">
    <tablePart r:id="rId5"/>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4BE2B-6C42-4A06-9086-8AA4FF94711B}">
  <sheetPr codeName="Sheet33"/>
  <dimension ref="A1:E146"/>
  <sheetViews>
    <sheetView showGridLines="0" zoomScaleNormal="100" workbookViewId="0"/>
  </sheetViews>
  <sheetFormatPr defaultColWidth="9.109375" defaultRowHeight="14.4" x14ac:dyDescent="0.3"/>
  <cols>
    <col min="1" max="1" width="11.33203125" style="6" bestFit="1" customWidth="1"/>
    <col min="2" max="2" width="9.109375" style="7"/>
    <col min="3" max="3" width="19.33203125" style="7" bestFit="1" customWidth="1"/>
    <col min="4" max="4" width="15.109375" style="7" bestFit="1" customWidth="1"/>
    <col min="5" max="5" width="14.88671875" style="7" bestFit="1" customWidth="1"/>
    <col min="6" max="6" width="16" style="7" bestFit="1" customWidth="1"/>
    <col min="7" max="7" width="20.88671875" style="7" bestFit="1" customWidth="1"/>
    <col min="8" max="8" width="14.88671875" style="7" bestFit="1" customWidth="1"/>
    <col min="9" max="28" width="9.109375" style="7" customWidth="1"/>
    <col min="29" max="16384" width="9.109375" style="7"/>
  </cols>
  <sheetData>
    <row r="1" spans="1:5" x14ac:dyDescent="0.3">
      <c r="A1" s="47" t="s">
        <v>53</v>
      </c>
    </row>
    <row r="2" spans="1:5" x14ac:dyDescent="0.3">
      <c r="A2" s="47" t="s">
        <v>122</v>
      </c>
    </row>
    <row r="3" spans="1:5" x14ac:dyDescent="0.3">
      <c r="A3" s="63" t="s">
        <v>149</v>
      </c>
    </row>
    <row r="4" spans="1:5" x14ac:dyDescent="0.3">
      <c r="A4" s="47" t="s">
        <v>94</v>
      </c>
    </row>
    <row r="5" spans="1:5" x14ac:dyDescent="0.3">
      <c r="A5" s="47" t="s">
        <v>128</v>
      </c>
    </row>
    <row r="8" spans="1:5" x14ac:dyDescent="0.3">
      <c r="D8" s="28" t="s">
        <v>39</v>
      </c>
      <c r="E8" t="s">
        <v>8</v>
      </c>
    </row>
    <row r="9" spans="1:5" x14ac:dyDescent="0.3">
      <c r="D9" s="29" t="s">
        <v>54</v>
      </c>
      <c r="E9" s="30">
        <v>5425</v>
      </c>
    </row>
    <row r="10" spans="1:5" x14ac:dyDescent="0.3">
      <c r="D10" s="31" t="s">
        <v>11</v>
      </c>
      <c r="E10" s="30">
        <v>5425</v>
      </c>
    </row>
    <row r="11" spans="1:5" x14ac:dyDescent="0.3">
      <c r="D11" s="46" t="s">
        <v>55</v>
      </c>
      <c r="E11" s="30">
        <v>1272</v>
      </c>
    </row>
    <row r="12" spans="1:5" x14ac:dyDescent="0.3">
      <c r="D12" s="46" t="s">
        <v>56</v>
      </c>
      <c r="E12" s="30">
        <v>3220</v>
      </c>
    </row>
    <row r="13" spans="1:5" x14ac:dyDescent="0.3">
      <c r="D13" s="46" t="s">
        <v>46</v>
      </c>
      <c r="E13" s="30">
        <v>933</v>
      </c>
    </row>
    <row r="14" spans="1:5" x14ac:dyDescent="0.3">
      <c r="D14" s="29" t="s">
        <v>57</v>
      </c>
      <c r="E14" s="30">
        <v>4760</v>
      </c>
    </row>
    <row r="15" spans="1:5" x14ac:dyDescent="0.3">
      <c r="D15" s="31" t="s">
        <v>9</v>
      </c>
      <c r="E15" s="30">
        <v>4760</v>
      </c>
    </row>
    <row r="16" spans="1:5" x14ac:dyDescent="0.3">
      <c r="D16" s="46" t="s">
        <v>55</v>
      </c>
      <c r="E16" s="30">
        <v>1040</v>
      </c>
    </row>
    <row r="17" spans="4:5" x14ac:dyDescent="0.3">
      <c r="D17" s="46" t="s">
        <v>56</v>
      </c>
      <c r="E17" s="30">
        <v>2400</v>
      </c>
    </row>
    <row r="18" spans="4:5" x14ac:dyDescent="0.3">
      <c r="D18" s="46" t="s">
        <v>46</v>
      </c>
      <c r="E18" s="30">
        <v>1320</v>
      </c>
    </row>
    <row r="19" spans="4:5" x14ac:dyDescent="0.3">
      <c r="D19" s="29" t="s">
        <v>58</v>
      </c>
      <c r="E19" s="30">
        <v>3473</v>
      </c>
    </row>
    <row r="20" spans="4:5" x14ac:dyDescent="0.3">
      <c r="D20" s="31" t="s">
        <v>11</v>
      </c>
      <c r="E20" s="30">
        <v>3473</v>
      </c>
    </row>
    <row r="21" spans="4:5" x14ac:dyDescent="0.3">
      <c r="D21" s="46" t="s">
        <v>55</v>
      </c>
      <c r="E21" s="30">
        <v>1080</v>
      </c>
    </row>
    <row r="22" spans="4:5" x14ac:dyDescent="0.3">
      <c r="D22" s="46" t="s">
        <v>56</v>
      </c>
      <c r="E22" s="30">
        <v>1260</v>
      </c>
    </row>
    <row r="23" spans="4:5" x14ac:dyDescent="0.3">
      <c r="D23" s="46" t="s">
        <v>46</v>
      </c>
      <c r="E23" s="30">
        <v>1133</v>
      </c>
    </row>
    <row r="24" spans="4:5" x14ac:dyDescent="0.3">
      <c r="D24" s="29" t="s">
        <v>59</v>
      </c>
      <c r="E24" s="30">
        <v>4100</v>
      </c>
    </row>
    <row r="25" spans="4:5" x14ac:dyDescent="0.3">
      <c r="D25" s="31" t="s">
        <v>9</v>
      </c>
      <c r="E25" s="30">
        <v>4100</v>
      </c>
    </row>
    <row r="26" spans="4:5" x14ac:dyDescent="0.3">
      <c r="D26" s="46" t="s">
        <v>55</v>
      </c>
      <c r="E26" s="30">
        <v>1030</v>
      </c>
    </row>
    <row r="27" spans="4:5" x14ac:dyDescent="0.3">
      <c r="D27" s="46" t="s">
        <v>56</v>
      </c>
      <c r="E27" s="30">
        <v>1420</v>
      </c>
    </row>
    <row r="28" spans="4:5" x14ac:dyDescent="0.3">
      <c r="D28" s="46" t="s">
        <v>46</v>
      </c>
      <c r="E28" s="30">
        <v>1650</v>
      </c>
    </row>
    <row r="29" spans="4:5" x14ac:dyDescent="0.3">
      <c r="D29" s="29" t="s">
        <v>16</v>
      </c>
      <c r="E29" s="30">
        <v>17758</v>
      </c>
    </row>
    <row r="98" spans="2:5" x14ac:dyDescent="0.3">
      <c r="B98" s="7" t="s">
        <v>5</v>
      </c>
      <c r="C98" s="7" t="s">
        <v>60</v>
      </c>
      <c r="D98" s="7" t="s">
        <v>6</v>
      </c>
      <c r="E98" s="21" t="s">
        <v>7</v>
      </c>
    </row>
    <row r="99" spans="2:5" x14ac:dyDescent="0.3">
      <c r="B99" s="7" t="s">
        <v>9</v>
      </c>
      <c r="C99" s="7" t="s">
        <v>59</v>
      </c>
      <c r="D99" s="7" t="s">
        <v>55</v>
      </c>
      <c r="E99" s="20">
        <v>300</v>
      </c>
    </row>
    <row r="100" spans="2:5" x14ac:dyDescent="0.3">
      <c r="B100" s="7" t="s">
        <v>9</v>
      </c>
      <c r="C100" s="7" t="s">
        <v>59</v>
      </c>
      <c r="D100" s="7" t="s">
        <v>56</v>
      </c>
      <c r="E100" s="20">
        <v>200</v>
      </c>
    </row>
    <row r="101" spans="2:5" x14ac:dyDescent="0.3">
      <c r="B101" s="7" t="s">
        <v>9</v>
      </c>
      <c r="C101" s="7" t="s">
        <v>59</v>
      </c>
      <c r="D101" s="7" t="s">
        <v>46</v>
      </c>
      <c r="E101" s="20">
        <v>400</v>
      </c>
    </row>
    <row r="102" spans="2:5" x14ac:dyDescent="0.3">
      <c r="B102" s="7" t="s">
        <v>9</v>
      </c>
      <c r="C102" s="7" t="s">
        <v>59</v>
      </c>
      <c r="D102" s="7" t="s">
        <v>55</v>
      </c>
      <c r="E102" s="20">
        <v>300</v>
      </c>
    </row>
    <row r="103" spans="2:5" x14ac:dyDescent="0.3">
      <c r="B103" s="7" t="s">
        <v>9</v>
      </c>
      <c r="C103" s="7" t="s">
        <v>59</v>
      </c>
      <c r="D103" s="7" t="s">
        <v>56</v>
      </c>
      <c r="E103" s="20">
        <v>800</v>
      </c>
    </row>
    <row r="104" spans="2:5" x14ac:dyDescent="0.3">
      <c r="B104" s="7" t="s">
        <v>9</v>
      </c>
      <c r="C104" s="7" t="s">
        <v>59</v>
      </c>
      <c r="D104" s="7" t="s">
        <v>46</v>
      </c>
      <c r="E104" s="20">
        <v>400</v>
      </c>
    </row>
    <row r="105" spans="2:5" x14ac:dyDescent="0.3">
      <c r="B105" s="7" t="s">
        <v>9</v>
      </c>
      <c r="C105" s="7" t="s">
        <v>59</v>
      </c>
      <c r="D105" s="7" t="s">
        <v>55</v>
      </c>
      <c r="E105" s="20">
        <v>200</v>
      </c>
    </row>
    <row r="106" spans="2:5" x14ac:dyDescent="0.3">
      <c r="B106" s="7" t="s">
        <v>9</v>
      </c>
      <c r="C106" s="7" t="s">
        <v>59</v>
      </c>
      <c r="D106" s="7" t="s">
        <v>56</v>
      </c>
      <c r="E106" s="20">
        <v>300</v>
      </c>
    </row>
    <row r="107" spans="2:5" x14ac:dyDescent="0.3">
      <c r="B107" s="7" t="s">
        <v>9</v>
      </c>
      <c r="C107" s="7" t="s">
        <v>59</v>
      </c>
      <c r="D107" s="7" t="s">
        <v>46</v>
      </c>
      <c r="E107" s="20">
        <v>450</v>
      </c>
    </row>
    <row r="108" spans="2:5" x14ac:dyDescent="0.3">
      <c r="B108" s="7" t="s">
        <v>9</v>
      </c>
      <c r="C108" s="7" t="s">
        <v>59</v>
      </c>
      <c r="D108" s="7" t="s">
        <v>55</v>
      </c>
      <c r="E108" s="20">
        <v>230</v>
      </c>
    </row>
    <row r="109" spans="2:5" x14ac:dyDescent="0.3">
      <c r="B109" s="7" t="s">
        <v>9</v>
      </c>
      <c r="C109" s="7" t="s">
        <v>59</v>
      </c>
      <c r="D109" s="7" t="s">
        <v>56</v>
      </c>
      <c r="E109" s="20">
        <v>120</v>
      </c>
    </row>
    <row r="110" spans="2:5" x14ac:dyDescent="0.3">
      <c r="B110" s="7" t="s">
        <v>9</v>
      </c>
      <c r="C110" s="7" t="s">
        <v>59</v>
      </c>
      <c r="D110" s="7" t="s">
        <v>46</v>
      </c>
      <c r="E110" s="20">
        <v>400</v>
      </c>
    </row>
    <row r="111" spans="2:5" x14ac:dyDescent="0.3">
      <c r="B111" s="7" t="s">
        <v>9</v>
      </c>
      <c r="C111" s="7" t="s">
        <v>57</v>
      </c>
      <c r="D111" s="7" t="s">
        <v>55</v>
      </c>
      <c r="E111" s="20">
        <v>210</v>
      </c>
    </row>
    <row r="112" spans="2:5" x14ac:dyDescent="0.3">
      <c r="B112" s="7" t="s">
        <v>9</v>
      </c>
      <c r="C112" s="7" t="s">
        <v>57</v>
      </c>
      <c r="D112" s="7" t="s">
        <v>56</v>
      </c>
      <c r="E112" s="20">
        <v>300</v>
      </c>
    </row>
    <row r="113" spans="2:5" x14ac:dyDescent="0.3">
      <c r="B113" s="7" t="s">
        <v>9</v>
      </c>
      <c r="C113" s="7" t="s">
        <v>57</v>
      </c>
      <c r="D113" s="7" t="s">
        <v>46</v>
      </c>
      <c r="E113" s="20">
        <v>400</v>
      </c>
    </row>
    <row r="114" spans="2:5" x14ac:dyDescent="0.3">
      <c r="B114" s="7" t="s">
        <v>9</v>
      </c>
      <c r="C114" s="7" t="s">
        <v>57</v>
      </c>
      <c r="D114" s="7" t="s">
        <v>55</v>
      </c>
      <c r="E114" s="20">
        <v>230</v>
      </c>
    </row>
    <row r="115" spans="2:5" x14ac:dyDescent="0.3">
      <c r="B115" s="7" t="s">
        <v>9</v>
      </c>
      <c r="C115" s="7" t="s">
        <v>57</v>
      </c>
      <c r="D115" s="7" t="s">
        <v>56</v>
      </c>
      <c r="E115" s="20">
        <v>900</v>
      </c>
    </row>
    <row r="116" spans="2:5" x14ac:dyDescent="0.3">
      <c r="B116" s="7" t="s">
        <v>9</v>
      </c>
      <c r="C116" s="7" t="s">
        <v>57</v>
      </c>
      <c r="D116" s="7" t="s">
        <v>46</v>
      </c>
      <c r="E116" s="20">
        <v>300</v>
      </c>
    </row>
    <row r="117" spans="2:5" x14ac:dyDescent="0.3">
      <c r="B117" s="7" t="s">
        <v>9</v>
      </c>
      <c r="C117" s="7" t="s">
        <v>57</v>
      </c>
      <c r="D117" s="7" t="s">
        <v>55</v>
      </c>
      <c r="E117" s="20">
        <v>200</v>
      </c>
    </row>
    <row r="118" spans="2:5" x14ac:dyDescent="0.3">
      <c r="B118" s="7" t="s">
        <v>9</v>
      </c>
      <c r="C118" s="7" t="s">
        <v>57</v>
      </c>
      <c r="D118" s="7" t="s">
        <v>56</v>
      </c>
      <c r="E118" s="20">
        <v>1000</v>
      </c>
    </row>
    <row r="119" spans="2:5" x14ac:dyDescent="0.3">
      <c r="B119" s="7" t="s">
        <v>9</v>
      </c>
      <c r="C119" s="7" t="s">
        <v>57</v>
      </c>
      <c r="D119" s="7" t="s">
        <v>46</v>
      </c>
      <c r="E119" s="20">
        <v>220</v>
      </c>
    </row>
    <row r="120" spans="2:5" x14ac:dyDescent="0.3">
      <c r="B120" s="7" t="s">
        <v>9</v>
      </c>
      <c r="C120" s="7" t="s">
        <v>57</v>
      </c>
      <c r="D120" s="7" t="s">
        <v>55</v>
      </c>
      <c r="E120" s="20">
        <v>400</v>
      </c>
    </row>
    <row r="121" spans="2:5" x14ac:dyDescent="0.3">
      <c r="B121" s="7" t="s">
        <v>9</v>
      </c>
      <c r="C121" s="7" t="s">
        <v>57</v>
      </c>
      <c r="D121" s="7" t="s">
        <v>56</v>
      </c>
      <c r="E121" s="20">
        <v>200</v>
      </c>
    </row>
    <row r="122" spans="2:5" x14ac:dyDescent="0.3">
      <c r="B122" s="7" t="s">
        <v>9</v>
      </c>
      <c r="C122" s="7" t="s">
        <v>57</v>
      </c>
      <c r="D122" s="7" t="s">
        <v>46</v>
      </c>
      <c r="E122" s="20">
        <v>400</v>
      </c>
    </row>
    <row r="123" spans="2:5" x14ac:dyDescent="0.3">
      <c r="B123" s="7" t="s">
        <v>11</v>
      </c>
      <c r="C123" s="7" t="s">
        <v>58</v>
      </c>
      <c r="D123" s="7" t="s">
        <v>55</v>
      </c>
      <c r="E123" s="20">
        <v>100</v>
      </c>
    </row>
    <row r="124" spans="2:5" x14ac:dyDescent="0.3">
      <c r="B124" s="7" t="s">
        <v>11</v>
      </c>
      <c r="C124" s="7" t="s">
        <v>58</v>
      </c>
      <c r="D124" s="7" t="s">
        <v>56</v>
      </c>
      <c r="E124" s="20">
        <v>30</v>
      </c>
    </row>
    <row r="125" spans="2:5" x14ac:dyDescent="0.3">
      <c r="B125" s="7" t="s">
        <v>11</v>
      </c>
      <c r="C125" s="7" t="s">
        <v>58</v>
      </c>
      <c r="D125" s="7" t="s">
        <v>46</v>
      </c>
      <c r="E125" s="20">
        <v>123</v>
      </c>
    </row>
    <row r="126" spans="2:5" x14ac:dyDescent="0.3">
      <c r="B126" s="7" t="s">
        <v>11</v>
      </c>
      <c r="C126" s="7" t="s">
        <v>58</v>
      </c>
      <c r="D126" s="7" t="s">
        <v>55</v>
      </c>
      <c r="E126" s="20">
        <v>300</v>
      </c>
    </row>
    <row r="127" spans="2:5" x14ac:dyDescent="0.3">
      <c r="B127" s="7" t="s">
        <v>11</v>
      </c>
      <c r="C127" s="7" t="s">
        <v>58</v>
      </c>
      <c r="D127" s="7" t="s">
        <v>56</v>
      </c>
      <c r="E127" s="20">
        <v>350</v>
      </c>
    </row>
    <row r="128" spans="2:5" x14ac:dyDescent="0.3">
      <c r="B128" s="7" t="s">
        <v>11</v>
      </c>
      <c r="C128" s="7" t="s">
        <v>58</v>
      </c>
      <c r="D128" s="7" t="s">
        <v>46</v>
      </c>
      <c r="E128" s="20">
        <v>230</v>
      </c>
    </row>
    <row r="129" spans="2:5" x14ac:dyDescent="0.3">
      <c r="B129" s="7" t="s">
        <v>11</v>
      </c>
      <c r="C129" s="7" t="s">
        <v>58</v>
      </c>
      <c r="D129" s="7" t="s">
        <v>55</v>
      </c>
      <c r="E129" s="20">
        <v>120</v>
      </c>
    </row>
    <row r="130" spans="2:5" x14ac:dyDescent="0.3">
      <c r="B130" s="7" t="s">
        <v>11</v>
      </c>
      <c r="C130" s="7" t="s">
        <v>58</v>
      </c>
      <c r="D130" s="7" t="s">
        <v>56</v>
      </c>
      <c r="E130" s="20">
        <v>640</v>
      </c>
    </row>
    <row r="131" spans="2:5" x14ac:dyDescent="0.3">
      <c r="B131" s="7" t="s">
        <v>11</v>
      </c>
      <c r="C131" s="7" t="s">
        <v>58</v>
      </c>
      <c r="D131" s="7" t="s">
        <v>46</v>
      </c>
      <c r="E131" s="20">
        <v>530</v>
      </c>
    </row>
    <row r="132" spans="2:5" x14ac:dyDescent="0.3">
      <c r="B132" s="7" t="s">
        <v>11</v>
      </c>
      <c r="C132" s="7" t="s">
        <v>58</v>
      </c>
      <c r="D132" s="7" t="s">
        <v>55</v>
      </c>
      <c r="E132" s="20">
        <v>560</v>
      </c>
    </row>
    <row r="133" spans="2:5" x14ac:dyDescent="0.3">
      <c r="B133" s="7" t="s">
        <v>11</v>
      </c>
      <c r="C133" s="7" t="s">
        <v>58</v>
      </c>
      <c r="D133" s="7" t="s">
        <v>56</v>
      </c>
      <c r="E133" s="20">
        <v>240</v>
      </c>
    </row>
    <row r="134" spans="2:5" x14ac:dyDescent="0.3">
      <c r="B134" s="7" t="s">
        <v>11</v>
      </c>
      <c r="C134" s="7" t="s">
        <v>58</v>
      </c>
      <c r="D134" s="7" t="s">
        <v>46</v>
      </c>
      <c r="E134" s="20">
        <v>250</v>
      </c>
    </row>
    <row r="135" spans="2:5" x14ac:dyDescent="0.3">
      <c r="B135" s="7" t="s">
        <v>11</v>
      </c>
      <c r="C135" s="7" t="s">
        <v>54</v>
      </c>
      <c r="D135" s="7" t="s">
        <v>55</v>
      </c>
      <c r="E135" s="20">
        <v>62</v>
      </c>
    </row>
    <row r="136" spans="2:5" x14ac:dyDescent="0.3">
      <c r="B136" s="7" t="s">
        <v>11</v>
      </c>
      <c r="C136" s="7" t="s">
        <v>54</v>
      </c>
      <c r="D136" s="7" t="s">
        <v>56</v>
      </c>
      <c r="E136" s="20">
        <v>600</v>
      </c>
    </row>
    <row r="137" spans="2:5" x14ac:dyDescent="0.3">
      <c r="B137" s="7" t="s">
        <v>11</v>
      </c>
      <c r="C137" s="7" t="s">
        <v>54</v>
      </c>
      <c r="D137" s="7" t="s">
        <v>46</v>
      </c>
      <c r="E137" s="20">
        <v>340</v>
      </c>
    </row>
    <row r="138" spans="2:5" x14ac:dyDescent="0.3">
      <c r="B138" s="7" t="s">
        <v>11</v>
      </c>
      <c r="C138" s="7" t="s">
        <v>54</v>
      </c>
      <c r="D138" s="7" t="s">
        <v>55</v>
      </c>
      <c r="E138" s="20">
        <v>205</v>
      </c>
    </row>
    <row r="139" spans="2:5" x14ac:dyDescent="0.3">
      <c r="B139" s="7" t="s">
        <v>11</v>
      </c>
      <c r="C139" s="7" t="s">
        <v>54</v>
      </c>
      <c r="D139" s="7" t="s">
        <v>56</v>
      </c>
      <c r="E139" s="20">
        <v>500</v>
      </c>
    </row>
    <row r="140" spans="2:5" x14ac:dyDescent="0.3">
      <c r="B140" s="7" t="s">
        <v>11</v>
      </c>
      <c r="C140" s="7" t="s">
        <v>54</v>
      </c>
      <c r="D140" s="7" t="s">
        <v>46</v>
      </c>
      <c r="E140" s="20">
        <v>403</v>
      </c>
    </row>
    <row r="141" spans="2:5" x14ac:dyDescent="0.3">
      <c r="B141" s="7" t="s">
        <v>11</v>
      </c>
      <c r="C141" s="7" t="s">
        <v>54</v>
      </c>
      <c r="D141" s="7" t="s">
        <v>55</v>
      </c>
      <c r="E141" s="20">
        <v>503</v>
      </c>
    </row>
    <row r="142" spans="2:5" x14ac:dyDescent="0.3">
      <c r="B142" s="7" t="s">
        <v>11</v>
      </c>
      <c r="C142" s="7" t="s">
        <v>54</v>
      </c>
      <c r="D142" s="7" t="s">
        <v>56</v>
      </c>
      <c r="E142" s="20">
        <v>2000</v>
      </c>
    </row>
    <row r="143" spans="2:5" x14ac:dyDescent="0.3">
      <c r="B143" s="7" t="s">
        <v>11</v>
      </c>
      <c r="C143" s="7" t="s">
        <v>54</v>
      </c>
      <c r="D143" s="7" t="s">
        <v>46</v>
      </c>
      <c r="E143" s="20">
        <v>140</v>
      </c>
    </row>
    <row r="144" spans="2:5" x14ac:dyDescent="0.3">
      <c r="B144" s="7" t="s">
        <v>11</v>
      </c>
      <c r="C144" s="7" t="s">
        <v>54</v>
      </c>
      <c r="D144" s="7" t="s">
        <v>55</v>
      </c>
      <c r="E144" s="20">
        <v>502</v>
      </c>
    </row>
    <row r="145" spans="2:5" x14ac:dyDescent="0.3">
      <c r="B145" s="7" t="s">
        <v>11</v>
      </c>
      <c r="C145" s="7" t="s">
        <v>54</v>
      </c>
      <c r="D145" s="7" t="s">
        <v>56</v>
      </c>
      <c r="E145" s="20">
        <v>120</v>
      </c>
    </row>
    <row r="146" spans="2:5" x14ac:dyDescent="0.3">
      <c r="B146" s="7" t="s">
        <v>11</v>
      </c>
      <c r="C146" s="7" t="s">
        <v>54</v>
      </c>
      <c r="D146" s="7" t="s">
        <v>46</v>
      </c>
      <c r="E146" s="20">
        <v>50</v>
      </c>
    </row>
  </sheetData>
  <hyperlinks>
    <hyperlink ref="A5" r:id="rId2" xr:uid="{0DA37D4F-4019-4754-B4DE-9CECF9667C9D}"/>
  </hyperlinks>
  <pageMargins left="0.7" right="0.7" top="0.75" bottom="0.75" header="0.3" footer="0.3"/>
  <pageSetup orientation="portrait" r:id="rId3"/>
  <drawing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13D75-7BDA-4E30-B92C-9C4EF467026F}">
  <sheetPr codeName="Sheet2"/>
  <dimension ref="A1:S19"/>
  <sheetViews>
    <sheetView showGridLines="0" workbookViewId="0"/>
  </sheetViews>
  <sheetFormatPr defaultColWidth="9.109375" defaultRowHeight="14.4" x14ac:dyDescent="0.3"/>
  <cols>
    <col min="1" max="1" width="9.109375" style="6" customWidth="1"/>
    <col min="2" max="6" width="9.109375" style="7"/>
    <col min="7" max="7" width="10.6640625" style="7" bestFit="1" customWidth="1"/>
    <col min="8" max="8" width="11.33203125" style="7" bestFit="1" customWidth="1"/>
    <col min="9" max="9" width="14.88671875" style="7" bestFit="1" customWidth="1"/>
    <col min="10" max="10" width="8.88671875" style="7" customWidth="1"/>
    <col min="11" max="16384" width="9.109375" style="7"/>
  </cols>
  <sheetData>
    <row r="1" spans="1:19" x14ac:dyDescent="0.3">
      <c r="A1" s="6" t="s">
        <v>90</v>
      </c>
    </row>
    <row r="2" spans="1:19" x14ac:dyDescent="0.3">
      <c r="A2" s="48" t="s">
        <v>95</v>
      </c>
    </row>
    <row r="3" spans="1:19" x14ac:dyDescent="0.3">
      <c r="A3" s="47" t="s">
        <v>94</v>
      </c>
    </row>
    <row r="4" spans="1:19" x14ac:dyDescent="0.3">
      <c r="A4" s="59" t="s">
        <v>128</v>
      </c>
    </row>
    <row r="8" spans="1:19" x14ac:dyDescent="0.3">
      <c r="B8" s="8" t="s">
        <v>4</v>
      </c>
      <c r="C8" s="8" t="s">
        <v>5</v>
      </c>
      <c r="D8" s="8" t="s">
        <v>6</v>
      </c>
      <c r="E8" s="8" t="s">
        <v>7</v>
      </c>
    </row>
    <row r="9" spans="1:19" x14ac:dyDescent="0.3">
      <c r="A9" s="6" t="s">
        <v>2</v>
      </c>
      <c r="B9" s="9">
        <v>42736</v>
      </c>
      <c r="C9" s="10" t="s">
        <v>9</v>
      </c>
      <c r="D9" s="37" t="s">
        <v>93</v>
      </c>
      <c r="E9" s="11">
        <v>95</v>
      </c>
    </row>
    <row r="10" spans="1:19" x14ac:dyDescent="0.3">
      <c r="A10" s="6" t="s">
        <v>3</v>
      </c>
      <c r="B10" s="12">
        <v>42750</v>
      </c>
      <c r="C10" s="13" t="s">
        <v>11</v>
      </c>
      <c r="D10" s="13" t="s">
        <v>12</v>
      </c>
      <c r="E10" s="14">
        <v>325</v>
      </c>
      <c r="H10" s="28" t="s">
        <v>5</v>
      </c>
      <c r="I10" t="s">
        <v>8</v>
      </c>
    </row>
    <row r="11" spans="1:19" x14ac:dyDescent="0.3">
      <c r="B11" s="9">
        <v>42752</v>
      </c>
      <c r="C11" s="37" t="s">
        <v>11</v>
      </c>
      <c r="D11" s="37" t="s">
        <v>18</v>
      </c>
      <c r="E11" s="11">
        <v>250</v>
      </c>
      <c r="H11" t="s">
        <v>9</v>
      </c>
      <c r="I11" s="30">
        <v>220</v>
      </c>
      <c r="P11"/>
      <c r="Q11"/>
      <c r="R11"/>
      <c r="S11"/>
    </row>
    <row r="12" spans="1:19" x14ac:dyDescent="0.3">
      <c r="B12" s="12">
        <v>42756</v>
      </c>
      <c r="C12" s="38" t="s">
        <v>9</v>
      </c>
      <c r="D12" s="38" t="s">
        <v>12</v>
      </c>
      <c r="E12" s="14">
        <v>125</v>
      </c>
      <c r="H12" t="s">
        <v>13</v>
      </c>
      <c r="I12" s="30">
        <v>270</v>
      </c>
      <c r="P12"/>
      <c r="Q12"/>
      <c r="R12"/>
      <c r="S12"/>
    </row>
    <row r="13" spans="1:19" x14ac:dyDescent="0.3">
      <c r="B13" s="9">
        <v>42768</v>
      </c>
      <c r="C13" s="10" t="s">
        <v>11</v>
      </c>
      <c r="D13" s="10" t="s">
        <v>12</v>
      </c>
      <c r="E13" s="11">
        <v>235</v>
      </c>
      <c r="H13" t="s">
        <v>11</v>
      </c>
      <c r="I13" s="30">
        <v>810</v>
      </c>
      <c r="P13"/>
      <c r="Q13"/>
      <c r="R13"/>
      <c r="S13"/>
    </row>
    <row r="14" spans="1:19" x14ac:dyDescent="0.3">
      <c r="B14" s="12">
        <v>42786</v>
      </c>
      <c r="C14" s="13" t="s">
        <v>13</v>
      </c>
      <c r="D14" s="13" t="s">
        <v>17</v>
      </c>
      <c r="E14" s="14">
        <v>20</v>
      </c>
      <c r="H14" t="s">
        <v>16</v>
      </c>
      <c r="I14" s="30">
        <v>1300</v>
      </c>
      <c r="P14"/>
      <c r="Q14"/>
      <c r="R14"/>
      <c r="S14"/>
    </row>
    <row r="15" spans="1:19" x14ac:dyDescent="0.3">
      <c r="B15" s="9">
        <v>42791</v>
      </c>
      <c r="C15" s="10" t="s">
        <v>13</v>
      </c>
      <c r="D15" s="10" t="s">
        <v>18</v>
      </c>
      <c r="E15" s="11">
        <v>125</v>
      </c>
      <c r="P15"/>
      <c r="Q15"/>
      <c r="R15"/>
      <c r="S15"/>
    </row>
    <row r="16" spans="1:19" x14ac:dyDescent="0.3">
      <c r="B16" s="12">
        <v>42791</v>
      </c>
      <c r="C16" t="s">
        <v>13</v>
      </c>
      <c r="D16" t="s">
        <v>14</v>
      </c>
      <c r="E16" s="14">
        <v>125</v>
      </c>
      <c r="P16"/>
      <c r="Q16"/>
      <c r="R16"/>
      <c r="S16"/>
    </row>
    <row r="17" spans="16:19" x14ac:dyDescent="0.3">
      <c r="P17"/>
      <c r="Q17"/>
      <c r="R17"/>
      <c r="S17"/>
    </row>
    <row r="18" spans="16:19" x14ac:dyDescent="0.3">
      <c r="P18"/>
      <c r="Q18"/>
      <c r="R18"/>
      <c r="S18"/>
    </row>
    <row r="19" spans="16:19" x14ac:dyDescent="0.3">
      <c r="P19"/>
      <c r="Q19"/>
      <c r="R19"/>
      <c r="S19"/>
    </row>
  </sheetData>
  <hyperlinks>
    <hyperlink ref="A4" r:id="rId2" xr:uid="{3E3F2CCC-CC82-4022-A1D1-E2446B9FFC3E}"/>
  </hyperlinks>
  <pageMargins left="0.7" right="0.7" top="0.75" bottom="0.75" header="0.3" footer="0.3"/>
  <pageSetup orientation="portrait" r:id="rId3"/>
  <drawing r:id="rId4"/>
  <tableParts count="1">
    <tablePart r:id="rId5"/>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B60BA-7CA6-4A17-9219-61A4E41D4D94}">
  <sheetPr codeName="Sheet16"/>
  <dimension ref="A1:E55"/>
  <sheetViews>
    <sheetView showGridLines="0" workbookViewId="0"/>
  </sheetViews>
  <sheetFormatPr defaultColWidth="9.109375" defaultRowHeight="14.4" x14ac:dyDescent="0.3"/>
  <cols>
    <col min="1" max="1" width="9.109375" style="6"/>
    <col min="2" max="2" width="8.44140625" style="7" bestFit="1" customWidth="1"/>
    <col min="3" max="3" width="9" style="7" bestFit="1" customWidth="1"/>
    <col min="4" max="4" width="12.33203125" style="7" bestFit="1" customWidth="1"/>
    <col min="5" max="5" width="9.88671875" style="7" bestFit="1" customWidth="1"/>
    <col min="6" max="16384" width="9.109375" style="7"/>
  </cols>
  <sheetData>
    <row r="1" spans="1:5" x14ac:dyDescent="0.3">
      <c r="A1" s="47" t="s">
        <v>123</v>
      </c>
    </row>
    <row r="2" spans="1:5" x14ac:dyDescent="0.3">
      <c r="A2" s="47" t="s">
        <v>124</v>
      </c>
    </row>
    <row r="3" spans="1:5" x14ac:dyDescent="0.3">
      <c r="A3" s="47" t="s">
        <v>94</v>
      </c>
    </row>
    <row r="4" spans="1:5" x14ac:dyDescent="0.3">
      <c r="A4" s="47" t="s">
        <v>128</v>
      </c>
    </row>
    <row r="7" spans="1:5" x14ac:dyDescent="0.3">
      <c r="B7" s="7" t="s">
        <v>60</v>
      </c>
      <c r="C7" s="7" t="s">
        <v>61</v>
      </c>
      <c r="D7" s="7" t="s">
        <v>62</v>
      </c>
      <c r="E7" s="7" t="s">
        <v>63</v>
      </c>
    </row>
    <row r="8" spans="1:5" x14ac:dyDescent="0.3">
      <c r="B8" s="7" t="s">
        <v>59</v>
      </c>
      <c r="C8" s="7" t="s">
        <v>64</v>
      </c>
      <c r="D8" s="7" t="s">
        <v>65</v>
      </c>
      <c r="E8" s="7">
        <v>300</v>
      </c>
    </row>
    <row r="9" spans="1:5" x14ac:dyDescent="0.3">
      <c r="B9" s="7" t="s">
        <v>59</v>
      </c>
      <c r="C9" s="7" t="s">
        <v>66</v>
      </c>
      <c r="D9" s="7" t="s">
        <v>67</v>
      </c>
      <c r="E9" s="7">
        <v>200</v>
      </c>
    </row>
    <row r="10" spans="1:5" x14ac:dyDescent="0.3">
      <c r="B10" s="7" t="s">
        <v>59</v>
      </c>
      <c r="C10" s="7" t="s">
        <v>68</v>
      </c>
      <c r="D10" s="7" t="s">
        <v>69</v>
      </c>
      <c r="E10" s="7">
        <v>400</v>
      </c>
    </row>
    <row r="11" spans="1:5" x14ac:dyDescent="0.3">
      <c r="B11" s="7" t="s">
        <v>59</v>
      </c>
      <c r="C11" s="7" t="s">
        <v>64</v>
      </c>
      <c r="D11" s="7" t="s">
        <v>70</v>
      </c>
      <c r="E11" s="7">
        <v>300</v>
      </c>
    </row>
    <row r="12" spans="1:5" x14ac:dyDescent="0.3">
      <c r="B12" s="7" t="s">
        <v>59</v>
      </c>
      <c r="C12" s="7" t="s">
        <v>66</v>
      </c>
      <c r="D12" s="7" t="s">
        <v>65</v>
      </c>
      <c r="E12" s="7">
        <v>800</v>
      </c>
    </row>
    <row r="13" spans="1:5" x14ac:dyDescent="0.3">
      <c r="B13" s="7" t="s">
        <v>59</v>
      </c>
      <c r="C13" s="7" t="s">
        <v>68</v>
      </c>
      <c r="D13" s="7" t="s">
        <v>67</v>
      </c>
      <c r="E13" s="7">
        <v>400</v>
      </c>
    </row>
    <row r="14" spans="1:5" x14ac:dyDescent="0.3">
      <c r="B14" s="7" t="s">
        <v>59</v>
      </c>
      <c r="C14" s="7" t="s">
        <v>64</v>
      </c>
      <c r="D14" s="7" t="s">
        <v>69</v>
      </c>
      <c r="E14" s="7">
        <v>200</v>
      </c>
    </row>
    <row r="15" spans="1:5" x14ac:dyDescent="0.3">
      <c r="B15" s="7" t="s">
        <v>59</v>
      </c>
      <c r="C15" s="7" t="s">
        <v>66</v>
      </c>
      <c r="D15" s="7" t="s">
        <v>70</v>
      </c>
      <c r="E15" s="7">
        <v>300</v>
      </c>
    </row>
    <row r="16" spans="1:5" x14ac:dyDescent="0.3">
      <c r="B16" s="7" t="s">
        <v>59</v>
      </c>
      <c r="C16" s="7" t="s">
        <v>68</v>
      </c>
      <c r="D16" s="7" t="s">
        <v>65</v>
      </c>
      <c r="E16" s="7">
        <v>450</v>
      </c>
    </row>
    <row r="17" spans="2:5" x14ac:dyDescent="0.3">
      <c r="B17" s="7" t="s">
        <v>59</v>
      </c>
      <c r="C17" s="7" t="s">
        <v>64</v>
      </c>
      <c r="D17" s="7" t="s">
        <v>67</v>
      </c>
      <c r="E17" s="7">
        <v>230</v>
      </c>
    </row>
    <row r="18" spans="2:5" x14ac:dyDescent="0.3">
      <c r="B18" s="7" t="s">
        <v>59</v>
      </c>
      <c r="C18" s="7" t="s">
        <v>66</v>
      </c>
      <c r="D18" s="7" t="s">
        <v>69</v>
      </c>
      <c r="E18" s="7">
        <v>120</v>
      </c>
    </row>
    <row r="19" spans="2:5" x14ac:dyDescent="0.3">
      <c r="B19" s="7" t="s">
        <v>59</v>
      </c>
      <c r="C19" s="7" t="s">
        <v>68</v>
      </c>
      <c r="D19" s="7" t="s">
        <v>70</v>
      </c>
      <c r="E19" s="7">
        <v>400</v>
      </c>
    </row>
    <row r="20" spans="2:5" x14ac:dyDescent="0.3">
      <c r="B20" s="7" t="s">
        <v>57</v>
      </c>
      <c r="C20" s="7" t="s">
        <v>64</v>
      </c>
      <c r="D20" s="7" t="s">
        <v>71</v>
      </c>
      <c r="E20" s="7">
        <v>210</v>
      </c>
    </row>
    <row r="21" spans="2:5" x14ac:dyDescent="0.3">
      <c r="B21" s="7" t="s">
        <v>57</v>
      </c>
      <c r="C21" s="7" t="s">
        <v>66</v>
      </c>
      <c r="D21" s="7" t="s">
        <v>72</v>
      </c>
      <c r="E21" s="7">
        <v>300</v>
      </c>
    </row>
    <row r="22" spans="2:5" x14ac:dyDescent="0.3">
      <c r="B22" s="7" t="s">
        <v>57</v>
      </c>
      <c r="C22" s="7" t="s">
        <v>68</v>
      </c>
      <c r="D22" s="7" t="s">
        <v>73</v>
      </c>
      <c r="E22" s="7">
        <v>400</v>
      </c>
    </row>
    <row r="23" spans="2:5" x14ac:dyDescent="0.3">
      <c r="B23" s="7" t="s">
        <v>57</v>
      </c>
      <c r="C23" s="7" t="s">
        <v>64</v>
      </c>
      <c r="D23" s="7" t="s">
        <v>74</v>
      </c>
      <c r="E23" s="7">
        <v>230</v>
      </c>
    </row>
    <row r="24" spans="2:5" x14ac:dyDescent="0.3">
      <c r="B24" s="7" t="s">
        <v>57</v>
      </c>
      <c r="C24" s="7" t="s">
        <v>66</v>
      </c>
      <c r="D24" s="7" t="s">
        <v>71</v>
      </c>
      <c r="E24" s="7">
        <v>900</v>
      </c>
    </row>
    <row r="25" spans="2:5" x14ac:dyDescent="0.3">
      <c r="B25" s="7" t="s">
        <v>57</v>
      </c>
      <c r="C25" s="7" t="s">
        <v>68</v>
      </c>
      <c r="D25" s="7" t="s">
        <v>72</v>
      </c>
      <c r="E25" s="7">
        <v>300</v>
      </c>
    </row>
    <row r="26" spans="2:5" x14ac:dyDescent="0.3">
      <c r="B26" s="7" t="s">
        <v>57</v>
      </c>
      <c r="C26" s="7" t="s">
        <v>64</v>
      </c>
      <c r="D26" s="7" t="s">
        <v>73</v>
      </c>
      <c r="E26" s="7">
        <v>200</v>
      </c>
    </row>
    <row r="27" spans="2:5" x14ac:dyDescent="0.3">
      <c r="B27" s="7" t="s">
        <v>57</v>
      </c>
      <c r="C27" s="7" t="s">
        <v>66</v>
      </c>
      <c r="D27" s="7" t="s">
        <v>74</v>
      </c>
      <c r="E27" s="7">
        <v>1000</v>
      </c>
    </row>
    <row r="28" spans="2:5" x14ac:dyDescent="0.3">
      <c r="B28" s="7" t="s">
        <v>57</v>
      </c>
      <c r="C28" s="7" t="s">
        <v>68</v>
      </c>
      <c r="D28" s="7" t="s">
        <v>71</v>
      </c>
      <c r="E28" s="7">
        <v>220</v>
      </c>
    </row>
    <row r="29" spans="2:5" x14ac:dyDescent="0.3">
      <c r="B29" s="7" t="s">
        <v>57</v>
      </c>
      <c r="C29" s="7" t="s">
        <v>64</v>
      </c>
      <c r="D29" s="7" t="s">
        <v>72</v>
      </c>
      <c r="E29" s="7">
        <v>400</v>
      </c>
    </row>
    <row r="30" spans="2:5" x14ac:dyDescent="0.3">
      <c r="B30" s="7" t="s">
        <v>57</v>
      </c>
      <c r="C30" s="7" t="s">
        <v>66</v>
      </c>
      <c r="D30" s="7" t="s">
        <v>73</v>
      </c>
      <c r="E30" s="7">
        <v>200</v>
      </c>
    </row>
    <row r="31" spans="2:5" x14ac:dyDescent="0.3">
      <c r="B31" s="7" t="s">
        <v>57</v>
      </c>
      <c r="C31" s="7" t="s">
        <v>68</v>
      </c>
      <c r="D31" s="7" t="s">
        <v>74</v>
      </c>
      <c r="E31" s="7">
        <v>400</v>
      </c>
    </row>
    <row r="32" spans="2:5" x14ac:dyDescent="0.3">
      <c r="B32" s="7" t="s">
        <v>58</v>
      </c>
      <c r="C32" s="7" t="s">
        <v>64</v>
      </c>
      <c r="D32" s="7" t="s">
        <v>75</v>
      </c>
      <c r="E32" s="7">
        <v>100</v>
      </c>
    </row>
    <row r="33" spans="2:5" x14ac:dyDescent="0.3">
      <c r="B33" s="7" t="s">
        <v>58</v>
      </c>
      <c r="C33" s="7" t="s">
        <v>66</v>
      </c>
      <c r="D33" s="7" t="s">
        <v>76</v>
      </c>
      <c r="E33" s="7">
        <v>30</v>
      </c>
    </row>
    <row r="34" spans="2:5" x14ac:dyDescent="0.3">
      <c r="B34" s="7" t="s">
        <v>58</v>
      </c>
      <c r="C34" s="7" t="s">
        <v>68</v>
      </c>
      <c r="D34" s="7" t="s">
        <v>77</v>
      </c>
      <c r="E34" s="7">
        <v>123</v>
      </c>
    </row>
    <row r="35" spans="2:5" x14ac:dyDescent="0.3">
      <c r="B35" s="7" t="s">
        <v>58</v>
      </c>
      <c r="C35" s="7" t="s">
        <v>64</v>
      </c>
      <c r="D35" s="7" t="s">
        <v>78</v>
      </c>
      <c r="E35" s="7">
        <v>300</v>
      </c>
    </row>
    <row r="36" spans="2:5" x14ac:dyDescent="0.3">
      <c r="B36" s="7" t="s">
        <v>58</v>
      </c>
      <c r="C36" s="7" t="s">
        <v>66</v>
      </c>
      <c r="D36" s="7" t="s">
        <v>75</v>
      </c>
      <c r="E36" s="7">
        <v>350</v>
      </c>
    </row>
    <row r="37" spans="2:5" x14ac:dyDescent="0.3">
      <c r="B37" s="7" t="s">
        <v>58</v>
      </c>
      <c r="C37" s="7" t="s">
        <v>68</v>
      </c>
      <c r="D37" s="7" t="s">
        <v>76</v>
      </c>
      <c r="E37" s="7">
        <v>230</v>
      </c>
    </row>
    <row r="38" spans="2:5" x14ac:dyDescent="0.3">
      <c r="B38" s="7" t="s">
        <v>58</v>
      </c>
      <c r="C38" s="7" t="s">
        <v>64</v>
      </c>
      <c r="D38" s="7" t="s">
        <v>77</v>
      </c>
      <c r="E38" s="7">
        <v>120</v>
      </c>
    </row>
    <row r="39" spans="2:5" x14ac:dyDescent="0.3">
      <c r="B39" s="7" t="s">
        <v>58</v>
      </c>
      <c r="C39" s="7" t="s">
        <v>66</v>
      </c>
      <c r="D39" s="7" t="s">
        <v>78</v>
      </c>
      <c r="E39" s="7">
        <v>640</v>
      </c>
    </row>
    <row r="40" spans="2:5" x14ac:dyDescent="0.3">
      <c r="B40" s="7" t="s">
        <v>58</v>
      </c>
      <c r="C40" s="7" t="s">
        <v>68</v>
      </c>
      <c r="D40" s="7" t="s">
        <v>75</v>
      </c>
      <c r="E40" s="7">
        <v>530</v>
      </c>
    </row>
    <row r="41" spans="2:5" x14ac:dyDescent="0.3">
      <c r="B41" s="7" t="s">
        <v>58</v>
      </c>
      <c r="C41" s="7" t="s">
        <v>64</v>
      </c>
      <c r="D41" s="7" t="s">
        <v>76</v>
      </c>
      <c r="E41" s="7">
        <v>560</v>
      </c>
    </row>
    <row r="42" spans="2:5" x14ac:dyDescent="0.3">
      <c r="B42" s="7" t="s">
        <v>58</v>
      </c>
      <c r="C42" s="7" t="s">
        <v>66</v>
      </c>
      <c r="D42" s="7" t="s">
        <v>77</v>
      </c>
      <c r="E42" s="7">
        <v>240</v>
      </c>
    </row>
    <row r="43" spans="2:5" x14ac:dyDescent="0.3">
      <c r="B43" s="7" t="s">
        <v>58</v>
      </c>
      <c r="C43" s="7" t="s">
        <v>68</v>
      </c>
      <c r="D43" s="7" t="s">
        <v>78</v>
      </c>
      <c r="E43" s="7">
        <v>250</v>
      </c>
    </row>
    <row r="44" spans="2:5" x14ac:dyDescent="0.3">
      <c r="B44" s="7" t="s">
        <v>54</v>
      </c>
      <c r="C44" s="7" t="s">
        <v>64</v>
      </c>
      <c r="D44" s="7" t="s">
        <v>79</v>
      </c>
      <c r="E44" s="7">
        <v>62</v>
      </c>
    </row>
    <row r="45" spans="2:5" x14ac:dyDescent="0.3">
      <c r="B45" s="7" t="s">
        <v>54</v>
      </c>
      <c r="C45" s="7" t="s">
        <v>66</v>
      </c>
      <c r="D45" s="7" t="s">
        <v>80</v>
      </c>
      <c r="E45" s="7">
        <v>600</v>
      </c>
    </row>
    <row r="46" spans="2:5" x14ac:dyDescent="0.3">
      <c r="B46" s="7" t="s">
        <v>54</v>
      </c>
      <c r="C46" s="7" t="s">
        <v>68</v>
      </c>
      <c r="D46" s="7" t="s">
        <v>69</v>
      </c>
      <c r="E46" s="7">
        <v>340</v>
      </c>
    </row>
    <row r="47" spans="2:5" x14ac:dyDescent="0.3">
      <c r="B47" s="7" t="s">
        <v>54</v>
      </c>
      <c r="C47" s="7" t="s">
        <v>64</v>
      </c>
      <c r="D47" s="7" t="s">
        <v>65</v>
      </c>
      <c r="E47" s="7">
        <v>205</v>
      </c>
    </row>
    <row r="48" spans="2:5" x14ac:dyDescent="0.3">
      <c r="B48" s="7" t="s">
        <v>54</v>
      </c>
      <c r="C48" s="7" t="s">
        <v>66</v>
      </c>
      <c r="D48" s="7" t="s">
        <v>79</v>
      </c>
      <c r="E48" s="7">
        <v>500</v>
      </c>
    </row>
    <row r="49" spans="2:5" x14ac:dyDescent="0.3">
      <c r="B49" s="7" t="s">
        <v>54</v>
      </c>
      <c r="C49" s="7" t="s">
        <v>68</v>
      </c>
      <c r="D49" s="7" t="s">
        <v>80</v>
      </c>
      <c r="E49" s="7">
        <v>403</v>
      </c>
    </row>
    <row r="50" spans="2:5" x14ac:dyDescent="0.3">
      <c r="B50" s="7" t="s">
        <v>54</v>
      </c>
      <c r="C50" s="7" t="s">
        <v>64</v>
      </c>
      <c r="D50" s="7" t="s">
        <v>69</v>
      </c>
      <c r="E50" s="7">
        <v>503</v>
      </c>
    </row>
    <row r="51" spans="2:5" x14ac:dyDescent="0.3">
      <c r="B51" s="7" t="s">
        <v>54</v>
      </c>
      <c r="C51" s="7" t="s">
        <v>66</v>
      </c>
      <c r="D51" s="7" t="s">
        <v>65</v>
      </c>
      <c r="E51" s="7">
        <v>2000</v>
      </c>
    </row>
    <row r="52" spans="2:5" x14ac:dyDescent="0.3">
      <c r="B52" s="7" t="s">
        <v>54</v>
      </c>
      <c r="C52" s="7" t="s">
        <v>68</v>
      </c>
      <c r="D52" s="7" t="s">
        <v>79</v>
      </c>
      <c r="E52" s="7">
        <v>140</v>
      </c>
    </row>
    <row r="53" spans="2:5" x14ac:dyDescent="0.3">
      <c r="B53" s="7" t="s">
        <v>54</v>
      </c>
      <c r="C53" s="7" t="s">
        <v>64</v>
      </c>
      <c r="D53" s="7" t="s">
        <v>80</v>
      </c>
      <c r="E53" s="7">
        <v>502</v>
      </c>
    </row>
    <row r="54" spans="2:5" x14ac:dyDescent="0.3">
      <c r="B54" s="7" t="s">
        <v>54</v>
      </c>
      <c r="C54" s="7" t="s">
        <v>66</v>
      </c>
      <c r="D54" s="7" t="s">
        <v>69</v>
      </c>
      <c r="E54" s="7">
        <v>120</v>
      </c>
    </row>
    <row r="55" spans="2:5" x14ac:dyDescent="0.3">
      <c r="B55" s="7" t="s">
        <v>54</v>
      </c>
      <c r="C55" s="7" t="s">
        <v>68</v>
      </c>
      <c r="D55" s="7" t="s">
        <v>65</v>
      </c>
      <c r="E55" s="7">
        <v>50</v>
      </c>
    </row>
  </sheetData>
  <hyperlinks>
    <hyperlink ref="A4" r:id="rId1" xr:uid="{D2C94B0C-4E78-4A08-9262-030F61C900D3}"/>
  </hyperlinks>
  <pageMargins left="0.7" right="0.7" top="0.75" bottom="0.75" header="0.3" footer="0.3"/>
  <pageSetup orientation="portrait" r:id="rId2"/>
  <drawing r:id="rId3"/>
  <tableParts count="1">
    <tablePart r:id="rId4"/>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F237C-820A-44E0-8C79-58695D3DFF7A}">
  <sheetPr codeName="Sheet5"/>
  <dimension ref="A1:L77"/>
  <sheetViews>
    <sheetView showGridLines="0" workbookViewId="0"/>
  </sheetViews>
  <sheetFormatPr defaultColWidth="9.109375" defaultRowHeight="14.4" x14ac:dyDescent="0.3"/>
  <cols>
    <col min="1" max="1" width="9.109375" style="6"/>
    <col min="2" max="2" width="13.109375" style="7" bestFit="1" customWidth="1"/>
    <col min="3" max="3" width="16.5546875" style="7" bestFit="1" customWidth="1"/>
    <col min="4" max="4" width="10.33203125" style="7" customWidth="1"/>
    <col min="5" max="5" width="8.33203125" style="7" customWidth="1"/>
    <col min="6" max="7" width="11.33203125" style="7" bestFit="1" customWidth="1"/>
    <col min="8" max="8" width="7.5546875" style="7" bestFit="1" customWidth="1"/>
    <col min="9" max="9" width="6.109375" style="7" bestFit="1" customWidth="1"/>
    <col min="10" max="10" width="5" style="7" customWidth="1"/>
    <col min="11" max="11" width="10.33203125" style="7" bestFit="1" customWidth="1"/>
    <col min="12" max="12" width="7.5546875" style="7" bestFit="1" customWidth="1"/>
    <col min="13" max="13" width="6.109375" style="7" bestFit="1" customWidth="1"/>
    <col min="14" max="14" width="13.44140625" style="7" bestFit="1" customWidth="1"/>
    <col min="15" max="15" width="9.109375" style="7" bestFit="1" customWidth="1"/>
    <col min="16" max="16" width="7.5546875" style="7" bestFit="1" customWidth="1"/>
    <col min="17" max="17" width="6.109375" style="7" bestFit="1" customWidth="1"/>
    <col min="18" max="18" width="12.109375" style="7" bestFit="1" customWidth="1"/>
    <col min="19" max="19" width="11.33203125" style="7" bestFit="1" customWidth="1"/>
    <col min="20" max="16384" width="9.109375" style="7"/>
  </cols>
  <sheetData>
    <row r="1" spans="1:12" ht="15" customHeight="1" x14ac:dyDescent="0.3">
      <c r="A1" s="62" t="s">
        <v>139</v>
      </c>
      <c r="B1" s="51"/>
    </row>
    <row r="2" spans="1:12" ht="15" customHeight="1" x14ac:dyDescent="0.3">
      <c r="A2" s="6" t="s">
        <v>133</v>
      </c>
    </row>
    <row r="3" spans="1:12" ht="15" customHeight="1" x14ac:dyDescent="0.3">
      <c r="A3" s="6" t="s">
        <v>138</v>
      </c>
    </row>
    <row r="4" spans="1:12" ht="15" customHeight="1" x14ac:dyDescent="0.3">
      <c r="A4" s="6" t="s">
        <v>137</v>
      </c>
    </row>
    <row r="5" spans="1:12" ht="15" customHeight="1" x14ac:dyDescent="0.35">
      <c r="A5" s="47" t="s">
        <v>94</v>
      </c>
      <c r="K5" s="16"/>
      <c r="L5" s="16"/>
    </row>
    <row r="6" spans="1:12" ht="15" customHeight="1" x14ac:dyDescent="0.35">
      <c r="A6" s="47" t="s">
        <v>128</v>
      </c>
      <c r="K6" s="16"/>
      <c r="L6" s="16"/>
    </row>
    <row r="7" spans="1:12" ht="15" customHeight="1" x14ac:dyDescent="0.3">
      <c r="K7" s="7" t="s">
        <v>81</v>
      </c>
    </row>
    <row r="8" spans="1:12" ht="15" customHeight="1" x14ac:dyDescent="0.3">
      <c r="K8" s="22"/>
    </row>
    <row r="9" spans="1:12" ht="15" customHeight="1" x14ac:dyDescent="0.35">
      <c r="K9" s="16" t="str">
        <f>IF($K$8="George","You're right!",IF($K$8="Dave","Try again...",IF($K$8="Jenny","Not quite...",IF($K$8=" "," "," "))))</f>
        <v xml:space="preserve"> </v>
      </c>
    </row>
    <row r="10" spans="1:12" ht="15" customHeight="1" x14ac:dyDescent="0.3"/>
    <row r="11" spans="1:12" ht="15" customHeight="1" x14ac:dyDescent="0.3"/>
    <row r="12" spans="1:12" ht="15" customHeight="1" x14ac:dyDescent="0.35">
      <c r="B12" s="28" t="s">
        <v>39</v>
      </c>
      <c r="C12" t="s">
        <v>82</v>
      </c>
      <c r="D12"/>
      <c r="E12"/>
      <c r="F12"/>
      <c r="K12" s="16"/>
    </row>
    <row r="13" spans="1:12" ht="15" customHeight="1" x14ac:dyDescent="0.3">
      <c r="B13" s="29" t="s">
        <v>54</v>
      </c>
      <c r="C13" s="32">
        <v>5425</v>
      </c>
      <c r="D13"/>
      <c r="E13"/>
      <c r="F13"/>
    </row>
    <row r="14" spans="1:12" ht="15" customHeight="1" x14ac:dyDescent="0.3">
      <c r="B14" s="29" t="s">
        <v>57</v>
      </c>
      <c r="C14" s="32">
        <v>4760</v>
      </c>
      <c r="D14"/>
      <c r="E14"/>
      <c r="F14"/>
    </row>
    <row r="15" spans="1:12" ht="15" customHeight="1" x14ac:dyDescent="0.3">
      <c r="B15" s="29" t="s">
        <v>58</v>
      </c>
      <c r="C15" s="32">
        <v>3473</v>
      </c>
      <c r="D15"/>
      <c r="E15"/>
      <c r="F15"/>
    </row>
    <row r="16" spans="1:12" ht="15" customHeight="1" x14ac:dyDescent="0.3">
      <c r="B16" s="29" t="s">
        <v>59</v>
      </c>
      <c r="C16" s="32">
        <v>4100</v>
      </c>
      <c r="D16"/>
      <c r="E16"/>
      <c r="F16"/>
    </row>
    <row r="17" spans="2:6" ht="15" customHeight="1" x14ac:dyDescent="0.3">
      <c r="B17" s="29" t="s">
        <v>16</v>
      </c>
      <c r="C17" s="32">
        <v>17758</v>
      </c>
      <c r="D17"/>
      <c r="E17"/>
      <c r="F17"/>
    </row>
    <row r="18" spans="2:6" ht="15" customHeight="1" x14ac:dyDescent="0.3">
      <c r="B18"/>
      <c r="C18"/>
      <c r="D18"/>
      <c r="E18"/>
      <c r="F18"/>
    </row>
    <row r="19" spans="2:6" ht="15" customHeight="1" x14ac:dyDescent="0.3">
      <c r="B19"/>
      <c r="C19"/>
    </row>
    <row r="20" spans="2:6" ht="15" customHeight="1" x14ac:dyDescent="0.3">
      <c r="B20"/>
      <c r="C20"/>
    </row>
    <row r="21" spans="2:6" x14ac:dyDescent="0.3">
      <c r="B21"/>
      <c r="C21"/>
    </row>
    <row r="22" spans="2:6" x14ac:dyDescent="0.3">
      <c r="B22"/>
      <c r="C22"/>
    </row>
    <row r="23" spans="2:6" x14ac:dyDescent="0.3">
      <c r="B23"/>
      <c r="C23"/>
    </row>
    <row r="24" spans="2:6" x14ac:dyDescent="0.3">
      <c r="B24"/>
      <c r="C24"/>
    </row>
    <row r="25" spans="2:6" x14ac:dyDescent="0.3">
      <c r="B25"/>
      <c r="C25"/>
    </row>
    <row r="26" spans="2:6" x14ac:dyDescent="0.3">
      <c r="B26"/>
      <c r="C26"/>
    </row>
    <row r="27" spans="2:6" x14ac:dyDescent="0.3">
      <c r="B27"/>
      <c r="C27"/>
    </row>
    <row r="28" spans="2:6" x14ac:dyDescent="0.3">
      <c r="B28"/>
      <c r="C28"/>
    </row>
    <row r="29" spans="2:6" x14ac:dyDescent="0.3">
      <c r="B29"/>
      <c r="C29"/>
    </row>
    <row r="30" spans="2:6" x14ac:dyDescent="0.3">
      <c r="B30"/>
      <c r="C30"/>
    </row>
    <row r="31" spans="2:6" x14ac:dyDescent="0.3">
      <c r="B31"/>
      <c r="C31"/>
    </row>
    <row r="32" spans="2:6" x14ac:dyDescent="0.3">
      <c r="B32"/>
      <c r="C32"/>
    </row>
    <row r="33" spans="2:3" x14ac:dyDescent="0.3">
      <c r="B33"/>
      <c r="C33"/>
    </row>
    <row r="34" spans="2:3" x14ac:dyDescent="0.3">
      <c r="B34"/>
      <c r="C34"/>
    </row>
    <row r="35" spans="2:3" x14ac:dyDescent="0.3">
      <c r="B35"/>
      <c r="C35"/>
    </row>
    <row r="36" spans="2:3" x14ac:dyDescent="0.3">
      <c r="B36"/>
      <c r="C36"/>
    </row>
    <row r="37" spans="2:3" x14ac:dyDescent="0.3">
      <c r="B37"/>
      <c r="C37"/>
    </row>
    <row r="38" spans="2:3" x14ac:dyDescent="0.3">
      <c r="B38"/>
      <c r="C38"/>
    </row>
    <row r="39" spans="2:3" x14ac:dyDescent="0.3">
      <c r="B39"/>
      <c r="C39"/>
    </row>
    <row r="40" spans="2:3" x14ac:dyDescent="0.3">
      <c r="B40"/>
      <c r="C40"/>
    </row>
    <row r="41" spans="2:3" x14ac:dyDescent="0.3">
      <c r="B41"/>
      <c r="C41"/>
    </row>
    <row r="42" spans="2:3" x14ac:dyDescent="0.3">
      <c r="B42"/>
      <c r="C42"/>
    </row>
    <row r="43" spans="2:3" x14ac:dyDescent="0.3">
      <c r="B43"/>
      <c r="C43"/>
    </row>
    <row r="44" spans="2:3" x14ac:dyDescent="0.3">
      <c r="B44"/>
      <c r="C44"/>
    </row>
    <row r="45" spans="2:3" x14ac:dyDescent="0.3">
      <c r="B45"/>
      <c r="C45"/>
    </row>
    <row r="46" spans="2:3" x14ac:dyDescent="0.3">
      <c r="B46"/>
      <c r="C46"/>
    </row>
    <row r="47" spans="2:3" x14ac:dyDescent="0.3">
      <c r="B47"/>
      <c r="C47"/>
    </row>
    <row r="48" spans="2:3" x14ac:dyDescent="0.3">
      <c r="B48"/>
      <c r="C48"/>
    </row>
    <row r="49" spans="2:3" x14ac:dyDescent="0.3">
      <c r="B49"/>
      <c r="C49"/>
    </row>
    <row r="50" spans="2:3" x14ac:dyDescent="0.3">
      <c r="B50"/>
      <c r="C50"/>
    </row>
    <row r="51" spans="2:3" x14ac:dyDescent="0.3">
      <c r="B51"/>
      <c r="C51"/>
    </row>
    <row r="52" spans="2:3" x14ac:dyDescent="0.3">
      <c r="B52"/>
      <c r="C52"/>
    </row>
    <row r="53" spans="2:3" x14ac:dyDescent="0.3">
      <c r="B53"/>
      <c r="C53"/>
    </row>
    <row r="54" spans="2:3" x14ac:dyDescent="0.3">
      <c r="B54"/>
      <c r="C54"/>
    </row>
    <row r="55" spans="2:3" x14ac:dyDescent="0.3">
      <c r="B55"/>
      <c r="C55"/>
    </row>
    <row r="56" spans="2:3" x14ac:dyDescent="0.3">
      <c r="B56"/>
      <c r="C56"/>
    </row>
    <row r="57" spans="2:3" x14ac:dyDescent="0.3">
      <c r="B57"/>
      <c r="C57"/>
    </row>
    <row r="58" spans="2:3" x14ac:dyDescent="0.3">
      <c r="B58"/>
      <c r="C58"/>
    </row>
    <row r="59" spans="2:3" x14ac:dyDescent="0.3">
      <c r="B59"/>
      <c r="C59"/>
    </row>
    <row r="60" spans="2:3" x14ac:dyDescent="0.3">
      <c r="B60"/>
      <c r="C60"/>
    </row>
    <row r="61" spans="2:3" x14ac:dyDescent="0.3">
      <c r="B61"/>
      <c r="C61"/>
    </row>
    <row r="62" spans="2:3" x14ac:dyDescent="0.3">
      <c r="B62"/>
      <c r="C62"/>
    </row>
    <row r="63" spans="2:3" x14ac:dyDescent="0.3">
      <c r="B63"/>
      <c r="C63"/>
    </row>
    <row r="64" spans="2:3" x14ac:dyDescent="0.3">
      <c r="B64"/>
      <c r="C64"/>
    </row>
    <row r="65" spans="2:3" x14ac:dyDescent="0.3">
      <c r="B65"/>
      <c r="C65"/>
    </row>
    <row r="66" spans="2:3" x14ac:dyDescent="0.3">
      <c r="B66"/>
      <c r="C66"/>
    </row>
    <row r="67" spans="2:3" x14ac:dyDescent="0.3">
      <c r="B67"/>
      <c r="C67"/>
    </row>
    <row r="68" spans="2:3" x14ac:dyDescent="0.3">
      <c r="B68"/>
      <c r="C68"/>
    </row>
    <row r="69" spans="2:3" x14ac:dyDescent="0.3">
      <c r="B69"/>
      <c r="C69"/>
    </row>
    <row r="70" spans="2:3" x14ac:dyDescent="0.3">
      <c r="B70"/>
      <c r="C70"/>
    </row>
    <row r="71" spans="2:3" x14ac:dyDescent="0.3">
      <c r="B71"/>
      <c r="C71"/>
    </row>
    <row r="72" spans="2:3" x14ac:dyDescent="0.3">
      <c r="B72"/>
      <c r="C72"/>
    </row>
    <row r="73" spans="2:3" x14ac:dyDescent="0.3">
      <c r="B73"/>
      <c r="C73"/>
    </row>
    <row r="74" spans="2:3" x14ac:dyDescent="0.3">
      <c r="B74"/>
      <c r="C74"/>
    </row>
    <row r="75" spans="2:3" x14ac:dyDescent="0.3">
      <c r="B75"/>
      <c r="C75"/>
    </row>
    <row r="76" spans="2:3" x14ac:dyDescent="0.3">
      <c r="B76"/>
      <c r="C76"/>
    </row>
    <row r="77" spans="2:3" x14ac:dyDescent="0.3">
      <c r="B77"/>
      <c r="C77"/>
    </row>
  </sheetData>
  <dataValidations disablePrompts="1" count="1">
    <dataValidation type="list" allowBlank="1" showErrorMessage="1" promptTitle="Pick an item from the drop down." sqref="K8" xr:uid="{F6262C7D-4218-4E68-B6B1-F538B0F49442}">
      <formula1>"Dave,George,Jenny, ,"</formula1>
    </dataValidation>
  </dataValidations>
  <hyperlinks>
    <hyperlink ref="A6" r:id="rId2" xr:uid="{576A42D7-8AA9-40E3-8C98-A000C385BB28}"/>
  </hyperlinks>
  <pageMargins left="0.7" right="0.7" top="0.75" bottom="0.75" header="0.3" footer="0.3"/>
  <pageSetup orientation="portrait" r:id="rId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F3BC-6774-472C-8691-95AE69C52D9C}">
  <sheetPr codeName="Sheet18"/>
  <dimension ref="A1:K30"/>
  <sheetViews>
    <sheetView showGridLines="0" workbookViewId="0"/>
  </sheetViews>
  <sheetFormatPr defaultColWidth="9.109375" defaultRowHeight="14.4" x14ac:dyDescent="0.3"/>
  <cols>
    <col min="1" max="1" width="9.109375" style="6"/>
    <col min="2" max="3" width="16.5546875" style="7" bestFit="1" customWidth="1"/>
    <col min="4" max="4" width="7.5546875" style="7" bestFit="1" customWidth="1"/>
    <col min="5" max="5" width="6.109375" style="7" bestFit="1" customWidth="1"/>
    <col min="6" max="6" width="11.33203125" style="7" bestFit="1" customWidth="1"/>
    <col min="7" max="7" width="8.44140625" style="7" bestFit="1" customWidth="1"/>
    <col min="8" max="8" width="7.5546875" style="7" bestFit="1" customWidth="1"/>
    <col min="9" max="9" width="6.109375" style="7" bestFit="1" customWidth="1"/>
    <col min="10" max="10" width="11.44140625" style="7" bestFit="1" customWidth="1"/>
    <col min="11" max="11" width="10.33203125" style="7" bestFit="1" customWidth="1"/>
    <col min="12" max="12" width="7.5546875" style="7" bestFit="1" customWidth="1"/>
    <col min="13" max="13" width="6.109375" style="7" bestFit="1" customWidth="1"/>
    <col min="14" max="14" width="13.44140625" style="7" bestFit="1" customWidth="1"/>
    <col min="15" max="15" width="9.109375" style="7" bestFit="1" customWidth="1"/>
    <col min="16" max="16" width="7.5546875" style="7" bestFit="1" customWidth="1"/>
    <col min="17" max="17" width="6.109375" style="7" bestFit="1" customWidth="1"/>
    <col min="18" max="18" width="12.109375" style="7" bestFit="1" customWidth="1"/>
    <col min="19" max="19" width="11.33203125" style="7" bestFit="1" customWidth="1"/>
    <col min="20" max="16384" width="9.109375" style="7"/>
  </cols>
  <sheetData>
    <row r="1" spans="1:11" ht="15" customHeight="1" x14ac:dyDescent="0.3">
      <c r="A1" s="62" t="s">
        <v>141</v>
      </c>
    </row>
    <row r="2" spans="1:11" ht="15" customHeight="1" x14ac:dyDescent="0.3">
      <c r="A2" s="6" t="s">
        <v>133</v>
      </c>
    </row>
    <row r="3" spans="1:11" ht="15" customHeight="1" x14ac:dyDescent="0.3">
      <c r="A3" s="6" t="s">
        <v>140</v>
      </c>
    </row>
    <row r="4" spans="1:11" ht="15" customHeight="1" x14ac:dyDescent="0.35">
      <c r="A4" s="47" t="s">
        <v>94</v>
      </c>
      <c r="J4" s="16" t="str">
        <f>IF(AND($B$14="Buyer",$I$18=1175),"Good job! You placed"," ")</f>
        <v xml:space="preserve"> </v>
      </c>
    </row>
    <row r="5" spans="1:11" ht="15" customHeight="1" x14ac:dyDescent="0.35">
      <c r="A5" s="47" t="s">
        <v>128</v>
      </c>
      <c r="J5" s="16" t="str">
        <f>IF(AND(B$14="Fall",$C$17=1272),"Good job! You placed a"," ")</f>
        <v xml:space="preserve"> </v>
      </c>
      <c r="K5" s="16"/>
    </row>
    <row r="6" spans="1:11" ht="15" customHeight="1" x14ac:dyDescent="0.35">
      <c r="J6" s="16" t="str">
        <f>IF(AND(B$14="Fall",$C$17=1272),"secondary row field. Now"," ")</f>
        <v xml:space="preserve"> </v>
      </c>
      <c r="K6" s="16"/>
    </row>
    <row r="7" spans="1:11" ht="15" customHeight="1" x14ac:dyDescent="0.35">
      <c r="J7" s="16" t="str">
        <f>IF(AND(B$14="Fall",$C$17=1272),"scroll down and click Next."," ")</f>
        <v xml:space="preserve"> </v>
      </c>
      <c r="K7" s="16"/>
    </row>
    <row r="8" spans="1:11" ht="15" customHeight="1" x14ac:dyDescent="0.3"/>
    <row r="9" spans="1:11" ht="15" customHeight="1" x14ac:dyDescent="0.3"/>
    <row r="10" spans="1:11" ht="15" customHeight="1" x14ac:dyDescent="0.3"/>
    <row r="11" spans="1:11" ht="15" customHeight="1" x14ac:dyDescent="0.3"/>
    <row r="12" spans="1:11" ht="15" customHeight="1" x14ac:dyDescent="0.3"/>
    <row r="13" spans="1:11" ht="15" customHeight="1" x14ac:dyDescent="0.3">
      <c r="B13" t="s">
        <v>82</v>
      </c>
      <c r="C13"/>
    </row>
    <row r="14" spans="1:11" x14ac:dyDescent="0.3">
      <c r="B14" s="35">
        <v>17758</v>
      </c>
      <c r="C14"/>
    </row>
    <row r="15" spans="1:11" x14ac:dyDescent="0.3">
      <c r="B15"/>
      <c r="C15"/>
    </row>
    <row r="16" spans="1:11" x14ac:dyDescent="0.3">
      <c r="B16"/>
      <c r="C16"/>
    </row>
    <row r="17" spans="2:3" x14ac:dyDescent="0.3">
      <c r="B17"/>
      <c r="C17"/>
    </row>
    <row r="18" spans="2:3" x14ac:dyDescent="0.3">
      <c r="B18"/>
      <c r="C18"/>
    </row>
    <row r="19" spans="2:3" x14ac:dyDescent="0.3">
      <c r="B19"/>
      <c r="C19"/>
    </row>
    <row r="20" spans="2:3" x14ac:dyDescent="0.3">
      <c r="B20"/>
      <c r="C20"/>
    </row>
    <row r="21" spans="2:3" x14ac:dyDescent="0.3">
      <c r="B21"/>
      <c r="C21"/>
    </row>
    <row r="22" spans="2:3" x14ac:dyDescent="0.3">
      <c r="B22"/>
      <c r="C22"/>
    </row>
    <row r="23" spans="2:3" x14ac:dyDescent="0.3">
      <c r="B23"/>
      <c r="C23"/>
    </row>
    <row r="24" spans="2:3" x14ac:dyDescent="0.3">
      <c r="B24"/>
      <c r="C24"/>
    </row>
    <row r="25" spans="2:3" x14ac:dyDescent="0.3">
      <c r="B25"/>
      <c r="C25"/>
    </row>
    <row r="26" spans="2:3" x14ac:dyDescent="0.3">
      <c r="B26"/>
      <c r="C26"/>
    </row>
    <row r="27" spans="2:3" x14ac:dyDescent="0.3">
      <c r="B27"/>
      <c r="C27"/>
    </row>
    <row r="28" spans="2:3" x14ac:dyDescent="0.3">
      <c r="B28"/>
      <c r="C28"/>
    </row>
    <row r="29" spans="2:3" x14ac:dyDescent="0.3">
      <c r="B29"/>
      <c r="C29"/>
    </row>
    <row r="30" spans="2:3" x14ac:dyDescent="0.3">
      <c r="B30"/>
      <c r="C30"/>
    </row>
  </sheetData>
  <hyperlinks>
    <hyperlink ref="A5" r:id="rId2" xr:uid="{A8103A5A-3004-4B4D-81F9-197A05C36D25}"/>
  </hyperlinks>
  <pageMargins left="0.7" right="0.7" top="0.75" bottom="0.75" header="0.3" footer="0.3"/>
  <pageSetup orientation="portrait" r:id="rId3"/>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8B090-F6BA-44B1-AA41-678AA90D70F7}">
  <sheetPr codeName="Sheet8"/>
  <dimension ref="A1:K30"/>
  <sheetViews>
    <sheetView showGridLines="0" workbookViewId="0"/>
  </sheetViews>
  <sheetFormatPr defaultColWidth="9.109375" defaultRowHeight="14.4" x14ac:dyDescent="0.3"/>
  <cols>
    <col min="1" max="1" width="9.109375" style="6"/>
    <col min="2" max="3" width="16.5546875" style="7" bestFit="1" customWidth="1"/>
    <col min="4" max="4" width="6.5546875" style="7" bestFit="1" customWidth="1"/>
    <col min="5" max="5" width="8.44140625" style="7" bestFit="1" customWidth="1"/>
    <col min="6" max="6" width="7.33203125" style="7" bestFit="1" customWidth="1"/>
    <col min="7" max="7" width="11.33203125" style="7" bestFit="1" customWidth="1"/>
    <col min="8" max="8" width="7.5546875" style="7" bestFit="1" customWidth="1"/>
    <col min="9" max="9" width="6.109375" style="7" bestFit="1" customWidth="1"/>
    <col min="10" max="10" width="11.44140625" style="7" bestFit="1" customWidth="1"/>
    <col min="11" max="11" width="10.33203125" style="7" bestFit="1" customWidth="1"/>
    <col min="12" max="12" width="7.5546875" style="7" bestFit="1" customWidth="1"/>
    <col min="13" max="13" width="6.109375" style="7" bestFit="1" customWidth="1"/>
    <col min="14" max="14" width="13.44140625" style="7" bestFit="1" customWidth="1"/>
    <col min="15" max="15" width="9.109375" style="7" bestFit="1" customWidth="1"/>
    <col min="16" max="16" width="7.5546875" style="7" bestFit="1" customWidth="1"/>
    <col min="17" max="17" width="6.109375" style="7" bestFit="1" customWidth="1"/>
    <col min="18" max="18" width="12.109375" style="7" bestFit="1" customWidth="1"/>
    <col min="19" max="19" width="11.33203125" style="7" bestFit="1" customWidth="1"/>
    <col min="20" max="16384" width="9.109375" style="7"/>
  </cols>
  <sheetData>
    <row r="1" spans="1:11" ht="15" customHeight="1" x14ac:dyDescent="0.3">
      <c r="A1" s="62" t="s">
        <v>143</v>
      </c>
    </row>
    <row r="2" spans="1:11" ht="15" customHeight="1" x14ac:dyDescent="0.3">
      <c r="A2" s="6" t="s">
        <v>133</v>
      </c>
    </row>
    <row r="3" spans="1:11" ht="15" customHeight="1" x14ac:dyDescent="0.3">
      <c r="A3" s="6" t="s">
        <v>142</v>
      </c>
    </row>
    <row r="4" spans="1:11" ht="15" customHeight="1" x14ac:dyDescent="0.35">
      <c r="A4" s="47" t="s">
        <v>94</v>
      </c>
      <c r="J4" s="16" t="str">
        <f>IF(AND($B$15="Apples",$G$28=1505),"Good job! You placed"," ")</f>
        <v xml:space="preserve"> </v>
      </c>
    </row>
    <row r="5" spans="1:11" ht="15" customHeight="1" x14ac:dyDescent="0.35">
      <c r="A5" s="47" t="s">
        <v>128</v>
      </c>
      <c r="J5" s="16" t="str">
        <f>IF(AND($B$15="Apples",$G$28=1505),"a row field on the left,"," ")</f>
        <v xml:space="preserve"> </v>
      </c>
      <c r="K5" s="16"/>
    </row>
    <row r="6" spans="1:11" ht="15" customHeight="1" x14ac:dyDescent="0.35">
      <c r="J6" s="16" t="str">
        <f>IF(AND($B$15="Apples",$G$28=1505),"and a column field with"," ")</f>
        <v xml:space="preserve"> </v>
      </c>
      <c r="K6" s="16"/>
    </row>
    <row r="7" spans="1:11" ht="15" customHeight="1" x14ac:dyDescent="0.35">
      <c r="J7" s="16" t="str">
        <f>IF(AND($B$15="Apples",$G$28=1505),"four new columns. Scroll"," ")</f>
        <v xml:space="preserve"> </v>
      </c>
      <c r="K7" s="16"/>
    </row>
    <row r="8" spans="1:11" ht="15" customHeight="1" x14ac:dyDescent="0.35">
      <c r="J8" s="16" t="str">
        <f>IF(AND($B$15="Apples",$G$28=1505),"down and click Next..."," ")</f>
        <v xml:space="preserve"> </v>
      </c>
    </row>
    <row r="9" spans="1:11" ht="15" customHeight="1" x14ac:dyDescent="0.3"/>
    <row r="10" spans="1:11" ht="15" customHeight="1" x14ac:dyDescent="0.3"/>
    <row r="11" spans="1:11" ht="15" customHeight="1" x14ac:dyDescent="0.3"/>
    <row r="12" spans="1:11" ht="15" customHeight="1" x14ac:dyDescent="0.3"/>
    <row r="13" spans="1:11" ht="15" customHeight="1" x14ac:dyDescent="0.3">
      <c r="B13" t="s">
        <v>82</v>
      </c>
      <c r="C13"/>
      <c r="D13"/>
      <c r="E13"/>
      <c r="F13"/>
      <c r="G13"/>
    </row>
    <row r="14" spans="1:11" ht="15" customHeight="1" x14ac:dyDescent="0.3">
      <c r="B14" s="35">
        <v>17758</v>
      </c>
      <c r="C14"/>
      <c r="D14"/>
      <c r="E14"/>
      <c r="F14"/>
      <c r="G14"/>
    </row>
    <row r="15" spans="1:11" ht="15" customHeight="1" x14ac:dyDescent="0.3">
      <c r="B15"/>
      <c r="C15"/>
      <c r="D15"/>
      <c r="E15"/>
      <c r="F15"/>
      <c r="G15"/>
    </row>
    <row r="16" spans="1:11" ht="15" customHeight="1" x14ac:dyDescent="0.3">
      <c r="B16"/>
      <c r="C16"/>
      <c r="D16"/>
      <c r="E16"/>
      <c r="F16"/>
      <c r="G16"/>
    </row>
    <row r="17" spans="2:7" ht="15" customHeight="1" x14ac:dyDescent="0.3">
      <c r="B17"/>
      <c r="C17"/>
      <c r="D17"/>
      <c r="E17"/>
      <c r="F17"/>
      <c r="G17"/>
    </row>
    <row r="18" spans="2:7" ht="15" customHeight="1" x14ac:dyDescent="0.3">
      <c r="B18"/>
      <c r="C18"/>
      <c r="D18"/>
      <c r="E18"/>
      <c r="F18"/>
      <c r="G18"/>
    </row>
    <row r="19" spans="2:7" x14ac:dyDescent="0.3">
      <c r="B19"/>
      <c r="C19"/>
      <c r="D19"/>
      <c r="E19"/>
      <c r="F19"/>
      <c r="G19"/>
    </row>
    <row r="20" spans="2:7" x14ac:dyDescent="0.3">
      <c r="B20"/>
      <c r="C20"/>
      <c r="D20"/>
      <c r="E20"/>
      <c r="F20"/>
      <c r="G20"/>
    </row>
    <row r="21" spans="2:7" x14ac:dyDescent="0.3">
      <c r="B21"/>
      <c r="C21"/>
      <c r="D21"/>
      <c r="E21"/>
      <c r="F21"/>
      <c r="G21"/>
    </row>
    <row r="22" spans="2:7" x14ac:dyDescent="0.3">
      <c r="B22"/>
      <c r="C22"/>
      <c r="D22"/>
      <c r="E22"/>
      <c r="F22"/>
      <c r="G22"/>
    </row>
    <row r="23" spans="2:7" x14ac:dyDescent="0.3">
      <c r="B23"/>
      <c r="C23"/>
      <c r="D23"/>
      <c r="E23"/>
      <c r="F23"/>
      <c r="G23"/>
    </row>
    <row r="24" spans="2:7" x14ac:dyDescent="0.3">
      <c r="B24"/>
      <c r="C24"/>
      <c r="D24"/>
      <c r="E24"/>
      <c r="F24"/>
      <c r="G24"/>
    </row>
    <row r="25" spans="2:7" x14ac:dyDescent="0.3">
      <c r="B25"/>
      <c r="C25"/>
      <c r="D25"/>
      <c r="E25"/>
      <c r="F25"/>
      <c r="G25"/>
    </row>
    <row r="26" spans="2:7" x14ac:dyDescent="0.3">
      <c r="B26"/>
      <c r="C26"/>
      <c r="D26"/>
      <c r="E26"/>
      <c r="F26"/>
      <c r="G26"/>
    </row>
    <row r="27" spans="2:7" x14ac:dyDescent="0.3">
      <c r="B27"/>
      <c r="C27"/>
      <c r="D27"/>
      <c r="E27"/>
      <c r="F27"/>
      <c r="G27"/>
    </row>
    <row r="28" spans="2:7" x14ac:dyDescent="0.3">
      <c r="B28"/>
      <c r="C28"/>
      <c r="D28"/>
      <c r="E28"/>
      <c r="F28"/>
      <c r="G28"/>
    </row>
    <row r="29" spans="2:7" x14ac:dyDescent="0.3">
      <c r="B29"/>
      <c r="C29"/>
      <c r="D29"/>
      <c r="E29"/>
      <c r="F29"/>
      <c r="G29"/>
    </row>
    <row r="30" spans="2:7" x14ac:dyDescent="0.3">
      <c r="B30"/>
      <c r="C30"/>
    </row>
  </sheetData>
  <hyperlinks>
    <hyperlink ref="A5" r:id="rId2" xr:uid="{28D8871E-8E76-4BE2-814E-AF4E039D0653}"/>
  </hyperlinks>
  <pageMargins left="0.7" right="0.7" top="0.75" bottom="0.75" header="0.3" footer="0.3"/>
  <pageSetup orientation="portrait" r:id="rId3"/>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6418-5D88-46DC-9AE8-20CDBBFEF419}">
  <sheetPr codeName="Sheet20"/>
  <dimension ref="A1:S33"/>
  <sheetViews>
    <sheetView showGridLines="0" workbookViewId="0"/>
  </sheetViews>
  <sheetFormatPr defaultColWidth="9.109375" defaultRowHeight="14.4" x14ac:dyDescent="0.3"/>
  <cols>
    <col min="1" max="1" width="9.109375" style="6"/>
    <col min="2" max="18" width="10.6640625" style="7" customWidth="1"/>
    <col min="19" max="19" width="10.109375" style="7" bestFit="1" customWidth="1"/>
    <col min="20" max="59" width="9.109375" style="7" customWidth="1"/>
    <col min="60" max="60" width="9.109375" style="7"/>
    <col min="61" max="66" width="9.109375" style="7" customWidth="1"/>
    <col min="67" max="16384" width="9.109375" style="7"/>
  </cols>
  <sheetData>
    <row r="1" spans="1:19" ht="15" customHeight="1" x14ac:dyDescent="0.3">
      <c r="A1" s="63" t="s">
        <v>145</v>
      </c>
    </row>
    <row r="2" spans="1:19" ht="15" customHeight="1" x14ac:dyDescent="0.3">
      <c r="A2" s="6" t="s">
        <v>133</v>
      </c>
    </row>
    <row r="3" spans="1:19" ht="15" customHeight="1" x14ac:dyDescent="0.3">
      <c r="A3" s="6" t="s">
        <v>144</v>
      </c>
    </row>
    <row r="4" spans="1:19" ht="15" customHeight="1" x14ac:dyDescent="0.3">
      <c r="A4" s="47" t="s">
        <v>94</v>
      </c>
    </row>
    <row r="5" spans="1:19" ht="15" customHeight="1" x14ac:dyDescent="0.35">
      <c r="A5" s="47" t="s">
        <v>128</v>
      </c>
      <c r="J5" s="16" t="str">
        <f>IF(AND($B$14="Dave",$C$14=5036),"Good job! Now the data is"," ")</f>
        <v xml:space="preserve"> </v>
      </c>
    </row>
    <row r="6" spans="1:19" ht="15" customHeight="1" x14ac:dyDescent="0.35">
      <c r="J6" s="16" t="str">
        <f>IF(AND($B$14="Dave",$C$14=5036),"easier to read. Scroll down"," ")</f>
        <v xml:space="preserve"> </v>
      </c>
    </row>
    <row r="7" spans="1:19" ht="15" customHeight="1" x14ac:dyDescent="0.35">
      <c r="J7" s="16" t="str">
        <f>IF(AND($B$14="Dave",$C$14=5036),"and click Next..."," ")</f>
        <v xml:space="preserve"> </v>
      </c>
    </row>
    <row r="8" spans="1:19" ht="15" customHeight="1" x14ac:dyDescent="0.3"/>
    <row r="9" spans="1:19" ht="15" customHeight="1" x14ac:dyDescent="0.3"/>
    <row r="10" spans="1:19" ht="15" customHeight="1" x14ac:dyDescent="0.3"/>
    <row r="11" spans="1:19" ht="15" customHeight="1" x14ac:dyDescent="0.3"/>
    <row r="12" spans="1:19" ht="15" customHeight="1" x14ac:dyDescent="0.3"/>
    <row r="13" spans="1:19" ht="15" customHeight="1" x14ac:dyDescent="0.3">
      <c r="B13"/>
      <c r="C13" s="28" t="s">
        <v>44</v>
      </c>
      <c r="D13"/>
      <c r="E13"/>
      <c r="F13"/>
      <c r="G13"/>
      <c r="H13"/>
      <c r="I13"/>
      <c r="J13"/>
      <c r="K13"/>
      <c r="L13"/>
      <c r="M13"/>
      <c r="N13"/>
      <c r="O13"/>
      <c r="P13"/>
      <c r="Q13"/>
      <c r="R13"/>
      <c r="S13"/>
    </row>
    <row r="14" spans="1:19" ht="15" customHeight="1" x14ac:dyDescent="0.3">
      <c r="B14"/>
      <c r="C14" t="s">
        <v>68</v>
      </c>
      <c r="D14"/>
      <c r="E14"/>
      <c r="F14"/>
      <c r="G14" t="s">
        <v>125</v>
      </c>
      <c r="H14" t="s">
        <v>66</v>
      </c>
      <c r="I14"/>
      <c r="J14"/>
      <c r="K14"/>
      <c r="L14" t="s">
        <v>126</v>
      </c>
      <c r="M14" t="s">
        <v>64</v>
      </c>
      <c r="N14"/>
      <c r="O14"/>
      <c r="P14"/>
      <c r="Q14" t="s">
        <v>127</v>
      </c>
      <c r="R14" t="s">
        <v>16</v>
      </c>
      <c r="S14"/>
    </row>
    <row r="15" spans="1:19" ht="15" customHeight="1" x14ac:dyDescent="0.3">
      <c r="B15"/>
      <c r="C15" t="s">
        <v>54</v>
      </c>
      <c r="D15" t="s">
        <v>57</v>
      </c>
      <c r="E15" t="s">
        <v>58</v>
      </c>
      <c r="F15" t="s">
        <v>59</v>
      </c>
      <c r="G15"/>
      <c r="H15" t="s">
        <v>54</v>
      </c>
      <c r="I15" t="s">
        <v>57</v>
      </c>
      <c r="J15" t="s">
        <v>58</v>
      </c>
      <c r="K15" t="s">
        <v>59</v>
      </c>
      <c r="L15"/>
      <c r="M15" t="s">
        <v>54</v>
      </c>
      <c r="N15" t="s">
        <v>57</v>
      </c>
      <c r="O15" t="s">
        <v>58</v>
      </c>
      <c r="P15" t="s">
        <v>59</v>
      </c>
      <c r="Q15"/>
      <c r="R15"/>
      <c r="S15"/>
    </row>
    <row r="16" spans="1:19" ht="15" customHeight="1" x14ac:dyDescent="0.3">
      <c r="B16" t="s">
        <v>82</v>
      </c>
      <c r="C16" s="32">
        <v>933</v>
      </c>
      <c r="D16" s="32">
        <v>1320</v>
      </c>
      <c r="E16" s="32">
        <v>1133</v>
      </c>
      <c r="F16" s="32">
        <v>1650</v>
      </c>
      <c r="G16" s="32">
        <v>5036</v>
      </c>
      <c r="H16" s="32">
        <v>3220</v>
      </c>
      <c r="I16" s="32">
        <v>2400</v>
      </c>
      <c r="J16" s="32">
        <v>1260</v>
      </c>
      <c r="K16" s="32">
        <v>1420</v>
      </c>
      <c r="L16" s="32">
        <v>8300</v>
      </c>
      <c r="M16" s="32">
        <v>1272</v>
      </c>
      <c r="N16" s="32">
        <v>1040</v>
      </c>
      <c r="O16" s="32">
        <v>1080</v>
      </c>
      <c r="P16" s="32">
        <v>1030</v>
      </c>
      <c r="Q16" s="32">
        <v>4422</v>
      </c>
      <c r="R16" s="32">
        <v>17758</v>
      </c>
      <c r="S16"/>
    </row>
    <row r="17" spans="2:7" ht="15" customHeight="1" x14ac:dyDescent="0.3">
      <c r="B17"/>
      <c r="C17"/>
      <c r="D17"/>
      <c r="E17"/>
      <c r="F17"/>
      <c r="G17"/>
    </row>
    <row r="18" spans="2:7" ht="15" customHeight="1" x14ac:dyDescent="0.3">
      <c r="B18"/>
      <c r="C18"/>
      <c r="D18"/>
      <c r="E18"/>
      <c r="F18"/>
      <c r="G18"/>
    </row>
    <row r="19" spans="2:7" ht="15" customHeight="1" x14ac:dyDescent="0.3">
      <c r="B19"/>
      <c r="C19"/>
      <c r="D19"/>
      <c r="E19"/>
      <c r="F19"/>
    </row>
    <row r="20" spans="2:7" ht="15" customHeight="1" x14ac:dyDescent="0.3">
      <c r="B20"/>
      <c r="C20"/>
    </row>
    <row r="21" spans="2:7" ht="15" customHeight="1" x14ac:dyDescent="0.3">
      <c r="B21"/>
      <c r="C21"/>
    </row>
    <row r="22" spans="2:7" ht="15" customHeight="1" x14ac:dyDescent="0.3">
      <c r="B22"/>
      <c r="C22"/>
    </row>
    <row r="23" spans="2:7" ht="15" customHeight="1" x14ac:dyDescent="0.3">
      <c r="B23"/>
      <c r="C23"/>
    </row>
    <row r="24" spans="2:7" ht="15" customHeight="1" x14ac:dyDescent="0.3">
      <c r="B24"/>
      <c r="C24"/>
    </row>
    <row r="25" spans="2:7" ht="15" customHeight="1" x14ac:dyDescent="0.3">
      <c r="B25"/>
      <c r="C25"/>
    </row>
    <row r="26" spans="2:7" ht="15" customHeight="1" x14ac:dyDescent="0.3">
      <c r="B26"/>
      <c r="C26"/>
    </row>
    <row r="27" spans="2:7" ht="15" customHeight="1" x14ac:dyDescent="0.3">
      <c r="B27"/>
      <c r="C27"/>
    </row>
    <row r="28" spans="2:7" ht="15" customHeight="1" x14ac:dyDescent="0.3">
      <c r="B28"/>
      <c r="C28"/>
    </row>
    <row r="29" spans="2:7" ht="15" customHeight="1" x14ac:dyDescent="0.3">
      <c r="B29"/>
      <c r="C29"/>
    </row>
    <row r="30" spans="2:7" ht="15" customHeight="1" x14ac:dyDescent="0.3">
      <c r="B30"/>
      <c r="C30"/>
    </row>
    <row r="31" spans="2:7" ht="15" customHeight="1" x14ac:dyDescent="0.3"/>
    <row r="32" spans="2:7" ht="15" customHeight="1" x14ac:dyDescent="0.3"/>
    <row r="33" ht="15" customHeight="1" x14ac:dyDescent="0.3"/>
  </sheetData>
  <hyperlinks>
    <hyperlink ref="A5" r:id="rId2" xr:uid="{826BF7C6-C985-4404-838B-5E07B23A6616}"/>
  </hyperlinks>
  <pageMargins left="0.7" right="0.7" top="0.75" bottom="0.75" header="0.3" footer="0.3"/>
  <pageSetup orientation="portrait" r:id="rId3"/>
  <drawing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777B1-ADA1-4033-921C-AF9A7F53DFBE}">
  <sheetPr codeName="Sheet22"/>
  <dimension ref="A1:I92"/>
  <sheetViews>
    <sheetView showGridLines="0" workbookViewId="0"/>
  </sheetViews>
  <sheetFormatPr defaultColWidth="9.109375" defaultRowHeight="14.4" x14ac:dyDescent="0.3"/>
  <cols>
    <col min="1" max="1" width="9.109375" style="6"/>
    <col min="2" max="2" width="16.5546875" style="7" bestFit="1" customWidth="1"/>
    <col min="3" max="14" width="10.6640625" style="7" customWidth="1"/>
    <col min="15" max="15" width="9.109375" style="7" bestFit="1" customWidth="1"/>
    <col min="16" max="16" width="7.5546875" style="7" bestFit="1" customWidth="1"/>
    <col min="17" max="17" width="6.109375" style="7" bestFit="1" customWidth="1"/>
    <col min="18" max="18" width="12.109375" style="7" bestFit="1" customWidth="1"/>
    <col min="19" max="19" width="11.33203125" style="7" bestFit="1" customWidth="1"/>
    <col min="20" max="20" width="11.44140625" style="7" bestFit="1" customWidth="1"/>
    <col min="21" max="21" width="10.88671875" style="7" bestFit="1" customWidth="1"/>
    <col min="22" max="22" width="13.109375" style="7" bestFit="1" customWidth="1"/>
    <col min="23" max="23" width="7.5546875" style="7" bestFit="1" customWidth="1"/>
    <col min="24" max="24" width="6.109375" style="7" bestFit="1" customWidth="1"/>
    <col min="25" max="25" width="13.44140625" style="7" bestFit="1" customWidth="1"/>
    <col min="26" max="26" width="16.33203125" style="7" bestFit="1" customWidth="1"/>
    <col min="27" max="27" width="12.109375" style="7" bestFit="1" customWidth="1"/>
    <col min="28" max="28" width="7.5546875" style="7" bestFit="1" customWidth="1"/>
    <col min="29" max="29" width="6.109375" style="7" bestFit="1" customWidth="1"/>
    <col min="30" max="30" width="12.109375" style="7" bestFit="1" customWidth="1"/>
    <col min="31" max="31" width="15.33203125" style="7" bestFit="1" customWidth="1"/>
    <col min="32" max="32" width="10.33203125" style="7" bestFit="1" customWidth="1"/>
    <col min="33" max="33" width="7.5546875" style="7" bestFit="1" customWidth="1"/>
    <col min="34" max="34" width="6.109375" style="7" bestFit="1" customWidth="1"/>
    <col min="35" max="35" width="13.44140625" style="7" bestFit="1" customWidth="1"/>
    <col min="36" max="36" width="12.109375" style="7" bestFit="1" customWidth="1"/>
    <col min="37" max="37" width="9.44140625" style="7" bestFit="1" customWidth="1"/>
    <col min="38" max="38" width="7.5546875" style="7" bestFit="1" customWidth="1"/>
    <col min="39" max="39" width="6.109375" style="7" bestFit="1" customWidth="1"/>
    <col min="40" max="40" width="11.44140625" style="7" bestFit="1" customWidth="1"/>
    <col min="41" max="41" width="12.44140625" style="7" bestFit="1" customWidth="1"/>
    <col min="42" max="42" width="10.109375" style="7" bestFit="1" customWidth="1"/>
    <col min="43" max="43" width="7.5546875" style="7" bestFit="1" customWidth="1"/>
    <col min="44" max="44" width="6.109375" style="7" bestFit="1" customWidth="1"/>
    <col min="45" max="45" width="9" style="7" bestFit="1" customWidth="1"/>
    <col min="46" max="46" width="9.109375" style="7" bestFit="1" customWidth="1"/>
    <col min="47" max="47" width="7.5546875" style="7" bestFit="1" customWidth="1"/>
    <col min="48" max="48" width="6.109375" style="7" bestFit="1" customWidth="1"/>
    <col min="49" max="49" width="12.109375" style="7" bestFit="1" customWidth="1"/>
    <col min="50" max="50" width="13.33203125" style="7" bestFit="1" customWidth="1"/>
    <col min="51" max="51" width="10.6640625" style="7" bestFit="1" customWidth="1"/>
    <col min="52" max="52" width="7.5546875" style="7" bestFit="1" customWidth="1"/>
    <col min="53" max="53" width="6.109375" style="7" bestFit="1" customWidth="1"/>
    <col min="54" max="54" width="11.44140625" style="7" bestFit="1" customWidth="1"/>
    <col min="55" max="55" width="13.88671875" style="7" bestFit="1" customWidth="1"/>
    <col min="56" max="56" width="11.5546875" style="7" bestFit="1" customWidth="1"/>
    <col min="57" max="57" width="7.5546875" style="7" bestFit="1" customWidth="1"/>
    <col min="58" max="58" width="6.109375" style="7" bestFit="1" customWidth="1"/>
    <col min="59" max="59" width="13.44140625" style="7" bestFit="1" customWidth="1"/>
    <col min="60" max="60" width="14.6640625" style="7" bestFit="1" customWidth="1"/>
    <col min="61" max="61" width="10.6640625" style="7" bestFit="1" customWidth="1"/>
    <col min="62" max="62" width="7.5546875" style="7" bestFit="1" customWidth="1"/>
    <col min="63" max="63" width="6.109375" style="7" bestFit="1" customWidth="1"/>
    <col min="64" max="64" width="11.44140625" style="7" bestFit="1" customWidth="1"/>
    <col min="65" max="65" width="13.88671875" style="7" bestFit="1" customWidth="1"/>
    <col min="66" max="66" width="9.109375" style="7" bestFit="1" customWidth="1"/>
    <col min="67" max="67" width="7.5546875" style="7" bestFit="1" customWidth="1"/>
    <col min="68" max="68" width="6.109375" style="7" bestFit="1" customWidth="1"/>
    <col min="69" max="69" width="9" style="7" bestFit="1" customWidth="1"/>
    <col min="70" max="70" width="12.109375" style="7" bestFit="1" customWidth="1"/>
    <col min="71" max="71" width="14.109375" style="7" bestFit="1" customWidth="1"/>
    <col min="72" max="72" width="7.5546875" style="7" bestFit="1" customWidth="1"/>
    <col min="73" max="73" width="6.109375" style="7" bestFit="1" customWidth="1"/>
    <col min="74" max="74" width="13.44140625" style="7" bestFit="1" customWidth="1"/>
    <col min="75" max="75" width="17.44140625" style="7" bestFit="1" customWidth="1"/>
    <col min="76" max="76" width="10.109375" style="7" bestFit="1" customWidth="1"/>
    <col min="77" max="77" width="7.5546875" style="7" bestFit="1" customWidth="1"/>
    <col min="78" max="78" width="6.109375" style="7" bestFit="1" customWidth="1"/>
    <col min="79" max="79" width="9" style="7" bestFit="1" customWidth="1"/>
    <col min="80" max="80" width="13.33203125" style="7" bestFit="1" customWidth="1"/>
    <col min="81" max="81" width="11.33203125" style="7" bestFit="1" customWidth="1"/>
    <col min="82" max="16384" width="9.109375" style="7"/>
  </cols>
  <sheetData>
    <row r="1" spans="1:9" ht="15" customHeight="1" x14ac:dyDescent="0.3">
      <c r="A1" s="63" t="s">
        <v>148</v>
      </c>
    </row>
    <row r="2" spans="1:9" ht="15" customHeight="1" x14ac:dyDescent="0.3">
      <c r="A2" s="6" t="s">
        <v>133</v>
      </c>
    </row>
    <row r="3" spans="1:9" ht="15" customHeight="1" x14ac:dyDescent="0.3">
      <c r="A3" s="6" t="s">
        <v>147</v>
      </c>
    </row>
    <row r="4" spans="1:9" ht="15" customHeight="1" x14ac:dyDescent="0.3">
      <c r="A4" s="6" t="s">
        <v>146</v>
      </c>
    </row>
    <row r="5" spans="1:9" ht="15" customHeight="1" x14ac:dyDescent="0.3">
      <c r="A5" s="47" t="s">
        <v>94</v>
      </c>
    </row>
    <row r="6" spans="1:9" ht="15" customHeight="1" x14ac:dyDescent="0.3">
      <c r="A6" s="47" t="s">
        <v>128</v>
      </c>
    </row>
    <row r="7" spans="1:9" ht="15" customHeight="1" x14ac:dyDescent="0.35">
      <c r="B7" s="16" t="str">
        <f>IF(AND($B$14="Dave",$C$16=4422),"Good job!"," ")</f>
        <v xml:space="preserve"> </v>
      </c>
      <c r="D7" s="16"/>
    </row>
    <row r="8" spans="1:9" ht="15" customHeight="1" x14ac:dyDescent="0.3">
      <c r="I8" s="23" t="s">
        <v>81</v>
      </c>
    </row>
    <row r="9" spans="1:9" ht="15" customHeight="1" x14ac:dyDescent="0.3">
      <c r="I9" s="22"/>
    </row>
    <row r="10" spans="1:9" ht="15" customHeight="1" x14ac:dyDescent="0.35">
      <c r="I10" s="16" t="str">
        <f>IF($I$9=400,"You're right!",IF($I$9=530,"Try again…",IF($I$9=123,"Not quite…"," ")))</f>
        <v xml:space="preserve"> </v>
      </c>
    </row>
    <row r="11" spans="1:9" ht="15" customHeight="1" x14ac:dyDescent="0.3"/>
    <row r="12" spans="1:9" ht="15" customHeight="1" x14ac:dyDescent="0.3"/>
    <row r="13" spans="1:9" ht="15" customHeight="1" x14ac:dyDescent="0.3">
      <c r="B13" t="s">
        <v>82</v>
      </c>
      <c r="C13"/>
      <c r="D13"/>
      <c r="E13"/>
      <c r="F13"/>
    </row>
    <row r="14" spans="1:9" ht="15" customHeight="1" x14ac:dyDescent="0.3">
      <c r="B14" s="32">
        <v>17758</v>
      </c>
      <c r="C14"/>
      <c r="D14"/>
      <c r="E14"/>
      <c r="F14"/>
    </row>
    <row r="15" spans="1:9" ht="15" customHeight="1" x14ac:dyDescent="0.3">
      <c r="B15"/>
      <c r="C15"/>
      <c r="D15"/>
      <c r="E15"/>
      <c r="F15"/>
    </row>
    <row r="16" spans="1:9" ht="15" customHeight="1" x14ac:dyDescent="0.3">
      <c r="B16"/>
      <c r="C16"/>
      <c r="D16"/>
      <c r="E16"/>
      <c r="F16"/>
    </row>
    <row r="17" spans="2:6" ht="15" customHeight="1" x14ac:dyDescent="0.3">
      <c r="B17"/>
      <c r="C17"/>
      <c r="D17"/>
      <c r="E17"/>
      <c r="F17"/>
    </row>
    <row r="18" spans="2:6" ht="15" customHeight="1" x14ac:dyDescent="0.3">
      <c r="B18"/>
      <c r="C18"/>
      <c r="D18"/>
      <c r="E18"/>
      <c r="F18"/>
    </row>
    <row r="19" spans="2:6" ht="15" customHeight="1" x14ac:dyDescent="0.3">
      <c r="B19"/>
      <c r="C19"/>
      <c r="D19"/>
      <c r="E19"/>
      <c r="F19"/>
    </row>
    <row r="20" spans="2:6" ht="15" customHeight="1" x14ac:dyDescent="0.3">
      <c r="B20"/>
      <c r="C20"/>
      <c r="D20"/>
      <c r="E20"/>
      <c r="F20"/>
    </row>
    <row r="21" spans="2:6" ht="15" customHeight="1" x14ac:dyDescent="0.3">
      <c r="B21"/>
      <c r="C21"/>
      <c r="D21"/>
      <c r="E21"/>
      <c r="F21"/>
    </row>
    <row r="22" spans="2:6" ht="15" customHeight="1" x14ac:dyDescent="0.3">
      <c r="B22"/>
      <c r="C22"/>
      <c r="D22"/>
      <c r="E22"/>
      <c r="F22"/>
    </row>
    <row r="23" spans="2:6" ht="15" customHeight="1" x14ac:dyDescent="0.3">
      <c r="B23"/>
      <c r="C23"/>
      <c r="D23"/>
      <c r="E23"/>
      <c r="F23"/>
    </row>
    <row r="24" spans="2:6" ht="15" customHeight="1" x14ac:dyDescent="0.3">
      <c r="B24"/>
      <c r="C24"/>
      <c r="D24"/>
      <c r="E24"/>
      <c r="F24"/>
    </row>
    <row r="25" spans="2:6" ht="15" customHeight="1" x14ac:dyDescent="0.3">
      <c r="B25"/>
      <c r="C25"/>
      <c r="D25"/>
      <c r="E25"/>
      <c r="F25"/>
    </row>
    <row r="26" spans="2:6" ht="15" customHeight="1" x14ac:dyDescent="0.3">
      <c r="B26"/>
      <c r="C26"/>
      <c r="D26"/>
      <c r="E26"/>
      <c r="F26"/>
    </row>
    <row r="27" spans="2:6" ht="15" customHeight="1" x14ac:dyDescent="0.3">
      <c r="B27"/>
      <c r="C27"/>
      <c r="D27"/>
      <c r="E27"/>
      <c r="F27"/>
    </row>
    <row r="28" spans="2:6" ht="15" customHeight="1" x14ac:dyDescent="0.3">
      <c r="B28"/>
      <c r="C28"/>
      <c r="D28"/>
      <c r="E28"/>
      <c r="F28"/>
    </row>
    <row r="29" spans="2:6" ht="15" customHeight="1" x14ac:dyDescent="0.3">
      <c r="B29"/>
      <c r="C29"/>
      <c r="D29"/>
      <c r="E29"/>
      <c r="F29"/>
    </row>
    <row r="30" spans="2:6" ht="15" customHeight="1" x14ac:dyDescent="0.3">
      <c r="B30"/>
      <c r="C30"/>
      <c r="D30"/>
      <c r="E30"/>
      <c r="F30"/>
    </row>
    <row r="31" spans="2:6" ht="15" customHeight="1" x14ac:dyDescent="0.3">
      <c r="B31"/>
      <c r="C31"/>
      <c r="D31"/>
      <c r="E31"/>
      <c r="F31"/>
    </row>
    <row r="32" spans="2:6" ht="15" customHeight="1" x14ac:dyDescent="0.3">
      <c r="B32"/>
      <c r="C32"/>
      <c r="D32"/>
      <c r="E32"/>
      <c r="F32"/>
    </row>
    <row r="33" spans="2:6" ht="15" customHeight="1" x14ac:dyDescent="0.3">
      <c r="B33"/>
      <c r="C33"/>
      <c r="D33"/>
      <c r="E33"/>
      <c r="F33"/>
    </row>
    <row r="34" spans="2:6" ht="15" customHeight="1" x14ac:dyDescent="0.3">
      <c r="B34"/>
      <c r="C34"/>
      <c r="D34"/>
      <c r="E34"/>
      <c r="F34"/>
    </row>
    <row r="35" spans="2:6" ht="15" customHeight="1" x14ac:dyDescent="0.3">
      <c r="B35"/>
      <c r="C35"/>
      <c r="D35"/>
      <c r="E35"/>
      <c r="F35"/>
    </row>
    <row r="36" spans="2:6" ht="15" customHeight="1" x14ac:dyDescent="0.3">
      <c r="B36"/>
      <c r="C36"/>
    </row>
    <row r="37" spans="2:6" ht="15" customHeight="1" x14ac:dyDescent="0.3">
      <c r="B37"/>
      <c r="C37"/>
    </row>
    <row r="38" spans="2:6" ht="15" customHeight="1" x14ac:dyDescent="0.3">
      <c r="B38"/>
      <c r="C38"/>
    </row>
    <row r="39" spans="2:6" x14ac:dyDescent="0.3">
      <c r="B39"/>
      <c r="C39"/>
    </row>
    <row r="40" spans="2:6" x14ac:dyDescent="0.3">
      <c r="B40"/>
      <c r="C40"/>
    </row>
    <row r="41" spans="2:6" x14ac:dyDescent="0.3">
      <c r="B41"/>
      <c r="C41"/>
    </row>
    <row r="42" spans="2:6" x14ac:dyDescent="0.3">
      <c r="B42"/>
      <c r="C42"/>
    </row>
    <row r="43" spans="2:6" x14ac:dyDescent="0.3">
      <c r="B43"/>
      <c r="C43"/>
    </row>
    <row r="44" spans="2:6" x14ac:dyDescent="0.3">
      <c r="B44"/>
      <c r="C44"/>
    </row>
    <row r="45" spans="2:6" x14ac:dyDescent="0.3">
      <c r="B45"/>
      <c r="C45"/>
    </row>
    <row r="46" spans="2:6" x14ac:dyDescent="0.3">
      <c r="B46"/>
      <c r="C46"/>
    </row>
    <row r="47" spans="2:6" x14ac:dyDescent="0.3">
      <c r="B47"/>
      <c r="C47"/>
    </row>
    <row r="48" spans="2:6" x14ac:dyDescent="0.3">
      <c r="B48"/>
      <c r="C48"/>
    </row>
    <row r="49" spans="2:3" x14ac:dyDescent="0.3">
      <c r="B49"/>
      <c r="C49"/>
    </row>
    <row r="50" spans="2:3" x14ac:dyDescent="0.3">
      <c r="B50"/>
      <c r="C50"/>
    </row>
    <row r="51" spans="2:3" x14ac:dyDescent="0.3">
      <c r="B51"/>
      <c r="C51"/>
    </row>
    <row r="52" spans="2:3" x14ac:dyDescent="0.3">
      <c r="B52"/>
      <c r="C52"/>
    </row>
    <row r="53" spans="2:3" x14ac:dyDescent="0.3">
      <c r="B53"/>
      <c r="C53"/>
    </row>
    <row r="54" spans="2:3" x14ac:dyDescent="0.3">
      <c r="B54"/>
      <c r="C54"/>
    </row>
    <row r="55" spans="2:3" x14ac:dyDescent="0.3">
      <c r="B55"/>
      <c r="C55"/>
    </row>
    <row r="56" spans="2:3" x14ac:dyDescent="0.3">
      <c r="B56"/>
      <c r="C56"/>
    </row>
    <row r="57" spans="2:3" x14ac:dyDescent="0.3">
      <c r="B57"/>
      <c r="C57"/>
    </row>
    <row r="58" spans="2:3" x14ac:dyDescent="0.3">
      <c r="B58"/>
      <c r="C58"/>
    </row>
    <row r="59" spans="2:3" x14ac:dyDescent="0.3">
      <c r="B59"/>
      <c r="C59"/>
    </row>
    <row r="60" spans="2:3" x14ac:dyDescent="0.3">
      <c r="B60"/>
      <c r="C60"/>
    </row>
    <row r="61" spans="2:3" x14ac:dyDescent="0.3">
      <c r="B61"/>
      <c r="C61"/>
    </row>
    <row r="62" spans="2:3" x14ac:dyDescent="0.3">
      <c r="B62"/>
      <c r="C62"/>
    </row>
    <row r="63" spans="2:3" x14ac:dyDescent="0.3">
      <c r="B63"/>
      <c r="C63"/>
    </row>
    <row r="64" spans="2:3" x14ac:dyDescent="0.3">
      <c r="B64"/>
      <c r="C64"/>
    </row>
    <row r="65" spans="2:3" x14ac:dyDescent="0.3">
      <c r="B65"/>
      <c r="C65"/>
    </row>
    <row r="66" spans="2:3" x14ac:dyDescent="0.3">
      <c r="B66"/>
      <c r="C66"/>
    </row>
    <row r="67" spans="2:3" x14ac:dyDescent="0.3">
      <c r="B67"/>
      <c r="C67"/>
    </row>
    <row r="68" spans="2:3" x14ac:dyDescent="0.3">
      <c r="B68"/>
      <c r="C68"/>
    </row>
    <row r="69" spans="2:3" x14ac:dyDescent="0.3">
      <c r="B69"/>
      <c r="C69"/>
    </row>
    <row r="70" spans="2:3" x14ac:dyDescent="0.3">
      <c r="B70"/>
      <c r="C70"/>
    </row>
    <row r="71" spans="2:3" x14ac:dyDescent="0.3">
      <c r="B71"/>
      <c r="C71"/>
    </row>
    <row r="72" spans="2:3" x14ac:dyDescent="0.3">
      <c r="B72"/>
      <c r="C72"/>
    </row>
    <row r="73" spans="2:3" x14ac:dyDescent="0.3">
      <c r="B73"/>
      <c r="C73"/>
    </row>
    <row r="74" spans="2:3" x14ac:dyDescent="0.3">
      <c r="B74"/>
      <c r="C74"/>
    </row>
    <row r="75" spans="2:3" x14ac:dyDescent="0.3">
      <c r="B75"/>
      <c r="C75"/>
    </row>
    <row r="76" spans="2:3" x14ac:dyDescent="0.3">
      <c r="B76"/>
      <c r="C76"/>
    </row>
    <row r="77" spans="2:3" x14ac:dyDescent="0.3">
      <c r="B77"/>
      <c r="C77"/>
    </row>
    <row r="78" spans="2:3" x14ac:dyDescent="0.3">
      <c r="B78"/>
      <c r="C78"/>
    </row>
    <row r="79" spans="2:3" x14ac:dyDescent="0.3">
      <c r="B79"/>
      <c r="C79"/>
    </row>
    <row r="80" spans="2:3" x14ac:dyDescent="0.3">
      <c r="B80"/>
      <c r="C80"/>
    </row>
    <row r="81" spans="2:3" x14ac:dyDescent="0.3">
      <c r="B81"/>
      <c r="C81"/>
    </row>
    <row r="82" spans="2:3" x14ac:dyDescent="0.3">
      <c r="B82"/>
      <c r="C82"/>
    </row>
    <row r="83" spans="2:3" x14ac:dyDescent="0.3">
      <c r="B83"/>
      <c r="C83"/>
    </row>
    <row r="84" spans="2:3" x14ac:dyDescent="0.3">
      <c r="B84"/>
      <c r="C84"/>
    </row>
    <row r="85" spans="2:3" x14ac:dyDescent="0.3">
      <c r="B85"/>
      <c r="C85"/>
    </row>
    <row r="86" spans="2:3" x14ac:dyDescent="0.3">
      <c r="B86"/>
      <c r="C86"/>
    </row>
    <row r="87" spans="2:3" x14ac:dyDescent="0.3">
      <c r="B87"/>
      <c r="C87"/>
    </row>
    <row r="88" spans="2:3" x14ac:dyDescent="0.3">
      <c r="B88"/>
      <c r="C88"/>
    </row>
    <row r="89" spans="2:3" x14ac:dyDescent="0.3">
      <c r="B89"/>
      <c r="C89"/>
    </row>
    <row r="90" spans="2:3" x14ac:dyDescent="0.3">
      <c r="B90"/>
      <c r="C90"/>
    </row>
    <row r="91" spans="2:3" x14ac:dyDescent="0.3">
      <c r="B91"/>
      <c r="C91"/>
    </row>
    <row r="92" spans="2:3" x14ac:dyDescent="0.3">
      <c r="B92"/>
      <c r="C92"/>
    </row>
  </sheetData>
  <dataValidations count="1">
    <dataValidation type="list" allowBlank="1" showInputMessage="1" showErrorMessage="1" sqref="I9" xr:uid="{2ED6E1CF-7151-4EE8-963D-9CA073D56325}">
      <formula1>"530,123,400, ,"</formula1>
    </dataValidation>
  </dataValidations>
  <hyperlinks>
    <hyperlink ref="A6" r:id="rId2" xr:uid="{5ABD58C8-8A04-4FB8-99EA-3FC22C1E1ECA}"/>
  </hyperlinks>
  <pageMargins left="0.7" right="0.7" top="0.75" bottom="0.75" header="0.3" footer="0.3"/>
  <pageSetup orientation="portrait" r:id="rId3"/>
  <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277AE-A6FC-4385-B5F8-2CA6C2A14BA0}">
  <sheetPr codeName="ws_LearnMore">
    <tabColor theme="9"/>
    <pageSetUpPr fitToPage="1"/>
  </sheetPr>
  <dimension ref="A1:B13"/>
  <sheetViews>
    <sheetView showGridLines="0" showRowColHeaders="0" zoomScaleNormal="100" workbookViewId="0">
      <selection activeCell="K4" sqref="K4"/>
    </sheetView>
  </sheetViews>
  <sheetFormatPr defaultColWidth="8.88671875" defaultRowHeight="14.7" customHeight="1" x14ac:dyDescent="0.3"/>
  <cols>
    <col min="1" max="1" width="8.88671875" style="6"/>
    <col min="2" max="2" width="95.109375" style="24" customWidth="1"/>
    <col min="3" max="16384" width="8.88671875" style="24"/>
  </cols>
  <sheetData>
    <row r="1" spans="1:2" ht="14.7" customHeight="1" x14ac:dyDescent="0.3">
      <c r="A1" s="6" t="s">
        <v>83</v>
      </c>
    </row>
    <row r="2" spans="1:2" s="25" customFormat="1" ht="14.7" customHeight="1" x14ac:dyDescent="0.45">
      <c r="A2" s="6" t="s">
        <v>84</v>
      </c>
      <c r="B2" s="24"/>
    </row>
    <row r="3" spans="1:2" s="25" customFormat="1" ht="14.7" customHeight="1" x14ac:dyDescent="0.45">
      <c r="A3" s="47" t="s">
        <v>85</v>
      </c>
      <c r="B3" s="24"/>
    </row>
    <row r="4" spans="1:2" s="26" customFormat="1" ht="14.7" customHeight="1" x14ac:dyDescent="0.75">
      <c r="A4" s="47" t="s">
        <v>86</v>
      </c>
      <c r="B4" s="24"/>
    </row>
    <row r="5" spans="1:2" s="27" customFormat="1" ht="14.7" customHeight="1" x14ac:dyDescent="0.3">
      <c r="A5" s="47" t="s">
        <v>87</v>
      </c>
      <c r="B5" s="24"/>
    </row>
    <row r="6" spans="1:2" s="27" customFormat="1" ht="14.7" customHeight="1" x14ac:dyDescent="0.3">
      <c r="A6" s="47" t="s">
        <v>88</v>
      </c>
      <c r="B6" s="24"/>
    </row>
    <row r="7" spans="1:2" ht="14.7" customHeight="1" x14ac:dyDescent="0.3">
      <c r="A7" s="6" t="s">
        <v>89</v>
      </c>
    </row>
    <row r="8" spans="1:2" ht="14.7" customHeight="1" x14ac:dyDescent="0.3">
      <c r="A8" s="6" t="s">
        <v>22</v>
      </c>
    </row>
    <row r="13" spans="1:2" ht="14.7" customHeight="1" x14ac:dyDescent="0.3">
      <c r="B13" s="33"/>
    </row>
  </sheetData>
  <hyperlinks>
    <hyperlink ref="A3" r:id="rId1" display="https://go.microsoft.com/fwlink/?linkid=874825" xr:uid="{96EAECDB-8FE5-455D-9FF3-FECFF25F6745}"/>
    <hyperlink ref="A4" r:id="rId2" display="https://go.microsoft.com/fwlink/?linkid=874826" xr:uid="{8C22BE7D-58BC-46CB-A60A-E61C4DA0000E}"/>
    <hyperlink ref="A5" r:id="rId3" display="https://go.microsoft.com/fwlink/?linkid=874827" xr:uid="{18EF6F56-0CFE-464E-892F-5C4989EC4ED3}"/>
    <hyperlink ref="A6" r:id="rId4" display="https://go.microsoft.com/fwlink/?linkid=874828" xr:uid="{B43B04A7-DFDC-44B0-8968-08A6AD366CC7}"/>
  </hyperlinks>
  <printOptions horizontalCentered="1"/>
  <pageMargins left="0.7" right="0.7" top="0.75" bottom="0.75" header="0.3" footer="0.3"/>
  <pageSetup scale="61" fitToHeight="0" orientation="portrait" r:id="rId5"/>
  <headerFooter differentFirst="1">
    <oddFooter>Page &amp;P of &amp;N</oddFooter>
  </headerFooter>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0CEC2-FA01-4B97-B29F-6A4CA9A40341}">
  <sheetPr codeName="Sheet25"/>
  <dimension ref="A1:M108"/>
  <sheetViews>
    <sheetView showGridLines="0" workbookViewId="0"/>
  </sheetViews>
  <sheetFormatPr defaultColWidth="9.109375" defaultRowHeight="14.4" x14ac:dyDescent="0.3"/>
  <cols>
    <col min="1" max="1" width="9.109375" style="6"/>
    <col min="2" max="4" width="9.109375" style="7"/>
    <col min="5" max="5" width="8.44140625" style="7" bestFit="1" customWidth="1"/>
    <col min="6" max="6" width="11.33203125" style="7" bestFit="1" customWidth="1"/>
    <col min="7" max="8" width="14.88671875" style="7" bestFit="1" customWidth="1"/>
    <col min="9" max="9" width="14.44140625" style="7" bestFit="1" customWidth="1"/>
    <col min="10" max="10" width="8.88671875" style="7" customWidth="1"/>
    <col min="11" max="16384" width="9.109375" style="7"/>
  </cols>
  <sheetData>
    <row r="1" spans="1:13" x14ac:dyDescent="0.3">
      <c r="A1" s="6" t="s">
        <v>19</v>
      </c>
    </row>
    <row r="2" spans="1:13" x14ac:dyDescent="0.3">
      <c r="A2" s="6" t="s">
        <v>97</v>
      </c>
    </row>
    <row r="3" spans="1:13" x14ac:dyDescent="0.3">
      <c r="A3" s="6" t="s">
        <v>99</v>
      </c>
    </row>
    <row r="4" spans="1:13" x14ac:dyDescent="0.3">
      <c r="A4" s="47" t="s">
        <v>94</v>
      </c>
    </row>
    <row r="5" spans="1:13" ht="14.25" customHeight="1" x14ac:dyDescent="0.3">
      <c r="A5" s="60" t="s">
        <v>128</v>
      </c>
    </row>
    <row r="6" spans="1:13" ht="14.25" customHeight="1" x14ac:dyDescent="0.3"/>
    <row r="9" spans="1:13" x14ac:dyDescent="0.3">
      <c r="L9"/>
      <c r="M9" s="15"/>
    </row>
    <row r="10" spans="1:13" x14ac:dyDescent="0.3">
      <c r="K10" s="15"/>
    </row>
    <row r="11" spans="1:13" x14ac:dyDescent="0.3">
      <c r="F11" s="28" t="s">
        <v>5</v>
      </c>
      <c r="G11" t="s">
        <v>8</v>
      </c>
      <c r="L11" s="15"/>
    </row>
    <row r="12" spans="1:13" x14ac:dyDescent="0.3">
      <c r="F12" t="s">
        <v>9</v>
      </c>
      <c r="G12" s="30">
        <v>220</v>
      </c>
    </row>
    <row r="13" spans="1:13" x14ac:dyDescent="0.3">
      <c r="F13" t="s">
        <v>13</v>
      </c>
      <c r="G13" s="30">
        <v>270</v>
      </c>
    </row>
    <row r="14" spans="1:13" x14ac:dyDescent="0.3">
      <c r="F14" t="s">
        <v>11</v>
      </c>
      <c r="G14" s="30">
        <v>810</v>
      </c>
    </row>
    <row r="15" spans="1:13" x14ac:dyDescent="0.3">
      <c r="F15" t="s">
        <v>16</v>
      </c>
      <c r="G15" s="30">
        <v>1300</v>
      </c>
    </row>
    <row r="100" spans="2:5" x14ac:dyDescent="0.3">
      <c r="B100" s="8" t="s">
        <v>4</v>
      </c>
      <c r="C100" s="8" t="s">
        <v>5</v>
      </c>
      <c r="D100" s="8" t="s">
        <v>6</v>
      </c>
      <c r="E100" s="8" t="s">
        <v>7</v>
      </c>
    </row>
    <row r="101" spans="2:5" x14ac:dyDescent="0.3">
      <c r="B101" s="9">
        <v>42736</v>
      </c>
      <c r="C101" s="10" t="s">
        <v>9</v>
      </c>
      <c r="D101" s="37" t="s">
        <v>93</v>
      </c>
      <c r="E101" s="11">
        <v>95</v>
      </c>
    </row>
    <row r="102" spans="2:5" x14ac:dyDescent="0.3">
      <c r="B102" s="12">
        <v>42750</v>
      </c>
      <c r="C102" s="13" t="s">
        <v>11</v>
      </c>
      <c r="D102" s="13" t="s">
        <v>12</v>
      </c>
      <c r="E102" s="14">
        <v>325</v>
      </c>
    </row>
    <row r="103" spans="2:5" x14ac:dyDescent="0.3">
      <c r="B103" s="9">
        <v>42752</v>
      </c>
      <c r="C103" s="37" t="s">
        <v>11</v>
      </c>
      <c r="D103" s="37" t="s">
        <v>18</v>
      </c>
      <c r="E103" s="11">
        <v>250</v>
      </c>
    </row>
    <row r="104" spans="2:5" x14ac:dyDescent="0.3">
      <c r="B104" s="12">
        <v>42756</v>
      </c>
      <c r="C104" s="38" t="s">
        <v>9</v>
      </c>
      <c r="D104" s="38" t="s">
        <v>12</v>
      </c>
      <c r="E104" s="14">
        <v>125</v>
      </c>
    </row>
    <row r="105" spans="2:5" x14ac:dyDescent="0.3">
      <c r="B105" s="9">
        <v>42768</v>
      </c>
      <c r="C105" s="10" t="s">
        <v>11</v>
      </c>
      <c r="D105" s="10" t="s">
        <v>12</v>
      </c>
      <c r="E105" s="11">
        <v>235</v>
      </c>
    </row>
    <row r="106" spans="2:5" x14ac:dyDescent="0.3">
      <c r="B106" s="12">
        <v>42786</v>
      </c>
      <c r="C106" s="13" t="s">
        <v>13</v>
      </c>
      <c r="D106" s="13" t="s">
        <v>17</v>
      </c>
      <c r="E106" s="14">
        <v>20</v>
      </c>
    </row>
    <row r="107" spans="2:5" x14ac:dyDescent="0.3">
      <c r="B107" s="9">
        <v>42791</v>
      </c>
      <c r="C107" s="10" t="s">
        <v>13</v>
      </c>
      <c r="D107" s="10" t="s">
        <v>18</v>
      </c>
      <c r="E107" s="11">
        <v>125</v>
      </c>
    </row>
    <row r="108" spans="2:5" x14ac:dyDescent="0.3">
      <c r="B108" s="12">
        <v>42791</v>
      </c>
      <c r="C108" t="s">
        <v>13</v>
      </c>
      <c r="D108" t="s">
        <v>14</v>
      </c>
      <c r="E108" s="14">
        <v>125</v>
      </c>
    </row>
  </sheetData>
  <hyperlinks>
    <hyperlink ref="A5" r:id="rId2" xr:uid="{E6F92A40-D3C9-4852-B78F-C41097EED7D6}"/>
  </hyperlinks>
  <pageMargins left="0.7" right="0.7" top="0.75" bottom="0.75" header="0.3" footer="0.3"/>
  <pageSetup orientation="portrait" r:id="rId3"/>
  <drawing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F4D49-AE3C-4B98-A69C-EF27526DD79D}">
  <sheetPr codeName="Sheet34"/>
  <dimension ref="A1:G108"/>
  <sheetViews>
    <sheetView showGridLines="0" workbookViewId="0"/>
  </sheetViews>
  <sheetFormatPr defaultColWidth="9.109375" defaultRowHeight="14.4" x14ac:dyDescent="0.3"/>
  <cols>
    <col min="1" max="1" width="9.109375" style="6"/>
    <col min="2" max="4" width="9.109375" style="7"/>
    <col min="5" max="5" width="8.44140625" style="7" bestFit="1" customWidth="1"/>
    <col min="6" max="6" width="11.33203125" style="7" bestFit="1" customWidth="1"/>
    <col min="7" max="8" width="14.88671875" style="7" bestFit="1" customWidth="1"/>
    <col min="9" max="9" width="14.44140625" style="7" bestFit="1" customWidth="1"/>
    <col min="10" max="10" width="8.88671875" style="7" customWidth="1"/>
    <col min="11" max="16384" width="9.109375" style="7"/>
  </cols>
  <sheetData>
    <row r="1" spans="1:7" x14ac:dyDescent="0.3">
      <c r="A1" s="6" t="s">
        <v>21</v>
      </c>
    </row>
    <row r="2" spans="1:7" x14ac:dyDescent="0.3">
      <c r="A2" s="6" t="s">
        <v>20</v>
      </c>
    </row>
    <row r="3" spans="1:7" x14ac:dyDescent="0.3">
      <c r="A3" s="6" t="s">
        <v>98</v>
      </c>
    </row>
    <row r="4" spans="1:7" x14ac:dyDescent="0.3">
      <c r="A4" s="47" t="s">
        <v>94</v>
      </c>
    </row>
    <row r="5" spans="1:7" ht="14.25" customHeight="1" x14ac:dyDescent="0.3">
      <c r="A5" s="60" t="s">
        <v>128</v>
      </c>
    </row>
    <row r="6" spans="1:7" ht="14.25" customHeight="1" x14ac:dyDescent="0.3"/>
    <row r="11" spans="1:7" x14ac:dyDescent="0.3">
      <c r="F11" s="28" t="s">
        <v>5</v>
      </c>
      <c r="G11" t="s">
        <v>8</v>
      </c>
    </row>
    <row r="12" spans="1:7" x14ac:dyDescent="0.3">
      <c r="F12" t="s">
        <v>9</v>
      </c>
      <c r="G12" s="30">
        <v>220</v>
      </c>
    </row>
    <row r="13" spans="1:7" x14ac:dyDescent="0.3">
      <c r="F13" t="s">
        <v>13</v>
      </c>
      <c r="G13" s="30">
        <v>270</v>
      </c>
    </row>
    <row r="14" spans="1:7" x14ac:dyDescent="0.3">
      <c r="F14" t="s">
        <v>11</v>
      </c>
      <c r="G14" s="30">
        <v>810</v>
      </c>
    </row>
    <row r="15" spans="1:7" x14ac:dyDescent="0.3">
      <c r="F15" t="s">
        <v>16</v>
      </c>
      <c r="G15" s="30">
        <v>1300</v>
      </c>
    </row>
    <row r="100" spans="2:5" x14ac:dyDescent="0.3">
      <c r="B100" s="8" t="s">
        <v>4</v>
      </c>
      <c r="C100" s="8" t="s">
        <v>5</v>
      </c>
      <c r="D100" s="8" t="s">
        <v>6</v>
      </c>
      <c r="E100" s="8" t="s">
        <v>7</v>
      </c>
    </row>
    <row r="101" spans="2:5" x14ac:dyDescent="0.3">
      <c r="B101" s="9">
        <v>42736</v>
      </c>
      <c r="C101" s="10" t="s">
        <v>9</v>
      </c>
      <c r="D101" s="37" t="s">
        <v>93</v>
      </c>
      <c r="E101" s="11">
        <v>95</v>
      </c>
    </row>
    <row r="102" spans="2:5" x14ac:dyDescent="0.3">
      <c r="B102" s="12">
        <v>42750</v>
      </c>
      <c r="C102" s="13" t="s">
        <v>11</v>
      </c>
      <c r="D102" s="13" t="s">
        <v>12</v>
      </c>
      <c r="E102" s="14">
        <v>325</v>
      </c>
    </row>
    <row r="103" spans="2:5" x14ac:dyDescent="0.3">
      <c r="B103" s="9">
        <v>42752</v>
      </c>
      <c r="C103" s="37" t="s">
        <v>11</v>
      </c>
      <c r="D103" s="37" t="s">
        <v>18</v>
      </c>
      <c r="E103" s="11">
        <v>250</v>
      </c>
    </row>
    <row r="104" spans="2:5" x14ac:dyDescent="0.3">
      <c r="B104" s="12">
        <v>42756</v>
      </c>
      <c r="C104" s="38" t="s">
        <v>9</v>
      </c>
      <c r="D104" s="38" t="s">
        <v>12</v>
      </c>
      <c r="E104" s="14">
        <v>125</v>
      </c>
    </row>
    <row r="105" spans="2:5" x14ac:dyDescent="0.3">
      <c r="B105" s="9">
        <v>42768</v>
      </c>
      <c r="C105" s="10" t="s">
        <v>11</v>
      </c>
      <c r="D105" s="10" t="s">
        <v>12</v>
      </c>
      <c r="E105" s="11">
        <v>235</v>
      </c>
    </row>
    <row r="106" spans="2:5" x14ac:dyDescent="0.3">
      <c r="B106" s="12">
        <v>42786</v>
      </c>
      <c r="C106" s="13" t="s">
        <v>13</v>
      </c>
      <c r="D106" s="13" t="s">
        <v>17</v>
      </c>
      <c r="E106" s="14">
        <v>20</v>
      </c>
    </row>
    <row r="107" spans="2:5" x14ac:dyDescent="0.3">
      <c r="B107" s="9">
        <v>42791</v>
      </c>
      <c r="C107" s="10" t="s">
        <v>13</v>
      </c>
      <c r="D107" s="10" t="s">
        <v>18</v>
      </c>
      <c r="E107" s="11">
        <v>125</v>
      </c>
    </row>
    <row r="108" spans="2:5" x14ac:dyDescent="0.3">
      <c r="B108" s="12">
        <v>42791</v>
      </c>
      <c r="C108" t="s">
        <v>13</v>
      </c>
      <c r="D108" t="s">
        <v>14</v>
      </c>
      <c r="E108" s="14">
        <v>125</v>
      </c>
    </row>
  </sheetData>
  <hyperlinks>
    <hyperlink ref="A5" r:id="rId2" xr:uid="{909C4A7B-4115-4EAC-A3D7-A8B9DF777482}"/>
  </hyperlinks>
  <pageMargins left="0.7" right="0.7" top="0.75" bottom="0.75" header="0.3" footer="0.3"/>
  <pageSetup orientation="portrait" r:id="rId3"/>
  <drawing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DAB70-B8BE-4082-8585-0F68BCAFC0FD}">
  <sheetPr codeName="Sheet35"/>
  <dimension ref="A1:J108"/>
  <sheetViews>
    <sheetView showGridLines="0" workbookViewId="0"/>
  </sheetViews>
  <sheetFormatPr defaultColWidth="9.109375" defaultRowHeight="14.4" x14ac:dyDescent="0.3"/>
  <cols>
    <col min="1" max="1" width="9.109375" style="6"/>
    <col min="2" max="2" width="9.109375" style="7"/>
    <col min="3" max="3" width="14.88671875" style="7" bestFit="1" customWidth="1"/>
    <col min="4" max="8" width="7.5546875" style="7" bestFit="1" customWidth="1"/>
    <col min="9" max="10" width="11.33203125" style="7" bestFit="1" customWidth="1"/>
    <col min="11" max="16384" width="9.109375" style="7"/>
  </cols>
  <sheetData>
    <row r="1" spans="1:10" x14ac:dyDescent="0.3">
      <c r="A1" s="6" t="s">
        <v>100</v>
      </c>
    </row>
    <row r="2" spans="1:10" x14ac:dyDescent="0.3">
      <c r="A2" s="6" t="s">
        <v>96</v>
      </c>
    </row>
    <row r="3" spans="1:10" x14ac:dyDescent="0.3">
      <c r="A3" s="6" t="s">
        <v>101</v>
      </c>
    </row>
    <row r="4" spans="1:10" x14ac:dyDescent="0.3">
      <c r="A4" s="47" t="s">
        <v>94</v>
      </c>
    </row>
    <row r="5" spans="1:10" x14ac:dyDescent="0.3">
      <c r="A5" s="60" t="s">
        <v>128</v>
      </c>
    </row>
    <row r="7" spans="1:10" ht="18" x14ac:dyDescent="0.35">
      <c r="C7" s="16"/>
    </row>
    <row r="10" spans="1:10" x14ac:dyDescent="0.3">
      <c r="C10" s="28" t="s">
        <v>8</v>
      </c>
      <c r="D10" s="28" t="s">
        <v>6</v>
      </c>
      <c r="E10"/>
      <c r="F10"/>
      <c r="G10"/>
      <c r="H10"/>
      <c r="I10"/>
      <c r="J10"/>
    </row>
    <row r="11" spans="1:10" x14ac:dyDescent="0.3">
      <c r="C11" s="28" t="s">
        <v>5</v>
      </c>
      <c r="D11" t="s">
        <v>12</v>
      </c>
      <c r="E11" t="s">
        <v>17</v>
      </c>
      <c r="F11" t="s">
        <v>14</v>
      </c>
      <c r="G11" t="s">
        <v>18</v>
      </c>
      <c r="H11" t="s">
        <v>93</v>
      </c>
      <c r="I11" t="s">
        <v>16</v>
      </c>
      <c r="J11"/>
    </row>
    <row r="12" spans="1:10" x14ac:dyDescent="0.3">
      <c r="C12" t="s">
        <v>9</v>
      </c>
      <c r="D12" s="30">
        <v>125</v>
      </c>
      <c r="E12" s="30"/>
      <c r="F12" s="30"/>
      <c r="G12" s="30"/>
      <c r="H12" s="30">
        <v>95</v>
      </c>
      <c r="I12" s="30">
        <v>220</v>
      </c>
      <c r="J12"/>
    </row>
    <row r="13" spans="1:10" x14ac:dyDescent="0.3">
      <c r="C13" t="s">
        <v>13</v>
      </c>
      <c r="D13" s="30"/>
      <c r="E13" s="30">
        <v>20</v>
      </c>
      <c r="F13" s="30">
        <v>125</v>
      </c>
      <c r="G13" s="30">
        <v>125</v>
      </c>
      <c r="H13" s="30"/>
      <c r="I13" s="30">
        <v>270</v>
      </c>
      <c r="J13"/>
    </row>
    <row r="14" spans="1:10" x14ac:dyDescent="0.3">
      <c r="C14" t="s">
        <v>11</v>
      </c>
      <c r="D14" s="30">
        <v>560</v>
      </c>
      <c r="E14" s="30"/>
      <c r="F14" s="30"/>
      <c r="G14" s="30">
        <v>250</v>
      </c>
      <c r="H14" s="30"/>
      <c r="I14" s="30">
        <v>810</v>
      </c>
      <c r="J14"/>
    </row>
    <row r="15" spans="1:10" x14ac:dyDescent="0.3">
      <c r="C15" t="s">
        <v>16</v>
      </c>
      <c r="D15" s="30">
        <v>685</v>
      </c>
      <c r="E15" s="30">
        <v>20</v>
      </c>
      <c r="F15" s="30">
        <v>125</v>
      </c>
      <c r="G15" s="30">
        <v>375</v>
      </c>
      <c r="H15" s="30">
        <v>95</v>
      </c>
      <c r="I15" s="30">
        <v>1300</v>
      </c>
      <c r="J15"/>
    </row>
    <row r="100" spans="2:10" x14ac:dyDescent="0.3">
      <c r="B100" s="8" t="s">
        <v>4</v>
      </c>
      <c r="C100" s="8" t="s">
        <v>5</v>
      </c>
      <c r="D100" s="8" t="s">
        <v>6</v>
      </c>
      <c r="E100" s="8" t="s">
        <v>7</v>
      </c>
    </row>
    <row r="101" spans="2:10" x14ac:dyDescent="0.3">
      <c r="B101" s="9">
        <v>42736</v>
      </c>
      <c r="C101" s="10" t="s">
        <v>9</v>
      </c>
      <c r="D101" s="37" t="s">
        <v>93</v>
      </c>
      <c r="E101" s="11">
        <v>95</v>
      </c>
    </row>
    <row r="102" spans="2:10" x14ac:dyDescent="0.3">
      <c r="B102" s="12">
        <v>42750</v>
      </c>
      <c r="C102" s="13" t="s">
        <v>11</v>
      </c>
      <c r="D102" s="13" t="s">
        <v>12</v>
      </c>
      <c r="E102" s="14">
        <v>325</v>
      </c>
    </row>
    <row r="103" spans="2:10" x14ac:dyDescent="0.3">
      <c r="B103" s="9">
        <v>42752</v>
      </c>
      <c r="C103" s="37" t="s">
        <v>11</v>
      </c>
      <c r="D103" s="37" t="s">
        <v>18</v>
      </c>
      <c r="E103" s="11">
        <v>250</v>
      </c>
    </row>
    <row r="104" spans="2:10" x14ac:dyDescent="0.3">
      <c r="B104" s="12">
        <v>42756</v>
      </c>
      <c r="C104" s="38" t="s">
        <v>9</v>
      </c>
      <c r="D104" s="38" t="s">
        <v>12</v>
      </c>
      <c r="E104" s="14">
        <v>125</v>
      </c>
    </row>
    <row r="105" spans="2:10" x14ac:dyDescent="0.3">
      <c r="B105" s="9">
        <v>42768</v>
      </c>
      <c r="C105" s="10" t="s">
        <v>11</v>
      </c>
      <c r="D105" s="10" t="s">
        <v>12</v>
      </c>
      <c r="E105" s="11">
        <v>235</v>
      </c>
    </row>
    <row r="106" spans="2:10" x14ac:dyDescent="0.3">
      <c r="B106" s="12">
        <v>42786</v>
      </c>
      <c r="C106" s="13" t="s">
        <v>13</v>
      </c>
      <c r="D106" s="13" t="s">
        <v>17</v>
      </c>
      <c r="E106" s="14">
        <v>20</v>
      </c>
    </row>
    <row r="107" spans="2:10" x14ac:dyDescent="0.3">
      <c r="B107" s="9">
        <v>42791</v>
      </c>
      <c r="C107" s="10" t="s">
        <v>13</v>
      </c>
      <c r="D107" s="10" t="s">
        <v>18</v>
      </c>
      <c r="E107" s="11">
        <v>125</v>
      </c>
      <c r="J107"/>
    </row>
    <row r="108" spans="2:10" x14ac:dyDescent="0.3">
      <c r="B108" s="12">
        <v>42791</v>
      </c>
      <c r="C108" t="s">
        <v>13</v>
      </c>
      <c r="D108" t="s">
        <v>14</v>
      </c>
      <c r="E108" s="14">
        <v>125</v>
      </c>
    </row>
  </sheetData>
  <hyperlinks>
    <hyperlink ref="A5" r:id="rId2" xr:uid="{EAE2CB9D-1D18-4490-9EEF-D4658CDD7005}"/>
  </hyperlinks>
  <pageMargins left="0.7" right="0.7" top="0.75" bottom="0.75" header="0.3" footer="0.3"/>
  <pageSetup orientation="portrait" r:id="rId3"/>
  <drawing r:id="rId4"/>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7C0C-7E51-459E-A189-02300E6D4B77}">
  <sheetPr codeName="Sheet1"/>
  <dimension ref="A1:J108"/>
  <sheetViews>
    <sheetView showGridLines="0" workbookViewId="0"/>
  </sheetViews>
  <sheetFormatPr defaultColWidth="9.109375" defaultRowHeight="14.4" x14ac:dyDescent="0.3"/>
  <cols>
    <col min="1" max="1" width="9.109375" style="6"/>
    <col min="2" max="2" width="9.6640625" style="7" bestFit="1" customWidth="1"/>
    <col min="3" max="3" width="14.88671875" style="7" bestFit="1" customWidth="1"/>
    <col min="4" max="8" width="7.5546875" style="7" bestFit="1" customWidth="1"/>
    <col min="9" max="10" width="11.33203125" style="7" bestFit="1" customWidth="1"/>
    <col min="11" max="16384" width="9.109375" style="7"/>
  </cols>
  <sheetData>
    <row r="1" spans="1:10" x14ac:dyDescent="0.3">
      <c r="A1" s="6" t="s">
        <v>102</v>
      </c>
    </row>
    <row r="2" spans="1:10" x14ac:dyDescent="0.3">
      <c r="A2" s="47" t="s">
        <v>94</v>
      </c>
    </row>
    <row r="3" spans="1:10" x14ac:dyDescent="0.3">
      <c r="A3" s="59" t="s">
        <v>128</v>
      </c>
    </row>
    <row r="7" spans="1:10" ht="18" x14ac:dyDescent="0.35">
      <c r="C7" s="16"/>
    </row>
    <row r="10" spans="1:10" x14ac:dyDescent="0.3">
      <c r="C10" s="28" t="s">
        <v>8</v>
      </c>
      <c r="D10" s="28" t="s">
        <v>6</v>
      </c>
      <c r="E10"/>
      <c r="F10"/>
      <c r="G10"/>
      <c r="H10"/>
      <c r="I10"/>
      <c r="J10"/>
    </row>
    <row r="11" spans="1:10" x14ac:dyDescent="0.3">
      <c r="C11" s="28" t="s">
        <v>5</v>
      </c>
      <c r="D11" t="s">
        <v>12</v>
      </c>
      <c r="E11" t="s">
        <v>93</v>
      </c>
      <c r="F11" t="s">
        <v>17</v>
      </c>
      <c r="G11" t="s">
        <v>14</v>
      </c>
      <c r="H11" t="s">
        <v>18</v>
      </c>
      <c r="I11" t="s">
        <v>16</v>
      </c>
      <c r="J11"/>
    </row>
    <row r="12" spans="1:10" x14ac:dyDescent="0.3">
      <c r="C12" t="s">
        <v>9</v>
      </c>
      <c r="D12" s="36">
        <v>125</v>
      </c>
      <c r="E12" s="36">
        <v>95</v>
      </c>
      <c r="F12" s="36"/>
      <c r="G12" s="36"/>
      <c r="H12" s="36"/>
      <c r="I12" s="36">
        <v>220</v>
      </c>
      <c r="J12"/>
    </row>
    <row r="13" spans="1:10" x14ac:dyDescent="0.3">
      <c r="C13" t="s">
        <v>13</v>
      </c>
      <c r="D13" s="36"/>
      <c r="E13" s="36"/>
      <c r="F13" s="36">
        <v>20</v>
      </c>
      <c r="G13" s="36">
        <v>125</v>
      </c>
      <c r="H13" s="36">
        <v>125</v>
      </c>
      <c r="I13" s="36">
        <v>270</v>
      </c>
      <c r="J13"/>
    </row>
    <row r="14" spans="1:10" x14ac:dyDescent="0.3">
      <c r="C14" t="s">
        <v>11</v>
      </c>
      <c r="D14" s="36">
        <v>560</v>
      </c>
      <c r="E14" s="36"/>
      <c r="F14" s="36"/>
      <c r="G14" s="36"/>
      <c r="H14" s="36">
        <v>250</v>
      </c>
      <c r="I14" s="36">
        <v>810</v>
      </c>
      <c r="J14"/>
    </row>
    <row r="15" spans="1:10" x14ac:dyDescent="0.3">
      <c r="C15" t="s">
        <v>16</v>
      </c>
      <c r="D15" s="36">
        <v>685</v>
      </c>
      <c r="E15" s="36">
        <v>95</v>
      </c>
      <c r="F15" s="36">
        <v>20</v>
      </c>
      <c r="G15" s="36">
        <v>125</v>
      </c>
      <c r="H15" s="36">
        <v>375</v>
      </c>
      <c r="I15" s="36">
        <v>1300</v>
      </c>
      <c r="J15"/>
    </row>
    <row r="16" spans="1:10" x14ac:dyDescent="0.3">
      <c r="C16"/>
      <c r="D16"/>
      <c r="E16"/>
    </row>
    <row r="17" spans="3:5" x14ac:dyDescent="0.3">
      <c r="C17"/>
      <c r="D17"/>
      <c r="E17"/>
    </row>
    <row r="18" spans="3:5" x14ac:dyDescent="0.3">
      <c r="C18"/>
      <c r="D18"/>
      <c r="E18"/>
    </row>
    <row r="19" spans="3:5" x14ac:dyDescent="0.3">
      <c r="C19"/>
      <c r="D19"/>
      <c r="E19"/>
    </row>
    <row r="20" spans="3:5" x14ac:dyDescent="0.3">
      <c r="C20"/>
      <c r="D20"/>
      <c r="E20"/>
    </row>
    <row r="21" spans="3:5" x14ac:dyDescent="0.3">
      <c r="C21"/>
      <c r="D21"/>
      <c r="E21"/>
    </row>
    <row r="22" spans="3:5" x14ac:dyDescent="0.3">
      <c r="C22"/>
      <c r="D22"/>
      <c r="E22"/>
    </row>
    <row r="23" spans="3:5" x14ac:dyDescent="0.3">
      <c r="C23"/>
      <c r="D23"/>
      <c r="E23"/>
    </row>
    <row r="24" spans="3:5" x14ac:dyDescent="0.3">
      <c r="C24"/>
      <c r="D24"/>
      <c r="E24"/>
    </row>
    <row r="25" spans="3:5" x14ac:dyDescent="0.3">
      <c r="C25"/>
      <c r="D25"/>
      <c r="E25"/>
    </row>
    <row r="26" spans="3:5" x14ac:dyDescent="0.3">
      <c r="C26"/>
      <c r="D26"/>
      <c r="E26"/>
    </row>
    <row r="27" spans="3:5" x14ac:dyDescent="0.3">
      <c r="C27"/>
      <c r="D27"/>
      <c r="E27"/>
    </row>
    <row r="100" spans="2:5" x14ac:dyDescent="0.3">
      <c r="B100" t="s">
        <v>4</v>
      </c>
      <c r="C100" t="s">
        <v>5</v>
      </c>
      <c r="D100" t="s">
        <v>6</v>
      </c>
      <c r="E100" t="s">
        <v>7</v>
      </c>
    </row>
    <row r="101" spans="2:5" x14ac:dyDescent="0.3">
      <c r="B101" s="9">
        <v>42736</v>
      </c>
      <c r="C101" t="s">
        <v>9</v>
      </c>
      <c r="D101" t="s">
        <v>93</v>
      </c>
      <c r="E101">
        <v>95</v>
      </c>
    </row>
    <row r="102" spans="2:5" x14ac:dyDescent="0.3">
      <c r="B102" s="12">
        <v>42750</v>
      </c>
      <c r="C102" t="s">
        <v>11</v>
      </c>
      <c r="D102" t="s">
        <v>12</v>
      </c>
      <c r="E102">
        <v>325</v>
      </c>
    </row>
    <row r="103" spans="2:5" x14ac:dyDescent="0.3">
      <c r="B103" s="9">
        <v>42752</v>
      </c>
      <c r="C103" t="s">
        <v>11</v>
      </c>
      <c r="D103" t="s">
        <v>18</v>
      </c>
      <c r="E103">
        <v>250</v>
      </c>
    </row>
    <row r="104" spans="2:5" x14ac:dyDescent="0.3">
      <c r="B104" s="12">
        <v>42756</v>
      </c>
      <c r="C104" t="s">
        <v>9</v>
      </c>
      <c r="D104" t="s">
        <v>12</v>
      </c>
      <c r="E104">
        <v>125</v>
      </c>
    </row>
    <row r="105" spans="2:5" x14ac:dyDescent="0.3">
      <c r="B105" s="9">
        <v>42768</v>
      </c>
      <c r="C105" t="s">
        <v>11</v>
      </c>
      <c r="D105" t="s">
        <v>12</v>
      </c>
      <c r="E105">
        <v>235</v>
      </c>
    </row>
    <row r="106" spans="2:5" x14ac:dyDescent="0.3">
      <c r="B106" s="12">
        <v>42786</v>
      </c>
      <c r="C106" t="s">
        <v>13</v>
      </c>
      <c r="D106" t="s">
        <v>17</v>
      </c>
      <c r="E106">
        <v>20</v>
      </c>
    </row>
    <row r="107" spans="2:5" x14ac:dyDescent="0.3">
      <c r="B107" s="9">
        <v>42791</v>
      </c>
      <c r="C107" t="s">
        <v>13</v>
      </c>
      <c r="D107" t="s">
        <v>18</v>
      </c>
      <c r="E107">
        <v>125</v>
      </c>
    </row>
    <row r="108" spans="2:5" x14ac:dyDescent="0.3">
      <c r="B108" s="12">
        <v>42791</v>
      </c>
      <c r="C108" t="s">
        <v>13</v>
      </c>
      <c r="D108" t="s">
        <v>14</v>
      </c>
      <c r="E108">
        <v>125</v>
      </c>
    </row>
  </sheetData>
  <hyperlinks>
    <hyperlink ref="A3" r:id="rId2" xr:uid="{8316268E-1788-433B-90EE-8F2BA37165EC}"/>
  </hyperlinks>
  <pageMargins left="0.7" right="0.7" top="0.75" bottom="0.75" header="0.3" footer="0.3"/>
  <pageSetup orientation="portrait" r:id="rId3"/>
  <drawing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7481A-EFB2-4CBD-BB85-8EB422E22CD0}">
  <sheetPr codeName="Sheet39"/>
  <dimension ref="A1:C7"/>
  <sheetViews>
    <sheetView showGridLines="0" workbookViewId="0"/>
  </sheetViews>
  <sheetFormatPr defaultColWidth="9.109375" defaultRowHeight="14.4" x14ac:dyDescent="0.3"/>
  <cols>
    <col min="1" max="1" width="9.109375" style="6"/>
    <col min="2" max="2" width="9.109375" style="7"/>
    <col min="3" max="3" width="14.44140625" style="7" bestFit="1" customWidth="1"/>
    <col min="4" max="9" width="7.33203125" style="7" bestFit="1" customWidth="1"/>
    <col min="10" max="10" width="10.6640625" style="7" bestFit="1" customWidth="1"/>
    <col min="11" max="16384" width="9.109375" style="7"/>
  </cols>
  <sheetData>
    <row r="1" spans="1:3" x14ac:dyDescent="0.3">
      <c r="A1" s="6" t="s">
        <v>104</v>
      </c>
    </row>
    <row r="2" spans="1:3" x14ac:dyDescent="0.3">
      <c r="A2" s="6" t="s">
        <v>103</v>
      </c>
    </row>
    <row r="3" spans="1:3" x14ac:dyDescent="0.3">
      <c r="A3" s="47" t="s">
        <v>94</v>
      </c>
    </row>
    <row r="4" spans="1:3" x14ac:dyDescent="0.3">
      <c r="A4" s="59" t="s">
        <v>128</v>
      </c>
    </row>
    <row r="7" spans="1:3" ht="18" x14ac:dyDescent="0.35">
      <c r="C7" s="16"/>
    </row>
  </sheetData>
  <hyperlinks>
    <hyperlink ref="A4" r:id="rId1" xr:uid="{F8EDD798-8E27-4A83-9A8C-BF13A5DBDEE9}"/>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B95D-2406-4749-AFC9-CCD4BF0FC5C4}">
  <sheetPr codeName="Sheet3"/>
  <dimension ref="A1:I108"/>
  <sheetViews>
    <sheetView showGridLines="0" workbookViewId="0"/>
  </sheetViews>
  <sheetFormatPr defaultColWidth="9.109375" defaultRowHeight="14.4" x14ac:dyDescent="0.3"/>
  <cols>
    <col min="1" max="1" width="9.109375" style="6"/>
    <col min="2" max="3" width="14.88671875" style="7" bestFit="1" customWidth="1"/>
    <col min="4" max="9" width="11.109375" style="7" customWidth="1"/>
    <col min="10" max="16384" width="9.109375" style="7"/>
  </cols>
  <sheetData>
    <row r="1" spans="1:9" ht="15" customHeight="1" x14ac:dyDescent="0.3">
      <c r="A1" s="49" t="s">
        <v>132</v>
      </c>
    </row>
    <row r="2" spans="1:9" ht="15" customHeight="1" x14ac:dyDescent="0.3">
      <c r="A2" s="6" t="s">
        <v>150</v>
      </c>
    </row>
    <row r="3" spans="1:9" ht="15" customHeight="1" x14ac:dyDescent="0.3">
      <c r="A3" s="6" t="s">
        <v>134</v>
      </c>
    </row>
    <row r="4" spans="1:9" ht="15" customHeight="1" x14ac:dyDescent="0.3">
      <c r="A4" s="6" t="s">
        <v>151</v>
      </c>
    </row>
    <row r="5" spans="1:9" ht="15" customHeight="1" x14ac:dyDescent="0.3">
      <c r="A5" s="47" t="s">
        <v>94</v>
      </c>
    </row>
    <row r="6" spans="1:9" ht="15" customHeight="1" x14ac:dyDescent="0.3">
      <c r="A6" s="60" t="s">
        <v>128</v>
      </c>
    </row>
    <row r="7" spans="1:9" ht="15" customHeight="1" x14ac:dyDescent="0.3">
      <c r="A7" s="49"/>
    </row>
    <row r="8" spans="1:9" ht="15" customHeight="1" x14ac:dyDescent="0.3"/>
    <row r="9" spans="1:9" ht="15" customHeight="1" x14ac:dyDescent="0.35">
      <c r="H9" s="16" t="str">
        <f>IF(AND($B$14="Buyer",$H$17=810),"Good job! You placed"," ")</f>
        <v xml:space="preserve"> </v>
      </c>
    </row>
    <row r="10" spans="1:9" ht="15" customHeight="1" x14ac:dyDescent="0.35">
      <c r="H10" s="16" t="str">
        <f>IF(AND($B$14="Buyer",$H$17=810),"your first column field."," ")</f>
        <v xml:space="preserve"> </v>
      </c>
    </row>
    <row r="11" spans="1:9" ht="15" customHeight="1" x14ac:dyDescent="0.35">
      <c r="H11" s="16" t="str">
        <f>IF(AND($B$14="Buyer",$H$17=810),"Click Next to continue..."," ")</f>
        <v xml:space="preserve"> </v>
      </c>
    </row>
    <row r="13" spans="1:9" x14ac:dyDescent="0.3">
      <c r="B13" s="28" t="s">
        <v>5</v>
      </c>
      <c r="C13" t="s">
        <v>8</v>
      </c>
      <c r="D13"/>
      <c r="E13"/>
      <c r="F13"/>
      <c r="G13"/>
      <c r="H13"/>
      <c r="I13"/>
    </row>
    <row r="14" spans="1:9" x14ac:dyDescent="0.3">
      <c r="B14" t="s">
        <v>9</v>
      </c>
      <c r="C14" s="30">
        <v>220</v>
      </c>
      <c r="D14"/>
      <c r="E14"/>
      <c r="F14"/>
      <c r="G14"/>
      <c r="H14"/>
      <c r="I14"/>
    </row>
    <row r="15" spans="1:9" x14ac:dyDescent="0.3">
      <c r="B15" t="s">
        <v>13</v>
      </c>
      <c r="C15" s="30">
        <v>270</v>
      </c>
      <c r="D15"/>
      <c r="E15"/>
      <c r="F15"/>
      <c r="G15"/>
      <c r="H15"/>
      <c r="I15"/>
    </row>
    <row r="16" spans="1:9" x14ac:dyDescent="0.3">
      <c r="B16" t="s">
        <v>11</v>
      </c>
      <c r="C16" s="30">
        <v>810</v>
      </c>
      <c r="D16"/>
      <c r="E16"/>
      <c r="F16"/>
      <c r="G16"/>
      <c r="H16"/>
      <c r="I16"/>
    </row>
    <row r="17" spans="2:9" x14ac:dyDescent="0.3">
      <c r="B17" t="s">
        <v>16</v>
      </c>
      <c r="C17" s="30">
        <v>1300</v>
      </c>
      <c r="D17"/>
      <c r="E17"/>
      <c r="F17"/>
      <c r="G17"/>
      <c r="H17"/>
      <c r="I17"/>
    </row>
    <row r="18" spans="2:9" x14ac:dyDescent="0.3">
      <c r="B18"/>
      <c r="C18"/>
      <c r="D18"/>
      <c r="E18"/>
      <c r="F18"/>
      <c r="G18"/>
      <c r="H18"/>
      <c r="I18"/>
    </row>
    <row r="19" spans="2:9" x14ac:dyDescent="0.3">
      <c r="B19"/>
      <c r="C19"/>
      <c r="D19"/>
    </row>
    <row r="20" spans="2:9" x14ac:dyDescent="0.3">
      <c r="B20"/>
      <c r="C20"/>
      <c r="D20"/>
    </row>
    <row r="21" spans="2:9" x14ac:dyDescent="0.3">
      <c r="B21"/>
      <c r="C21"/>
      <c r="D21"/>
    </row>
    <row r="22" spans="2:9" x14ac:dyDescent="0.3">
      <c r="B22"/>
      <c r="C22"/>
      <c r="D22"/>
    </row>
    <row r="23" spans="2:9" x14ac:dyDescent="0.3">
      <c r="B23"/>
      <c r="C23"/>
      <c r="D23"/>
    </row>
    <row r="24" spans="2:9" x14ac:dyDescent="0.3">
      <c r="B24"/>
      <c r="C24"/>
      <c r="D24"/>
    </row>
    <row r="100" spans="2:5" x14ac:dyDescent="0.3">
      <c r="B100" t="s">
        <v>4</v>
      </c>
      <c r="C100" t="s">
        <v>5</v>
      </c>
      <c r="D100" t="s">
        <v>6</v>
      </c>
      <c r="E100" t="s">
        <v>7</v>
      </c>
    </row>
    <row r="101" spans="2:5" x14ac:dyDescent="0.3">
      <c r="B101" s="9">
        <v>42736</v>
      </c>
      <c r="C101" t="s">
        <v>9</v>
      </c>
      <c r="D101" t="s">
        <v>93</v>
      </c>
      <c r="E101">
        <v>95</v>
      </c>
    </row>
    <row r="102" spans="2:5" x14ac:dyDescent="0.3">
      <c r="B102" s="12">
        <v>42750</v>
      </c>
      <c r="C102" t="s">
        <v>11</v>
      </c>
      <c r="D102" t="s">
        <v>12</v>
      </c>
      <c r="E102">
        <v>325</v>
      </c>
    </row>
    <row r="103" spans="2:5" x14ac:dyDescent="0.3">
      <c r="B103" s="9">
        <v>42752</v>
      </c>
      <c r="C103" t="s">
        <v>11</v>
      </c>
      <c r="D103" t="s">
        <v>18</v>
      </c>
      <c r="E103">
        <v>250</v>
      </c>
    </row>
    <row r="104" spans="2:5" x14ac:dyDescent="0.3">
      <c r="B104" s="12">
        <v>42756</v>
      </c>
      <c r="C104" t="s">
        <v>9</v>
      </c>
      <c r="D104" t="s">
        <v>12</v>
      </c>
      <c r="E104">
        <v>125</v>
      </c>
    </row>
    <row r="105" spans="2:5" x14ac:dyDescent="0.3">
      <c r="B105" s="9">
        <v>42768</v>
      </c>
      <c r="C105" t="s">
        <v>11</v>
      </c>
      <c r="D105" t="s">
        <v>12</v>
      </c>
      <c r="E105">
        <v>235</v>
      </c>
    </row>
    <row r="106" spans="2:5" x14ac:dyDescent="0.3">
      <c r="B106" s="12">
        <v>42786</v>
      </c>
      <c r="C106" t="s">
        <v>13</v>
      </c>
      <c r="D106" t="s">
        <v>17</v>
      </c>
      <c r="E106">
        <v>20</v>
      </c>
    </row>
    <row r="107" spans="2:5" x14ac:dyDescent="0.3">
      <c r="B107" s="9">
        <v>42791</v>
      </c>
      <c r="C107" t="s">
        <v>13</v>
      </c>
      <c r="D107" t="s">
        <v>18</v>
      </c>
      <c r="E107">
        <v>125</v>
      </c>
    </row>
    <row r="108" spans="2:5" x14ac:dyDescent="0.3">
      <c r="B108" s="12">
        <v>42791</v>
      </c>
      <c r="C108" t="s">
        <v>13</v>
      </c>
      <c r="D108" t="s">
        <v>14</v>
      </c>
      <c r="E108">
        <v>125</v>
      </c>
    </row>
  </sheetData>
  <hyperlinks>
    <hyperlink ref="A6" r:id="rId2" xr:uid="{F845B43D-C1DF-400C-AAC8-F6B8E367FDDC}"/>
  </hyperlinks>
  <pageMargins left="0.7" right="0.7" top="0.75" bottom="0.75" header="0.3" footer="0.3"/>
  <pageSetup orientation="portrait" r:id="rId3"/>
  <drawing r:id="rId4"/>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D747C-44C4-4FAA-8EA5-A9B3A679010D}">
  <sheetPr codeName="Sheet28"/>
  <dimension ref="A1:N108"/>
  <sheetViews>
    <sheetView showGridLines="0" zoomScaleNormal="100" workbookViewId="0"/>
  </sheetViews>
  <sheetFormatPr defaultColWidth="9.109375" defaultRowHeight="14.4" x14ac:dyDescent="0.3"/>
  <cols>
    <col min="1" max="1" width="9.109375" style="6"/>
    <col min="2" max="3" width="14.88671875" style="7" customWidth="1"/>
    <col min="4" max="8" width="11.109375" style="7" customWidth="1"/>
    <col min="9" max="9" width="11.33203125" style="7" bestFit="1" customWidth="1"/>
    <col min="10" max="10" width="11.109375" style="7" customWidth="1"/>
    <col min="11" max="15" width="9.109375" style="7" customWidth="1"/>
    <col min="16" max="16384" width="9.109375" style="7"/>
  </cols>
  <sheetData>
    <row r="1" spans="1:14" x14ac:dyDescent="0.3">
      <c r="A1" s="6" t="s">
        <v>105</v>
      </c>
    </row>
    <row r="2" spans="1:14" x14ac:dyDescent="0.3">
      <c r="A2" s="6" t="s">
        <v>106</v>
      </c>
    </row>
    <row r="3" spans="1:14" x14ac:dyDescent="0.3">
      <c r="A3" s="6" t="s">
        <v>107</v>
      </c>
    </row>
    <row r="4" spans="1:14" x14ac:dyDescent="0.3">
      <c r="A4" s="6" t="s">
        <v>108</v>
      </c>
    </row>
    <row r="5" spans="1:14" x14ac:dyDescent="0.3">
      <c r="A5" s="47" t="s">
        <v>94</v>
      </c>
    </row>
    <row r="6" spans="1:14" x14ac:dyDescent="0.3">
      <c r="A6" s="60" t="s">
        <v>128</v>
      </c>
      <c r="K6"/>
      <c r="L6"/>
      <c r="M6"/>
      <c r="N6"/>
    </row>
    <row r="7" spans="1:14" x14ac:dyDescent="0.3">
      <c r="K7"/>
      <c r="L7"/>
      <c r="M7"/>
      <c r="N7"/>
    </row>
    <row r="8" spans="1:14" x14ac:dyDescent="0.3">
      <c r="C8" s="17"/>
      <c r="K8"/>
      <c r="L8"/>
      <c r="M8"/>
      <c r="N8"/>
    </row>
    <row r="9" spans="1:14" x14ac:dyDescent="0.3">
      <c r="C9" s="43" t="s">
        <v>8</v>
      </c>
      <c r="D9" s="67" t="s">
        <v>6</v>
      </c>
      <c r="E9" s="43"/>
      <c r="F9" s="43"/>
      <c r="G9" s="43"/>
      <c r="H9" s="43"/>
      <c r="I9" s="64"/>
      <c r="J9"/>
      <c r="K9"/>
      <c r="L9"/>
      <c r="M9"/>
      <c r="N9"/>
    </row>
    <row r="10" spans="1:14" x14ac:dyDescent="0.3">
      <c r="C10" s="41" t="s">
        <v>5</v>
      </c>
      <c r="D10" s="67" t="s">
        <v>12</v>
      </c>
      <c r="E10" s="67" t="s">
        <v>93</v>
      </c>
      <c r="F10" s="67" t="s">
        <v>17</v>
      </c>
      <c r="G10" s="67" t="s">
        <v>14</v>
      </c>
      <c r="H10" s="67" t="s">
        <v>18</v>
      </c>
      <c r="I10" s="44" t="s">
        <v>16</v>
      </c>
      <c r="J10"/>
      <c r="K10"/>
      <c r="L10"/>
      <c r="M10"/>
      <c r="N10"/>
    </row>
    <row r="11" spans="1:14" x14ac:dyDescent="0.3">
      <c r="C11" s="41" t="s">
        <v>9</v>
      </c>
      <c r="D11" s="42">
        <v>125</v>
      </c>
      <c r="E11" s="42">
        <v>95</v>
      </c>
      <c r="F11" s="42"/>
      <c r="G11" s="42"/>
      <c r="H11" s="42"/>
      <c r="I11" s="45">
        <v>220</v>
      </c>
      <c r="J11"/>
      <c r="K11"/>
      <c r="L11"/>
      <c r="M11"/>
      <c r="N11"/>
    </row>
    <row r="12" spans="1:14" x14ac:dyDescent="0.3">
      <c r="C12" s="41" t="s">
        <v>13</v>
      </c>
      <c r="D12" s="42"/>
      <c r="E12" s="42"/>
      <c r="F12" s="42">
        <v>20</v>
      </c>
      <c r="G12" s="42">
        <v>125</v>
      </c>
      <c r="H12" s="42">
        <v>125</v>
      </c>
      <c r="I12" s="45">
        <v>270</v>
      </c>
      <c r="J12"/>
      <c r="K12"/>
      <c r="L12"/>
      <c r="M12"/>
      <c r="N12"/>
    </row>
    <row r="13" spans="1:14" x14ac:dyDescent="0.3">
      <c r="C13" s="41" t="s">
        <v>11</v>
      </c>
      <c r="D13" s="42">
        <v>560</v>
      </c>
      <c r="E13" s="42"/>
      <c r="F13" s="42"/>
      <c r="G13" s="42"/>
      <c r="H13" s="42">
        <v>250</v>
      </c>
      <c r="I13" s="45">
        <v>810</v>
      </c>
      <c r="J13"/>
    </row>
    <row r="14" spans="1:14" x14ac:dyDescent="0.3">
      <c r="C14" s="44" t="s">
        <v>16</v>
      </c>
      <c r="D14" s="66">
        <v>685</v>
      </c>
      <c r="E14" s="66">
        <v>95</v>
      </c>
      <c r="F14" s="66">
        <v>20</v>
      </c>
      <c r="G14" s="66">
        <v>125</v>
      </c>
      <c r="H14" s="66">
        <v>375</v>
      </c>
      <c r="I14" s="65">
        <v>1300</v>
      </c>
      <c r="J14"/>
      <c r="K14"/>
    </row>
    <row r="15" spans="1:14" x14ac:dyDescent="0.3">
      <c r="C15"/>
      <c r="D15"/>
      <c r="E15"/>
      <c r="K15"/>
    </row>
    <row r="16" spans="1:14" x14ac:dyDescent="0.3">
      <c r="C16"/>
      <c r="D16"/>
      <c r="E16"/>
      <c r="K16"/>
    </row>
    <row r="17" spans="3:11" x14ac:dyDescent="0.3">
      <c r="C17"/>
      <c r="D17"/>
      <c r="E17"/>
      <c r="K17"/>
    </row>
    <row r="18" spans="3:11" x14ac:dyDescent="0.3">
      <c r="C18"/>
      <c r="D18"/>
      <c r="E18"/>
    </row>
    <row r="19" spans="3:11" x14ac:dyDescent="0.3">
      <c r="C19"/>
      <c r="D19"/>
      <c r="E19"/>
    </row>
    <row r="20" spans="3:11" x14ac:dyDescent="0.3">
      <c r="C20"/>
      <c r="D20"/>
      <c r="E20"/>
    </row>
    <row r="21" spans="3:11" x14ac:dyDescent="0.3">
      <c r="C21"/>
      <c r="D21"/>
      <c r="E21"/>
    </row>
    <row r="22" spans="3:11" x14ac:dyDescent="0.3">
      <c r="C22"/>
      <c r="D22"/>
      <c r="E22"/>
    </row>
    <row r="23" spans="3:11" x14ac:dyDescent="0.3">
      <c r="C23"/>
      <c r="D23"/>
      <c r="E23"/>
    </row>
    <row r="24" spans="3:11" x14ac:dyDescent="0.3">
      <c r="C24"/>
      <c r="D24"/>
      <c r="E24"/>
    </row>
    <row r="25" spans="3:11" x14ac:dyDescent="0.3">
      <c r="C25"/>
      <c r="D25"/>
      <c r="E25"/>
    </row>
    <row r="26" spans="3:11" x14ac:dyDescent="0.3">
      <c r="C26"/>
      <c r="D26"/>
      <c r="E26"/>
    </row>
    <row r="100" spans="2:10" x14ac:dyDescent="0.3">
      <c r="B100" s="8" t="s">
        <v>4</v>
      </c>
      <c r="C100" s="8" t="s">
        <v>5</v>
      </c>
      <c r="D100" s="8" t="s">
        <v>6</v>
      </c>
      <c r="E100" s="8" t="s">
        <v>7</v>
      </c>
    </row>
    <row r="101" spans="2:10" x14ac:dyDescent="0.3">
      <c r="B101" s="9">
        <v>42736</v>
      </c>
      <c r="C101" t="s">
        <v>9</v>
      </c>
      <c r="D101" t="s">
        <v>93</v>
      </c>
      <c r="E101">
        <v>95</v>
      </c>
    </row>
    <row r="102" spans="2:10" x14ac:dyDescent="0.3">
      <c r="B102" s="12">
        <v>42750</v>
      </c>
      <c r="C102" t="s">
        <v>11</v>
      </c>
      <c r="D102" t="s">
        <v>12</v>
      </c>
      <c r="E102">
        <v>325</v>
      </c>
    </row>
    <row r="103" spans="2:10" x14ac:dyDescent="0.3">
      <c r="B103" s="9">
        <v>42752</v>
      </c>
      <c r="C103" t="s">
        <v>11</v>
      </c>
      <c r="D103" t="s">
        <v>18</v>
      </c>
      <c r="E103">
        <v>250</v>
      </c>
    </row>
    <row r="104" spans="2:10" x14ac:dyDescent="0.3">
      <c r="B104" s="12">
        <v>42756</v>
      </c>
      <c r="C104" t="s">
        <v>9</v>
      </c>
      <c r="D104" t="s">
        <v>12</v>
      </c>
      <c r="E104">
        <v>125</v>
      </c>
    </row>
    <row r="105" spans="2:10" x14ac:dyDescent="0.3">
      <c r="B105" s="9">
        <v>42768</v>
      </c>
      <c r="C105" t="s">
        <v>11</v>
      </c>
      <c r="D105" t="s">
        <v>12</v>
      </c>
      <c r="E105">
        <v>235</v>
      </c>
    </row>
    <row r="106" spans="2:10" x14ac:dyDescent="0.3">
      <c r="B106" s="12">
        <v>42786</v>
      </c>
      <c r="C106" t="s">
        <v>13</v>
      </c>
      <c r="D106" t="s">
        <v>17</v>
      </c>
      <c r="E106">
        <v>20</v>
      </c>
    </row>
    <row r="107" spans="2:10" x14ac:dyDescent="0.3">
      <c r="B107" s="9">
        <v>42791</v>
      </c>
      <c r="C107" t="s">
        <v>13</v>
      </c>
      <c r="D107" t="s">
        <v>18</v>
      </c>
      <c r="E107">
        <v>125</v>
      </c>
      <c r="J107" s="39"/>
    </row>
    <row r="108" spans="2:10" x14ac:dyDescent="0.3">
      <c r="B108" s="9">
        <v>42791</v>
      </c>
      <c r="C108" t="s">
        <v>13</v>
      </c>
      <c r="D108" t="s">
        <v>14</v>
      </c>
      <c r="E108">
        <v>125</v>
      </c>
    </row>
  </sheetData>
  <hyperlinks>
    <hyperlink ref="A6" r:id="rId2" xr:uid="{EA9F908B-F607-47C2-9037-1602D4C9BA8D}"/>
  </hyperlinks>
  <pageMargins left="0.7" right="0.7" top="0.75" bottom="0.75" header="0.3" footer="0.3"/>
  <pageSetup orientation="portrait" r:id="rId3"/>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426e97fa315356fffbdcd9876fe988c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4b8f0def80e6d70ce3def20c90759a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7AFA36-67E9-49C8-B2F5-346BDE2F5D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4043C3-67B2-46E3-8E9E-D5D54A8C157D}">
  <ds:schemaRefs>
    <ds:schemaRef ds:uri="http://schemas.microsoft.com/office/2006/metadata/properties"/>
    <ds:schemaRef ds:uri="http://schemas.microsoft.com/office/infopath/2007/PartnerControls"/>
    <ds:schemaRef ds:uri="71af3243-3dd4-4a8d-8c0d-dd76da1f02a5"/>
  </ds:schemaRefs>
</ds:datastoreItem>
</file>

<file path=customXml/itemProps3.xml><?xml version="1.0" encoding="utf-8"?>
<ds:datastoreItem xmlns:ds="http://schemas.openxmlformats.org/officeDocument/2006/customXml" ds:itemID="{853579DB-BD28-4138-ABA8-95F3F57AAEE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Learn more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2020-07-20T03:42:21Z</dcterms:created>
  <dcterms:modified xsi:type="dcterms:W3CDTF">2020-10-01T18:59:35Z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