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Ready\Workshops\Microsoft Office\Courses\Excel\Advanced Excel for IA\Labs\"/>
    </mc:Choice>
  </mc:AlternateContent>
  <xr:revisionPtr revIDLastSave="0" documentId="13_ncr:1_{9054230C-9D7C-4D21-A2C2-4D4F62B6DF25}" xr6:coauthVersionLast="45" xr6:coauthVersionMax="45" xr10:uidLastSave="{00000000-0000-0000-0000-000000000000}"/>
  <bookViews>
    <workbookView xWindow="-108" yWindow="-108" windowWidth="23256" windowHeight="12576" tabRatio="761" xr2:uid="{52B3A8B0-893E-457F-B649-1D1155AE4865}"/>
  </bookViews>
  <sheets>
    <sheet name="About" sheetId="47" r:id="rId1"/>
    <sheet name="Chart 1" sheetId="22" r:id="rId2"/>
    <sheet name="Chart 2" sheetId="20" r:id="rId3"/>
    <sheet name="Chart 3" sheetId="48" r:id="rId4"/>
    <sheet name="Chart 4" sheetId="49" r:id="rId5"/>
    <sheet name="Chart 4 (Your Turn)" sheetId="50" r:id="rId6"/>
    <sheet name="Sparklines" sheetId="18" r:id="rId7"/>
    <sheet name="Lemonade" sheetId="36" r:id="rId8"/>
    <sheet name="Lemonade (Your Turn)" sheetId="51" r:id="rId9"/>
    <sheet name="Forecast Sample" sheetId="39" r:id="rId10"/>
    <sheet name="Forecast" sheetId="41" r:id="rId11"/>
  </sheets>
  <externalReferences>
    <externalReference r:id="rId12"/>
  </externalReferences>
  <definedNames>
    <definedName name="_xlnm._FilterDatabase" localSheetId="7" hidden="1">Lemonade!$A$1:$I$366</definedName>
    <definedName name="_xlnm._FilterDatabase" localSheetId="8" hidden="1">'Lemonade (Your Turn)'!$A$1:$H$366</definedName>
    <definedName name="_xlchart.v1.0" hidden="1">'Chart 2'!$A$2:$A$15</definedName>
    <definedName name="_xlchart.v1.1" hidden="1">'Chart 2'!$F$1</definedName>
    <definedName name="_xlchart.v1.2" hidden="1">'Chart 2'!$F$2:$F$15</definedName>
    <definedName name="_xlchart.v1.3" hidden="1">'Chart 3'!$A$2:$A$13</definedName>
    <definedName name="_xlchart.v1.4" hidden="1">'Chart 3'!$B$1</definedName>
    <definedName name="_xlchart.v1.5" hidden="1">'Chart 3'!$B$2:$B$13</definedName>
    <definedName name="_xlchart.v1.6" hidden="1">Lemonade!$E$1</definedName>
    <definedName name="_xlchart.v1.7" hidden="1">Lemonade!$E$2:$E$366</definedName>
    <definedName name="Expenses">#REF!</definedName>
    <definedName name="Transactions">[1]Gaps!$A$6:$B$35</definedName>
  </definedNames>
  <calcPr calcId="191029"/>
  <pivotCaches>
    <pivotCache cacheId="61" r:id="rId13"/>
    <pivotCache cacheId="65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8" l="1"/>
  <c r="B4" i="48"/>
  <c r="B5" i="48"/>
  <c r="B6" i="48"/>
  <c r="B7" i="48"/>
  <c r="B8" i="48"/>
  <c r="B9" i="48"/>
  <c r="B10" i="48"/>
  <c r="B11" i="48"/>
  <c r="B12" i="48"/>
  <c r="B2" i="48"/>
  <c r="C3" i="36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C36" i="36"/>
  <c r="C37" i="36"/>
  <c r="C38" i="36"/>
  <c r="C39" i="36"/>
  <c r="C40" i="36"/>
  <c r="C41" i="36"/>
  <c r="C42" i="36"/>
  <c r="C43" i="36"/>
  <c r="C44" i="36"/>
  <c r="C45" i="36"/>
  <c r="C46" i="36"/>
  <c r="C47" i="36"/>
  <c r="C48" i="36"/>
  <c r="C49" i="36"/>
  <c r="C50" i="36"/>
  <c r="C51" i="36"/>
  <c r="C52" i="36"/>
  <c r="C53" i="36"/>
  <c r="C54" i="36"/>
  <c r="C55" i="36"/>
  <c r="C56" i="36"/>
  <c r="C57" i="36"/>
  <c r="C58" i="36"/>
  <c r="C59" i="36"/>
  <c r="C60" i="36"/>
  <c r="C61" i="36"/>
  <c r="C62" i="36"/>
  <c r="C63" i="36"/>
  <c r="C64" i="36"/>
  <c r="C65" i="36"/>
  <c r="C66" i="36"/>
  <c r="C67" i="36"/>
  <c r="C68" i="36"/>
  <c r="C69" i="36"/>
  <c r="C70" i="36"/>
  <c r="C71" i="36"/>
  <c r="C72" i="36"/>
  <c r="C73" i="36"/>
  <c r="C74" i="36"/>
  <c r="C75" i="36"/>
  <c r="C76" i="36"/>
  <c r="C77" i="36"/>
  <c r="C78" i="36"/>
  <c r="C79" i="36"/>
  <c r="C80" i="36"/>
  <c r="C81" i="36"/>
  <c r="C82" i="36"/>
  <c r="C83" i="36"/>
  <c r="C84" i="36"/>
  <c r="C85" i="36"/>
  <c r="C86" i="36"/>
  <c r="C87" i="36"/>
  <c r="C88" i="36"/>
  <c r="C89" i="36"/>
  <c r="C90" i="36"/>
  <c r="C91" i="36"/>
  <c r="C92" i="36"/>
  <c r="C93" i="36"/>
  <c r="C94" i="36"/>
  <c r="C95" i="36"/>
  <c r="C96" i="36"/>
  <c r="C97" i="36"/>
  <c r="C98" i="36"/>
  <c r="C99" i="36"/>
  <c r="C100" i="36"/>
  <c r="C101" i="36"/>
  <c r="C102" i="36"/>
  <c r="C103" i="36"/>
  <c r="C104" i="36"/>
  <c r="C105" i="36"/>
  <c r="C106" i="36"/>
  <c r="C107" i="36"/>
  <c r="C108" i="36"/>
  <c r="C109" i="36"/>
  <c r="C110" i="36"/>
  <c r="C111" i="36"/>
  <c r="C112" i="36"/>
  <c r="C113" i="36"/>
  <c r="C114" i="36"/>
  <c r="C115" i="36"/>
  <c r="C116" i="36"/>
  <c r="C117" i="36"/>
  <c r="C118" i="36"/>
  <c r="C119" i="36"/>
  <c r="C120" i="36"/>
  <c r="C121" i="36"/>
  <c r="C122" i="36"/>
  <c r="C123" i="36"/>
  <c r="C124" i="36"/>
  <c r="C125" i="36"/>
  <c r="C126" i="36"/>
  <c r="C127" i="36"/>
  <c r="C128" i="36"/>
  <c r="C129" i="36"/>
  <c r="C130" i="36"/>
  <c r="C131" i="36"/>
  <c r="C132" i="36"/>
  <c r="C133" i="36"/>
  <c r="C134" i="36"/>
  <c r="C135" i="36"/>
  <c r="C136" i="36"/>
  <c r="C137" i="36"/>
  <c r="C138" i="36"/>
  <c r="C139" i="36"/>
  <c r="C140" i="36"/>
  <c r="C141" i="36"/>
  <c r="C142" i="36"/>
  <c r="C143" i="36"/>
  <c r="C144" i="36"/>
  <c r="C145" i="36"/>
  <c r="C146" i="36"/>
  <c r="C147" i="36"/>
  <c r="C148" i="36"/>
  <c r="C149" i="36"/>
  <c r="C150" i="36"/>
  <c r="C151" i="36"/>
  <c r="C152" i="36"/>
  <c r="C153" i="36"/>
  <c r="C154" i="36"/>
  <c r="C155" i="36"/>
  <c r="C156" i="36"/>
  <c r="C157" i="36"/>
  <c r="C158" i="36"/>
  <c r="C159" i="36"/>
  <c r="C160" i="36"/>
  <c r="C161" i="36"/>
  <c r="C162" i="36"/>
  <c r="C163" i="36"/>
  <c r="C164" i="36"/>
  <c r="C165" i="36"/>
  <c r="C166" i="36"/>
  <c r="C167" i="36"/>
  <c r="C168" i="36"/>
  <c r="C169" i="36"/>
  <c r="C170" i="36"/>
  <c r="C171" i="36"/>
  <c r="C172" i="36"/>
  <c r="C173" i="36"/>
  <c r="C174" i="36"/>
  <c r="C175" i="36"/>
  <c r="C176" i="36"/>
  <c r="C177" i="36"/>
  <c r="C178" i="36"/>
  <c r="C179" i="36"/>
  <c r="C180" i="36"/>
  <c r="C181" i="36"/>
  <c r="C182" i="36"/>
  <c r="C183" i="36"/>
  <c r="C184" i="36"/>
  <c r="C185" i="36"/>
  <c r="C186" i="36"/>
  <c r="C187" i="36"/>
  <c r="C188" i="36"/>
  <c r="C189" i="36"/>
  <c r="C190" i="36"/>
  <c r="C191" i="36"/>
  <c r="C192" i="36"/>
  <c r="C193" i="36"/>
  <c r="C194" i="36"/>
  <c r="C195" i="36"/>
  <c r="C196" i="36"/>
  <c r="C197" i="36"/>
  <c r="C198" i="36"/>
  <c r="C199" i="36"/>
  <c r="C200" i="36"/>
  <c r="C201" i="36"/>
  <c r="C202" i="36"/>
  <c r="C203" i="36"/>
  <c r="C204" i="36"/>
  <c r="C205" i="36"/>
  <c r="C206" i="36"/>
  <c r="C207" i="36"/>
  <c r="C208" i="36"/>
  <c r="C209" i="36"/>
  <c r="C210" i="36"/>
  <c r="C211" i="36"/>
  <c r="C212" i="36"/>
  <c r="C213" i="36"/>
  <c r="C214" i="36"/>
  <c r="C215" i="36"/>
  <c r="C216" i="36"/>
  <c r="C217" i="36"/>
  <c r="C218" i="36"/>
  <c r="C219" i="36"/>
  <c r="C220" i="36"/>
  <c r="C221" i="36"/>
  <c r="C222" i="36"/>
  <c r="C223" i="36"/>
  <c r="C224" i="36"/>
  <c r="C225" i="36"/>
  <c r="C226" i="36"/>
  <c r="C227" i="36"/>
  <c r="C228" i="36"/>
  <c r="C229" i="36"/>
  <c r="C230" i="36"/>
  <c r="C231" i="36"/>
  <c r="C232" i="36"/>
  <c r="C233" i="36"/>
  <c r="C234" i="36"/>
  <c r="C235" i="36"/>
  <c r="C236" i="36"/>
  <c r="C237" i="36"/>
  <c r="C238" i="36"/>
  <c r="C239" i="36"/>
  <c r="C240" i="36"/>
  <c r="C241" i="36"/>
  <c r="C242" i="36"/>
  <c r="C243" i="36"/>
  <c r="C244" i="36"/>
  <c r="C245" i="36"/>
  <c r="C246" i="36"/>
  <c r="C247" i="36"/>
  <c r="C248" i="36"/>
  <c r="C249" i="36"/>
  <c r="C250" i="36"/>
  <c r="C251" i="36"/>
  <c r="C252" i="36"/>
  <c r="C253" i="36"/>
  <c r="C254" i="36"/>
  <c r="C255" i="36"/>
  <c r="C256" i="36"/>
  <c r="C257" i="36"/>
  <c r="C258" i="36"/>
  <c r="C259" i="36"/>
  <c r="C260" i="36"/>
  <c r="C261" i="36"/>
  <c r="C262" i="36"/>
  <c r="C263" i="36"/>
  <c r="C264" i="36"/>
  <c r="C265" i="36"/>
  <c r="C266" i="36"/>
  <c r="C267" i="36"/>
  <c r="C268" i="36"/>
  <c r="C269" i="36"/>
  <c r="C270" i="36"/>
  <c r="C271" i="36"/>
  <c r="C272" i="36"/>
  <c r="C273" i="36"/>
  <c r="C274" i="36"/>
  <c r="C275" i="36"/>
  <c r="C276" i="36"/>
  <c r="C277" i="36"/>
  <c r="C278" i="36"/>
  <c r="C279" i="36"/>
  <c r="C280" i="36"/>
  <c r="C281" i="36"/>
  <c r="C282" i="36"/>
  <c r="C283" i="36"/>
  <c r="C284" i="36"/>
  <c r="C285" i="36"/>
  <c r="C286" i="36"/>
  <c r="C287" i="36"/>
  <c r="C288" i="36"/>
  <c r="C289" i="36"/>
  <c r="C290" i="36"/>
  <c r="C291" i="36"/>
  <c r="C292" i="36"/>
  <c r="C293" i="36"/>
  <c r="C294" i="36"/>
  <c r="C295" i="36"/>
  <c r="C296" i="36"/>
  <c r="C297" i="36"/>
  <c r="C298" i="36"/>
  <c r="C299" i="36"/>
  <c r="C300" i="36"/>
  <c r="C301" i="36"/>
  <c r="C302" i="36"/>
  <c r="C303" i="36"/>
  <c r="C304" i="36"/>
  <c r="C305" i="36"/>
  <c r="C306" i="36"/>
  <c r="C307" i="36"/>
  <c r="C308" i="36"/>
  <c r="C309" i="36"/>
  <c r="C310" i="36"/>
  <c r="C311" i="36"/>
  <c r="C312" i="36"/>
  <c r="C313" i="36"/>
  <c r="C314" i="36"/>
  <c r="C315" i="36"/>
  <c r="C316" i="36"/>
  <c r="C317" i="36"/>
  <c r="C318" i="36"/>
  <c r="C319" i="36"/>
  <c r="C320" i="36"/>
  <c r="C321" i="36"/>
  <c r="C322" i="36"/>
  <c r="C323" i="36"/>
  <c r="C324" i="36"/>
  <c r="C325" i="36"/>
  <c r="C326" i="36"/>
  <c r="C327" i="36"/>
  <c r="C328" i="36"/>
  <c r="C329" i="36"/>
  <c r="C330" i="36"/>
  <c r="C331" i="36"/>
  <c r="C332" i="36"/>
  <c r="C333" i="36"/>
  <c r="C334" i="36"/>
  <c r="C335" i="36"/>
  <c r="C336" i="36"/>
  <c r="C337" i="36"/>
  <c r="C338" i="36"/>
  <c r="C339" i="36"/>
  <c r="C340" i="36"/>
  <c r="C341" i="36"/>
  <c r="C342" i="36"/>
  <c r="C343" i="36"/>
  <c r="C344" i="36"/>
  <c r="C345" i="36"/>
  <c r="C346" i="36"/>
  <c r="C347" i="36"/>
  <c r="C348" i="36"/>
  <c r="C349" i="36"/>
  <c r="C350" i="36"/>
  <c r="C351" i="36"/>
  <c r="C352" i="36"/>
  <c r="C353" i="36"/>
  <c r="C354" i="36"/>
  <c r="C355" i="36"/>
  <c r="C356" i="36"/>
  <c r="C357" i="36"/>
  <c r="C358" i="36"/>
  <c r="C359" i="36"/>
  <c r="C360" i="36"/>
  <c r="C361" i="36"/>
  <c r="C362" i="36"/>
  <c r="C363" i="36"/>
  <c r="C364" i="36"/>
  <c r="C365" i="36"/>
  <c r="C366" i="36"/>
  <c r="C2" i="36"/>
  <c r="R5" i="36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99" i="36"/>
  <c r="E100" i="36"/>
  <c r="E101" i="36"/>
  <c r="E102" i="36"/>
  <c r="E103" i="36"/>
  <c r="E104" i="36"/>
  <c r="E105" i="36"/>
  <c r="E106" i="36"/>
  <c r="E107" i="36"/>
  <c r="E108" i="36"/>
  <c r="E109" i="36"/>
  <c r="E110" i="36"/>
  <c r="E111" i="36"/>
  <c r="E112" i="36"/>
  <c r="E113" i="36"/>
  <c r="E114" i="36"/>
  <c r="E115" i="36"/>
  <c r="E116" i="36"/>
  <c r="E117" i="36"/>
  <c r="E118" i="36"/>
  <c r="E119" i="36"/>
  <c r="E120" i="36"/>
  <c r="E121" i="36"/>
  <c r="E122" i="36"/>
  <c r="E123" i="36"/>
  <c r="E124" i="36"/>
  <c r="E125" i="36"/>
  <c r="E126" i="36"/>
  <c r="E127" i="36"/>
  <c r="E128" i="36"/>
  <c r="E129" i="36"/>
  <c r="E130" i="36"/>
  <c r="E131" i="36"/>
  <c r="E132" i="36"/>
  <c r="E133" i="36"/>
  <c r="E134" i="36"/>
  <c r="E135" i="36"/>
  <c r="E136" i="36"/>
  <c r="E137" i="36"/>
  <c r="E138" i="36"/>
  <c r="E139" i="36"/>
  <c r="E140" i="36"/>
  <c r="E141" i="36"/>
  <c r="E142" i="36"/>
  <c r="E143" i="36"/>
  <c r="E144" i="36"/>
  <c r="E14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61" i="36"/>
  <c r="E162" i="36"/>
  <c r="E163" i="36"/>
  <c r="E164" i="36"/>
  <c r="E165" i="36"/>
  <c r="E166" i="36"/>
  <c r="E167" i="36"/>
  <c r="E168" i="36"/>
  <c r="E169" i="36"/>
  <c r="E170" i="36"/>
  <c r="E171" i="36"/>
  <c r="E172" i="36"/>
  <c r="E173" i="36"/>
  <c r="E174" i="36"/>
  <c r="E175" i="36"/>
  <c r="E176" i="36"/>
  <c r="E177" i="36"/>
  <c r="E178" i="36"/>
  <c r="E179" i="36"/>
  <c r="E180" i="36"/>
  <c r="E181" i="36"/>
  <c r="E182" i="36"/>
  <c r="E183" i="36"/>
  <c r="E184" i="36"/>
  <c r="E185" i="36"/>
  <c r="E186" i="36"/>
  <c r="E187" i="36"/>
  <c r="E188" i="36"/>
  <c r="E189" i="36"/>
  <c r="E190" i="36"/>
  <c r="E191" i="36"/>
  <c r="E192" i="36"/>
  <c r="E193" i="36"/>
  <c r="E194" i="36"/>
  <c r="E195" i="36"/>
  <c r="E196" i="36"/>
  <c r="E197" i="36"/>
  <c r="E198" i="36"/>
  <c r="E199" i="36"/>
  <c r="E200" i="36"/>
  <c r="E201" i="36"/>
  <c r="E202" i="36"/>
  <c r="E203" i="36"/>
  <c r="E204" i="36"/>
  <c r="E205" i="36"/>
  <c r="E206" i="36"/>
  <c r="E207" i="36"/>
  <c r="E208" i="36"/>
  <c r="E209" i="36"/>
  <c r="E210" i="36"/>
  <c r="E211" i="36"/>
  <c r="E212" i="36"/>
  <c r="E213" i="36"/>
  <c r="E214" i="36"/>
  <c r="E215" i="36"/>
  <c r="E216" i="36"/>
  <c r="E217" i="36"/>
  <c r="E218" i="36"/>
  <c r="E219" i="36"/>
  <c r="E220" i="36"/>
  <c r="E221" i="36"/>
  <c r="E222" i="36"/>
  <c r="E223" i="36"/>
  <c r="E224" i="36"/>
  <c r="E225" i="36"/>
  <c r="E226" i="36"/>
  <c r="E227" i="36"/>
  <c r="E228" i="36"/>
  <c r="E229" i="36"/>
  <c r="E230" i="36"/>
  <c r="E231" i="36"/>
  <c r="E232" i="36"/>
  <c r="E233" i="36"/>
  <c r="E234" i="36"/>
  <c r="E235" i="36"/>
  <c r="E236" i="36"/>
  <c r="E237" i="36"/>
  <c r="E238" i="36"/>
  <c r="E239" i="36"/>
  <c r="E240" i="36"/>
  <c r="E241" i="36"/>
  <c r="E242" i="36"/>
  <c r="E243" i="36"/>
  <c r="E244" i="36"/>
  <c r="E245" i="36"/>
  <c r="E246" i="36"/>
  <c r="E247" i="36"/>
  <c r="E248" i="36"/>
  <c r="E249" i="36"/>
  <c r="E250" i="36"/>
  <c r="E251" i="36"/>
  <c r="E252" i="36"/>
  <c r="E253" i="36"/>
  <c r="E254" i="36"/>
  <c r="E255" i="36"/>
  <c r="E256" i="36"/>
  <c r="E257" i="36"/>
  <c r="E258" i="36"/>
  <c r="E259" i="36"/>
  <c r="E260" i="36"/>
  <c r="E261" i="36"/>
  <c r="E262" i="36"/>
  <c r="E263" i="36"/>
  <c r="E264" i="36"/>
  <c r="E265" i="36"/>
  <c r="E266" i="36"/>
  <c r="E267" i="36"/>
  <c r="E268" i="36"/>
  <c r="E269" i="36"/>
  <c r="E270" i="36"/>
  <c r="E271" i="36"/>
  <c r="E272" i="36"/>
  <c r="E273" i="36"/>
  <c r="E274" i="36"/>
  <c r="E275" i="36"/>
  <c r="E276" i="36"/>
  <c r="E277" i="36"/>
  <c r="E278" i="36"/>
  <c r="E279" i="36"/>
  <c r="E280" i="36"/>
  <c r="E281" i="36"/>
  <c r="E282" i="36"/>
  <c r="E283" i="36"/>
  <c r="E284" i="36"/>
  <c r="E285" i="36"/>
  <c r="E286" i="36"/>
  <c r="E287" i="36"/>
  <c r="E288" i="36"/>
  <c r="E289" i="36"/>
  <c r="E290" i="36"/>
  <c r="E291" i="36"/>
  <c r="E292" i="36"/>
  <c r="E293" i="36"/>
  <c r="E294" i="36"/>
  <c r="E295" i="36"/>
  <c r="E296" i="36"/>
  <c r="E297" i="36"/>
  <c r="E298" i="36"/>
  <c r="E299" i="36"/>
  <c r="E300" i="36"/>
  <c r="E301" i="36"/>
  <c r="E302" i="36"/>
  <c r="E303" i="36"/>
  <c r="E304" i="36"/>
  <c r="E305" i="36"/>
  <c r="E306" i="36"/>
  <c r="E307" i="36"/>
  <c r="E308" i="36"/>
  <c r="E309" i="36"/>
  <c r="E310" i="36"/>
  <c r="E311" i="36"/>
  <c r="E312" i="36"/>
  <c r="E313" i="36"/>
  <c r="E314" i="36"/>
  <c r="E315" i="36"/>
  <c r="E316" i="36"/>
  <c r="E317" i="36"/>
  <c r="E318" i="36"/>
  <c r="E319" i="36"/>
  <c r="E320" i="36"/>
  <c r="E321" i="36"/>
  <c r="E322" i="36"/>
  <c r="E323" i="36"/>
  <c r="E324" i="36"/>
  <c r="E325" i="36"/>
  <c r="E326" i="36"/>
  <c r="E327" i="36"/>
  <c r="E328" i="36"/>
  <c r="E329" i="36"/>
  <c r="E330" i="36"/>
  <c r="E331" i="36"/>
  <c r="E332" i="36"/>
  <c r="E333" i="36"/>
  <c r="E334" i="36"/>
  <c r="E335" i="36"/>
  <c r="E336" i="36"/>
  <c r="E337" i="36"/>
  <c r="E338" i="36"/>
  <c r="E339" i="36"/>
  <c r="E340" i="36"/>
  <c r="E341" i="36"/>
  <c r="E342" i="36"/>
  <c r="E343" i="36"/>
  <c r="E344" i="36"/>
  <c r="E345" i="36"/>
  <c r="E346" i="36"/>
  <c r="E347" i="36"/>
  <c r="E348" i="36"/>
  <c r="E349" i="36"/>
  <c r="E350" i="36"/>
  <c r="E351" i="36"/>
  <c r="E352" i="36"/>
  <c r="E353" i="36"/>
  <c r="E354" i="36"/>
  <c r="E355" i="36"/>
  <c r="E356" i="36"/>
  <c r="E357" i="36"/>
  <c r="E358" i="36"/>
  <c r="E359" i="36"/>
  <c r="E360" i="36"/>
  <c r="E361" i="36"/>
  <c r="E362" i="36"/>
  <c r="E363" i="36"/>
  <c r="E364" i="36"/>
  <c r="E365" i="36"/>
  <c r="E366" i="36"/>
  <c r="E2" i="36"/>
  <c r="B13" i="48" l="1"/>
  <c r="E60" i="39" l="1"/>
  <c r="D60" i="39"/>
  <c r="C60" i="39"/>
  <c r="C79" i="39"/>
  <c r="C69" i="39"/>
  <c r="C61" i="39"/>
  <c r="C78" i="39"/>
  <c r="I75" i="39"/>
  <c r="C68" i="39"/>
  <c r="C84" i="39"/>
  <c r="C74" i="39"/>
  <c r="C66" i="39"/>
  <c r="C81" i="39"/>
  <c r="C76" i="39"/>
  <c r="C71" i="39"/>
  <c r="C63" i="39"/>
  <c r="C83" i="39"/>
  <c r="C73" i="39"/>
  <c r="C65" i="39"/>
  <c r="C62" i="39"/>
  <c r="C77" i="39"/>
  <c r="C67" i="39"/>
  <c r="C82" i="39"/>
  <c r="C64" i="39"/>
  <c r="C80" i="39"/>
  <c r="C70" i="39"/>
  <c r="C75" i="39"/>
  <c r="C72" i="39"/>
  <c r="D70" i="39"/>
  <c r="D67" i="39"/>
  <c r="E73" i="39"/>
  <c r="D76" i="39"/>
  <c r="E84" i="39"/>
  <c r="D69" i="39"/>
  <c r="E80" i="39"/>
  <c r="E77" i="39"/>
  <c r="D83" i="39"/>
  <c r="E81" i="39"/>
  <c r="E68" i="39"/>
  <c r="E69" i="39"/>
  <c r="D79" i="39"/>
  <c r="D64" i="39"/>
  <c r="D63" i="39"/>
  <c r="E78" i="39"/>
  <c r="D82" i="39"/>
  <c r="E71" i="39"/>
  <c r="D78" i="39"/>
  <c r="E82" i="39"/>
  <c r="D71" i="39"/>
  <c r="E61" i="39"/>
  <c r="E67" i="39"/>
  <c r="E76" i="39"/>
  <c r="D61" i="39"/>
  <c r="D80" i="39"/>
  <c r="D77" i="39"/>
  <c r="E83" i="39"/>
  <c r="D81" i="39"/>
  <c r="D68" i="39"/>
  <c r="E79" i="39"/>
  <c r="D72" i="39"/>
  <c r="E64" i="39"/>
  <c r="E62" i="39"/>
  <c r="E63" i="39"/>
  <c r="D66" i="39"/>
  <c r="I76" i="39"/>
  <c r="E72" i="39"/>
  <c r="D62" i="39"/>
  <c r="E66" i="39"/>
  <c r="E75" i="39"/>
  <c r="D65" i="39"/>
  <c r="D74" i="39"/>
  <c r="D75" i="39"/>
  <c r="E65" i="39"/>
  <c r="E74" i="39"/>
  <c r="E70" i="39"/>
  <c r="D73" i="39"/>
  <c r="D84" i="39"/>
  <c r="F3" i="20" l="1"/>
  <c r="F4" i="20"/>
  <c r="F5" i="20"/>
  <c r="F6" i="20"/>
  <c r="F7" i="20"/>
  <c r="F8" i="20"/>
  <c r="F9" i="20"/>
  <c r="F10" i="20"/>
  <c r="F11" i="20"/>
  <c r="F12" i="20"/>
  <c r="F13" i="20"/>
  <c r="F14" i="20"/>
  <c r="F15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F2" i="20"/>
  <c r="E2" i="20"/>
  <c r="J18" i="18"/>
  <c r="I18" i="18"/>
  <c r="H18" i="18"/>
  <c r="G18" i="18"/>
  <c r="F18" i="18"/>
  <c r="E18" i="18"/>
  <c r="D18" i="18"/>
  <c r="C18" i="18"/>
  <c r="B18" i="18"/>
  <c r="J17" i="18"/>
  <c r="I17" i="18"/>
  <c r="H17" i="18"/>
  <c r="G17" i="18"/>
  <c r="F17" i="18"/>
  <c r="E17" i="18"/>
  <c r="D17" i="18"/>
  <c r="C17" i="18"/>
  <c r="B17" i="18"/>
  <c r="J16" i="18"/>
  <c r="I16" i="18"/>
  <c r="H16" i="18"/>
  <c r="G16" i="18"/>
  <c r="F16" i="18"/>
  <c r="E16" i="18"/>
  <c r="D16" i="18"/>
  <c r="C16" i="18"/>
  <c r="B16" i="18"/>
  <c r="J15" i="18"/>
  <c r="I15" i="18"/>
  <c r="H15" i="18"/>
  <c r="G15" i="18"/>
  <c r="F15" i="18"/>
  <c r="E15" i="18"/>
  <c r="D15" i="18"/>
  <c r="C15" i="18"/>
  <c r="B15" i="18"/>
  <c r="J14" i="18"/>
  <c r="I14" i="18"/>
  <c r="H14" i="18"/>
  <c r="G14" i="18"/>
  <c r="F14" i="18"/>
  <c r="E14" i="18"/>
  <c r="D14" i="18"/>
  <c r="C14" i="18"/>
  <c r="B14" i="18"/>
  <c r="J13" i="18"/>
  <c r="I13" i="18"/>
  <c r="H13" i="18"/>
  <c r="G13" i="18"/>
  <c r="F13" i="18"/>
  <c r="E13" i="18"/>
  <c r="D13" i="18"/>
  <c r="C13" i="18"/>
  <c r="B13" i="18"/>
  <c r="J12" i="18"/>
  <c r="I12" i="18"/>
  <c r="H12" i="18"/>
  <c r="G12" i="18"/>
  <c r="F12" i="18"/>
  <c r="E12" i="18"/>
  <c r="D12" i="18"/>
  <c r="C12" i="18"/>
  <c r="B12" i="18"/>
  <c r="J11" i="18"/>
  <c r="I11" i="18"/>
  <c r="H11" i="18"/>
  <c r="G11" i="18"/>
  <c r="F11" i="18"/>
  <c r="E11" i="18"/>
  <c r="D11" i="18"/>
  <c r="C11" i="18"/>
  <c r="B11" i="18"/>
  <c r="J10" i="18"/>
  <c r="I10" i="18"/>
  <c r="H10" i="18"/>
  <c r="G10" i="18"/>
  <c r="F10" i="18"/>
  <c r="E10" i="18"/>
  <c r="D10" i="18"/>
  <c r="C10" i="18"/>
  <c r="B10" i="18"/>
  <c r="J9" i="18"/>
  <c r="I9" i="18"/>
  <c r="H9" i="18"/>
  <c r="G9" i="18"/>
  <c r="F9" i="18"/>
  <c r="E9" i="18"/>
  <c r="D9" i="18"/>
  <c r="C9" i="18"/>
  <c r="B9" i="18"/>
  <c r="J8" i="18"/>
  <c r="I8" i="18"/>
  <c r="H8" i="18"/>
  <c r="G8" i="18"/>
  <c r="F8" i="18"/>
  <c r="E8" i="18"/>
  <c r="D8" i="18"/>
  <c r="C8" i="18"/>
  <c r="B8" i="18"/>
  <c r="J7" i="18"/>
  <c r="I7" i="18"/>
  <c r="H7" i="18"/>
  <c r="G7" i="18"/>
  <c r="F7" i="18"/>
  <c r="E7" i="18"/>
  <c r="D7" i="18"/>
  <c r="C7" i="18"/>
  <c r="B7" i="18"/>
  <c r="J6" i="18"/>
  <c r="I6" i="18"/>
  <c r="H6" i="18"/>
  <c r="G6" i="18"/>
  <c r="F6" i="18"/>
  <c r="E6" i="18"/>
  <c r="D6" i="18"/>
  <c r="C6" i="18"/>
  <c r="B6" i="18"/>
  <c r="J5" i="18"/>
  <c r="I5" i="18"/>
  <c r="H5" i="18"/>
  <c r="G5" i="18"/>
  <c r="F5" i="18"/>
  <c r="E5" i="18"/>
  <c r="D5" i="18"/>
  <c r="C5" i="18"/>
  <c r="B5" i="18"/>
  <c r="J4" i="18"/>
  <c r="I4" i="18"/>
  <c r="H4" i="18"/>
  <c r="G4" i="18"/>
  <c r="F4" i="18"/>
  <c r="E4" i="18"/>
  <c r="D4" i="18"/>
  <c r="C4" i="18"/>
  <c r="B4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E1" authorId="0" shapeId="0" xr:uid="{48039FBF-1448-4E62-AC69-7AC44F7CA1EE}">
      <text>
        <r>
          <rPr>
            <b/>
            <sz val="9"/>
            <color indexed="81"/>
            <rFont val="Tahoma"/>
            <family val="2"/>
          </rPr>
          <t xml:space="preserve">(°F − 32) × 5/9 = °C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D1" authorId="0" shapeId="0" xr:uid="{FEFC43CA-BC28-4788-92F3-5BE44DD97603}">
      <text>
        <r>
          <rPr>
            <b/>
            <sz val="9"/>
            <color indexed="81"/>
            <rFont val="Tahoma"/>
            <family val="2"/>
          </rPr>
          <t xml:space="preserve">(°F − 32) × 5/9 = °C
</t>
        </r>
      </text>
    </comment>
  </commentList>
</comments>
</file>

<file path=xl/sharedStrings.xml><?xml version="1.0" encoding="utf-8"?>
<sst xmlns="http://schemas.openxmlformats.org/spreadsheetml/2006/main" count="937" uniqueCount="121">
  <si>
    <t>Sales</t>
  </si>
  <si>
    <t>Date</t>
  </si>
  <si>
    <t>Year</t>
  </si>
  <si>
    <t>Month</t>
  </si>
  <si>
    <t>Sub Category</t>
  </si>
  <si>
    <t>Quantity</t>
  </si>
  <si>
    <t>Unit Cost</t>
  </si>
  <si>
    <t>Unit Price</t>
  </si>
  <si>
    <t>Cost</t>
  </si>
  <si>
    <t>Revenue</t>
  </si>
  <si>
    <t>M</t>
  </si>
  <si>
    <t>Tires and Tubes</t>
  </si>
  <si>
    <t>Helmets</t>
  </si>
  <si>
    <t>F</t>
  </si>
  <si>
    <t>Bottles and Cages</t>
  </si>
  <si>
    <t>Hydration Packs</t>
  </si>
  <si>
    <t>Cleaners</t>
  </si>
  <si>
    <t>Bike Stands</t>
  </si>
  <si>
    <t>Mountain Bikes</t>
  </si>
  <si>
    <t>Road Bikes</t>
  </si>
  <si>
    <t>Touring Bikes</t>
  </si>
  <si>
    <t>Caps</t>
  </si>
  <si>
    <t>Vests</t>
  </si>
  <si>
    <t>Jerseys</t>
  </si>
  <si>
    <t>Socks</t>
  </si>
  <si>
    <t>Shorts</t>
  </si>
  <si>
    <t>Category</t>
  </si>
  <si>
    <t>Line</t>
  </si>
  <si>
    <t>Column</t>
  </si>
  <si>
    <t>WinLoss</t>
  </si>
  <si>
    <t>A</t>
  </si>
  <si>
    <t>B</t>
  </si>
  <si>
    <t>C</t>
  </si>
  <si>
    <t>D</t>
  </si>
  <si>
    <t>E</t>
  </si>
  <si>
    <t>G</t>
  </si>
  <si>
    <t>H</t>
  </si>
  <si>
    <t>I</t>
  </si>
  <si>
    <t>J</t>
  </si>
  <si>
    <t>K</t>
  </si>
  <si>
    <t>L</t>
  </si>
  <si>
    <t>N</t>
  </si>
  <si>
    <t>O</t>
  </si>
  <si>
    <t>Sparklines</t>
  </si>
  <si>
    <t>Code</t>
  </si>
  <si>
    <t>Value</t>
  </si>
  <si>
    <t>Create a "Clustered bar" chart</t>
  </si>
  <si>
    <t>DATE</t>
  </si>
  <si>
    <t>Day</t>
  </si>
  <si>
    <t>Temperature (F)</t>
  </si>
  <si>
    <t>Temperature (C)</t>
  </si>
  <si>
    <t>Rainfall</t>
  </si>
  <si>
    <t>Flyers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</si>
  <si>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</si>
  <si>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</si>
  <si>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</si>
  <si>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</si>
  <si>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</si>
  <si>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</si>
  <si>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</si>
  <si>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</si>
  <si>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 xml:space="preserve">Forecast based on a historical time series </t>
  </si>
  <si>
    <t>Airport Passengers</t>
  </si>
  <si>
    <t>Forecast (Airport Passengers)</t>
  </si>
  <si>
    <t>Lower Confidence Bound (Airport Passengers)</t>
  </si>
  <si>
    <t>Upper Confidence Bound (Airport Passengers)</t>
  </si>
  <si>
    <t>Seasonality &amp; STAT</t>
  </si>
  <si>
    <t>Seasonality:</t>
  </si>
  <si>
    <t>=FORECAST.ETS.SEASONALITY($B$4:$B$60,$A$4:$A$60,1,1)</t>
  </si>
  <si>
    <t>STAT:</t>
  </si>
  <si>
    <t>=FORECAST.ETS.STAT($B$4:$B$60,$A$4:$A$60,1,J48,1,1)</t>
  </si>
  <si>
    <t>Naji El Kotob</t>
  </si>
  <si>
    <t>Resources</t>
  </si>
  <si>
    <t>https://github.com/NajiElKotob/awesomemso#excel</t>
  </si>
  <si>
    <t>Labs</t>
  </si>
  <si>
    <t>https://github.com/NajiElKotob/AwesomeMSO/tree/master/Excel/Labs</t>
  </si>
  <si>
    <t>Tips and Tricks</t>
  </si>
  <si>
    <t>https://github.com/NajiElKotob/AwesomeMSO/tree/master/Excel</t>
  </si>
  <si>
    <t xml:space="preserve">Lemonade dataset </t>
  </si>
  <si>
    <t>https://www.kaggle.com/shaswatsrivastav/lemonade#Lemonade.csv</t>
  </si>
  <si>
    <t xml:space="preserve">Forcasting </t>
  </si>
  <si>
    <t>https://support.office.com/en-us/article/create-a-forecast-in-excel-for-windows-22c500da-6da7-45e5-bfdc-60a7062329fd</t>
  </si>
  <si>
    <t>Excel Charts</t>
  </si>
  <si>
    <t>Quick Chart Shortcuts</t>
  </si>
  <si>
    <t>Alt + F1 (Same sheet)</t>
  </si>
  <si>
    <t>F11 (New sheet)</t>
  </si>
  <si>
    <t>Version 4.15 | Last Update July 2020</t>
  </si>
  <si>
    <t>Sum of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</si>
  <si>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</si>
  <si>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</si>
  <si>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</si>
  <si>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</si>
  <si>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</si>
  <si>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</si>
  <si>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</si>
  <si>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</si>
  <si>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</si>
  <si>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</si>
  <si>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</si>
  <si>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</si>
  <si>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Row Labels</t>
  </si>
  <si>
    <t>Grand Total</t>
  </si>
  <si>
    <t>Average of Temperature (C)</t>
  </si>
  <si>
    <t>By default, PivotTables are not refreshed automatically, but you can specify that the PivotTable is automatically refreshed when you open the workbook that contains the PivotTable.</t>
  </si>
  <si>
    <t>https://support.microsoft.com/en-us/office/refresh-pivottable-data-6d24cece-a038-468a-8176-8b6568ca9be2</t>
  </si>
  <si>
    <t>Loss/Profit</t>
  </si>
  <si>
    <t>Create a waterfall chart</t>
  </si>
  <si>
    <t>https://support.microsoft.com/en-us/office/create-a-waterfall-chart-8de1ece4-ff21-4d37-acd7-546f5527f185</t>
  </si>
  <si>
    <t>Total</t>
  </si>
  <si>
    <t>Amount</t>
  </si>
  <si>
    <t>Transportation</t>
  </si>
  <si>
    <t>Grocery</t>
  </si>
  <si>
    <t>Household</t>
  </si>
  <si>
    <t>Entertainment</t>
  </si>
  <si>
    <t>Overview of PivotTables and PivotCharts</t>
  </si>
  <si>
    <t>https://support.microsoft.com/en-us/office/overview-of-pivottables-and-pivotcharts-527c8fa3-02c0-445a-a2db-7794676bce96</t>
  </si>
  <si>
    <t>1. What is the highest household (category) expenses?</t>
  </si>
  <si>
    <r>
      <t>1. What is the highest</t>
    </r>
    <r>
      <rPr>
        <b/>
        <sz val="11"/>
        <color theme="1"/>
        <rFont val="Calibri"/>
        <family val="2"/>
        <scheme val="minor"/>
      </rPr>
      <t xml:space="preserve"> household</t>
    </r>
    <r>
      <rPr>
        <sz val="11"/>
        <color theme="1"/>
        <rFont val="Calibri"/>
        <family val="2"/>
        <scheme val="minor"/>
      </rPr>
      <t xml:space="preserve"> (category)</t>
    </r>
    <r>
      <rPr>
        <b/>
        <sz val="11"/>
        <color theme="1"/>
        <rFont val="Calibri"/>
        <family val="2"/>
        <scheme val="minor"/>
      </rPr>
      <t xml:space="preserve"> expenses</t>
    </r>
    <r>
      <rPr>
        <sz val="11"/>
        <color theme="1"/>
        <rFont val="Calibri"/>
        <family val="2"/>
        <scheme val="minor"/>
      </rPr>
      <t>?</t>
    </r>
  </si>
  <si>
    <t>Sum of Amount</t>
  </si>
  <si>
    <t>Column Labels</t>
  </si>
  <si>
    <t>2. What is the highest monthly household (category) expenses?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</si>
</sst>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[$-409]mmm\-yy;@"/>
    <numFmt numFmtId="165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Segoe UI Light"/>
      <family val="2"/>
    </font>
    <font>
      <sz val="32"/>
      <color rgb="FF30966D"/>
      <name val="Segoe UI Light"/>
      <family val="2"/>
    </font>
    <font>
      <sz val="10"/>
      <color rgb="FF001BA0"/>
      <name val="Arial"/>
      <family val="2"/>
    </font>
    <font>
      <b/>
      <sz val="12"/>
      <color rgb="FF0B744D"/>
      <name val="Segoe UI"/>
      <family val="2"/>
    </font>
    <font>
      <sz val="11"/>
      <color rgb="FF0B744D"/>
      <name val="Segoe UI"/>
      <family val="2"/>
    </font>
    <font>
      <sz val="11"/>
      <color theme="0"/>
      <name val="Segoe UI Light"/>
      <family val="2"/>
    </font>
    <font>
      <u/>
      <sz val="11"/>
      <color theme="10"/>
      <name val="Calibri"/>
      <family val="2"/>
      <scheme val="minor"/>
    </font>
    <font>
      <sz val="36"/>
      <color theme="0"/>
      <name val="Arial Nova Light"/>
      <family val="2"/>
    </font>
    <font>
      <sz val="14"/>
      <color theme="0"/>
      <name val="Calibri"/>
      <family val="2"/>
      <scheme val="minor"/>
    </font>
    <font>
      <sz val="8"/>
      <color theme="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u/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rgb="FF0B744D"/>
      </left>
      <right/>
      <top style="thin">
        <color rgb="FF0B744D"/>
      </top>
      <bottom style="thin">
        <color rgb="FF0B744D"/>
      </bottom>
      <diagonal/>
    </border>
    <border>
      <left/>
      <right style="thin">
        <color rgb="FF0B744D"/>
      </right>
      <top style="thin">
        <color rgb="FF0B744D"/>
      </top>
      <bottom style="thin">
        <color rgb="FF0B744D"/>
      </bottom>
      <diagonal/>
    </border>
    <border>
      <left style="thin">
        <color rgb="FF0B744D"/>
      </left>
      <right style="thin">
        <color rgb="FF0B744D"/>
      </right>
      <top style="thin">
        <color rgb="FF0B744D"/>
      </top>
      <bottom style="thin">
        <color rgb="FF0B744D"/>
      </bottom>
      <diagonal/>
    </border>
    <border>
      <left/>
      <right/>
      <top style="thin">
        <color rgb="FF0B744D"/>
      </top>
      <bottom style="thin">
        <color rgb="FF0B744D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6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 indent="1"/>
    </xf>
    <xf numFmtId="0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3" fontId="4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9" fillId="3" borderId="0" xfId="0" applyFont="1" applyFill="1"/>
    <xf numFmtId="164" fontId="4" fillId="2" borderId="0" xfId="0" applyNumberFormat="1" applyFont="1" applyFill="1" applyAlignment="1">
      <alignment horizontal="left"/>
    </xf>
    <xf numFmtId="3" fontId="4" fillId="2" borderId="0" xfId="0" applyNumberFormat="1" applyFont="1" applyFill="1"/>
    <xf numFmtId="0" fontId="11" fillId="4" borderId="0" xfId="0" applyFont="1" applyFill="1"/>
    <xf numFmtId="0" fontId="0" fillId="4" borderId="0" xfId="0" applyFill="1"/>
    <xf numFmtId="0" fontId="12" fillId="4" borderId="0" xfId="0" applyFont="1" applyFill="1"/>
    <xf numFmtId="0" fontId="13" fillId="4" borderId="0" xfId="0" applyFont="1" applyFill="1"/>
    <xf numFmtId="0" fontId="14" fillId="4" borderId="0" xfId="0" applyFont="1" applyFill="1"/>
    <xf numFmtId="0" fontId="15" fillId="4" borderId="0" xfId="1" applyFont="1" applyFill="1"/>
    <xf numFmtId="0" fontId="4" fillId="0" borderId="0" xfId="0" applyFont="1" applyAlignment="1">
      <alignment horizontal="center" vertical="center" wrapText="1"/>
    </xf>
    <xf numFmtId="0" fontId="0" fillId="0" borderId="0" xfId="0" pivotButton="1"/>
    <xf numFmtId="0" fontId="18" fillId="0" borderId="0" xfId="0" applyFont="1" applyAlignment="1">
      <alignment horizontal="left"/>
    </xf>
    <xf numFmtId="0" fontId="10" fillId="0" borderId="0" xfId="1"/>
    <xf numFmtId="0" fontId="0" fillId="0" borderId="0" xfId="0" applyAlignment="1">
      <alignment horizontal="center" vertical="center"/>
    </xf>
    <xf numFmtId="44" fontId="0" fillId="0" borderId="0" xfId="2" applyFont="1"/>
    <xf numFmtId="165" fontId="0" fillId="0" borderId="0" xfId="2" applyNumberFormat="1" applyFont="1"/>
    <xf numFmtId="0" fontId="0" fillId="0" borderId="0" xfId="0" applyFont="1"/>
    <xf numFmtId="0" fontId="19" fillId="0" borderId="0" xfId="1" applyFont="1"/>
  </cellXfs>
  <cellStyles count="3">
    <cellStyle name="Currency" xfId="2" builtinId="4"/>
    <cellStyle name="Hyperlink" xfId="1" builtinId="8"/>
    <cellStyle name="Normal" xfId="0" builtinId="0"/>
  </cellStyles>
  <dxfs count="14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4" formatCode="[$-409]mmm\-yy;@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 xr9:uid="{1E364627-A5E9-424C-982B-8A115D3910F7}">
      <tableStyleElement type="headerRow" dxfId="13"/>
      <tableStyleElement type="firstRowStripe" dxfId="12"/>
    </tableStyle>
  </tableStyles>
  <colors>
    <mruColors>
      <color rgb="FFE25E54"/>
      <color rgb="FFE7A7A7"/>
      <color rgb="FFD1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'Chart 1'!$B$4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84-44F2-BD9C-3A608F216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84-44F2-BD9C-3A608F2165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84-44F2-BD9C-3A608F2165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84-44F2-BD9C-3A608F2165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E84-44F2-BD9C-3A608F2165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E84-44F2-BD9C-3A608F21657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E84-44F2-BD9C-3A608F2165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E84-44F2-BD9C-3A608F21657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E84-44F2-BD9C-3A608F21657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E84-44F2-BD9C-3A608F2165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1'!$A$5:$A$14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1'!$B$5:$B$14</c:f>
              <c:numCache>
                <c:formatCode>General</c:formatCode>
                <c:ptCount val="10"/>
                <c:pt idx="0">
                  <c:v>12</c:v>
                </c:pt>
                <c:pt idx="1">
                  <c:v>42</c:v>
                </c:pt>
                <c:pt idx="2">
                  <c:v>48</c:v>
                </c:pt>
                <c:pt idx="3">
                  <c:v>52</c:v>
                </c:pt>
                <c:pt idx="4">
                  <c:v>-50</c:v>
                </c:pt>
                <c:pt idx="5">
                  <c:v>-10</c:v>
                </c:pt>
                <c:pt idx="6">
                  <c:v>2</c:v>
                </c:pt>
                <c:pt idx="7">
                  <c:v>70</c:v>
                </c:pt>
                <c:pt idx="8">
                  <c:v>33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A-46CE-9AF3-1678B45D3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1'!$B$4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38-41E6-9597-ECF6CB326AB7}"/>
              </c:ext>
            </c:extLst>
          </c:dPt>
          <c:cat>
            <c:strRef>
              <c:f>'Chart 1'!$A$5:$A$14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1'!$B$5:$B$14</c:f>
              <c:numCache>
                <c:formatCode>General</c:formatCode>
                <c:ptCount val="10"/>
                <c:pt idx="0">
                  <c:v>12</c:v>
                </c:pt>
                <c:pt idx="1">
                  <c:v>42</c:v>
                </c:pt>
                <c:pt idx="2">
                  <c:v>48</c:v>
                </c:pt>
                <c:pt idx="3">
                  <c:v>52</c:v>
                </c:pt>
                <c:pt idx="4">
                  <c:v>-50</c:v>
                </c:pt>
                <c:pt idx="5">
                  <c:v>-10</c:v>
                </c:pt>
                <c:pt idx="6">
                  <c:v>2</c:v>
                </c:pt>
                <c:pt idx="7">
                  <c:v>70</c:v>
                </c:pt>
                <c:pt idx="8">
                  <c:v>33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8-41E6-9597-ECF6CB326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6276000"/>
        <c:axId val="801045600"/>
      </c:barChart>
      <c:catAx>
        <c:axId val="8762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45600"/>
        <c:crosses val="autoZero"/>
        <c:auto val="1"/>
        <c:lblAlgn val="ctr"/>
        <c:lblOffset val="100"/>
        <c:noMultiLvlLbl val="0"/>
      </c:catAx>
      <c:valAx>
        <c:axId val="8010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7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Charts.xlsx]Chart 4!PivotTable24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Household</a:t>
            </a:r>
            <a:r>
              <a:rPr lang="en-US" baseline="0"/>
              <a:t> Expenses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4'!$H$3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14-42A8-A7F1-C121644845EA}"/>
              </c:ext>
            </c:extLst>
          </c:dPt>
          <c:cat>
            <c:strRef>
              <c:f>'Chart 4'!$G$4:$G$8</c:f>
              <c:strCache>
                <c:ptCount val="4"/>
                <c:pt idx="0">
                  <c:v>Entertainment</c:v>
                </c:pt>
                <c:pt idx="1">
                  <c:v>Grocery</c:v>
                </c:pt>
                <c:pt idx="2">
                  <c:v>Household</c:v>
                </c:pt>
                <c:pt idx="3">
                  <c:v>Transportation</c:v>
                </c:pt>
              </c:strCache>
            </c:strRef>
          </c:cat>
          <c:val>
            <c:numRef>
              <c:f>'Chart 4'!$H$4:$H$8</c:f>
              <c:numCache>
                <c:formatCode>General</c:formatCode>
                <c:ptCount val="4"/>
                <c:pt idx="0">
                  <c:v>345</c:v>
                </c:pt>
                <c:pt idx="1">
                  <c:v>735</c:v>
                </c:pt>
                <c:pt idx="2">
                  <c:v>600</c:v>
                </c:pt>
                <c:pt idx="3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4-42A8-A7F1-C12164484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064528"/>
        <c:axId val="814246480"/>
      </c:barChart>
      <c:catAx>
        <c:axId val="8790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246480"/>
        <c:crosses val="autoZero"/>
        <c:auto val="1"/>
        <c:lblAlgn val="ctr"/>
        <c:lblOffset val="100"/>
        <c:noMultiLvlLbl val="0"/>
      </c:catAx>
      <c:valAx>
        <c:axId val="8142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06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Charts.xlsx]Chart 4!PivotTable25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4'!$H$17:$H$18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4'!$G$19:$G$22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'Chart 4'!$H$19:$H$22</c:f>
              <c:numCache>
                <c:formatCode>General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4-4903-AB0A-300D6E4CA4AC}"/>
            </c:ext>
          </c:extLst>
        </c:ser>
        <c:ser>
          <c:idx val="1"/>
          <c:order val="1"/>
          <c:tx>
            <c:strRef>
              <c:f>'Chart 4'!$I$17:$I$18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4'!$G$19:$G$22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'Chart 4'!$I$19:$I$22</c:f>
              <c:numCache>
                <c:formatCode>General</c:formatCode>
                <c:ptCount val="3"/>
                <c:pt idx="0">
                  <c:v>235</c:v>
                </c:pt>
                <c:pt idx="1">
                  <c:v>240</c:v>
                </c:pt>
                <c:pt idx="2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4-4903-AB0A-300D6E4CA4AC}"/>
            </c:ext>
          </c:extLst>
        </c:ser>
        <c:ser>
          <c:idx val="2"/>
          <c:order val="2"/>
          <c:tx>
            <c:strRef>
              <c:f>'Chart 4'!$J$17:$J$18</c:f>
              <c:strCache>
                <c:ptCount val="1"/>
                <c:pt idx="0">
                  <c:v>Household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4'!$G$19:$G$22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'Chart 4'!$J$19:$J$22</c:f>
              <c:numCache>
                <c:formatCode>General</c:formatCode>
                <c:ptCount val="3"/>
                <c:pt idx="0">
                  <c:v>175</c:v>
                </c:pt>
                <c:pt idx="1">
                  <c:v>225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C4-4903-AB0A-300D6E4CA4AC}"/>
            </c:ext>
          </c:extLst>
        </c:ser>
        <c:ser>
          <c:idx val="3"/>
          <c:order val="3"/>
          <c:tx>
            <c:strRef>
              <c:f>'Chart 4'!$K$17:$K$18</c:f>
              <c:strCache>
                <c:ptCount val="1"/>
                <c:pt idx="0">
                  <c:v>Transportation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4'!$G$19:$G$22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'Chart 4'!$K$19:$K$22</c:f>
              <c:numCache>
                <c:formatCode>General</c:formatCode>
                <c:ptCount val="3"/>
                <c:pt idx="0">
                  <c:v>74</c:v>
                </c:pt>
                <c:pt idx="1">
                  <c:v>115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C4-4903-AB0A-300D6E4CA4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2411552"/>
        <c:axId val="814246896"/>
      </c:barChart>
      <c:catAx>
        <c:axId val="87241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246896"/>
        <c:crosses val="autoZero"/>
        <c:auto val="1"/>
        <c:lblAlgn val="ctr"/>
        <c:lblOffset val="100"/>
        <c:noMultiLvlLbl val="0"/>
      </c:catAx>
      <c:valAx>
        <c:axId val="8142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41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Lemonade!$I$1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4">
                    <a:lumMod val="75000"/>
                  </a:schemeClr>
                </a:solidFill>
                <a:prstDash val="sysDot"/>
              </a:ln>
              <a:effectLst>
                <a:glow>
                  <a:schemeClr val="tx1">
                    <a:lumMod val="50000"/>
                    <a:lumOff val="50000"/>
                    <a:alpha val="40000"/>
                  </a:schemeClr>
                </a:glow>
              </a:effectLst>
            </c:spPr>
            <c:trendlineType val="linear"/>
            <c:forward val="7"/>
            <c:dispRSqr val="1"/>
            <c:dispEq val="1"/>
            <c:trendlineLbl>
              <c:layout>
                <c:manualLayout>
                  <c:x val="-0.13604022602722698"/>
                  <c:y val="-2.4982227376057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Lemonade!$E$2:$E$366</c:f>
              <c:numCache>
                <c:formatCode>0.00</c:formatCode>
                <c:ptCount val="365"/>
                <c:pt idx="0">
                  <c:v>-2.7777777777777777</c:v>
                </c:pt>
                <c:pt idx="1">
                  <c:v>-1.722222222222223</c:v>
                </c:pt>
                <c:pt idx="2">
                  <c:v>1.3888888888888888</c:v>
                </c:pt>
                <c:pt idx="3">
                  <c:v>6.7222222222222232</c:v>
                </c:pt>
                <c:pt idx="4">
                  <c:v>5.7777777777777768</c:v>
                </c:pt>
                <c:pt idx="5">
                  <c:v>-3.7222222222222223</c:v>
                </c:pt>
                <c:pt idx="6">
                  <c:v>0.49999999999999922</c:v>
                </c:pt>
                <c:pt idx="7">
                  <c:v>3.0555555555555554</c:v>
                </c:pt>
                <c:pt idx="8">
                  <c:v>3.3888888888888897</c:v>
                </c:pt>
                <c:pt idx="9">
                  <c:v>6.3333333333333321</c:v>
                </c:pt>
                <c:pt idx="10">
                  <c:v>0.33333333333333415</c:v>
                </c:pt>
                <c:pt idx="11">
                  <c:v>3.444444444444446</c:v>
                </c:pt>
                <c:pt idx="12">
                  <c:v>3.0555555555555554</c:v>
                </c:pt>
                <c:pt idx="13">
                  <c:v>6.7222222222222232</c:v>
                </c:pt>
                <c:pt idx="14">
                  <c:v>6.3333333333333321</c:v>
                </c:pt>
                <c:pt idx="15">
                  <c:v>-0.77777777777777701</c:v>
                </c:pt>
                <c:pt idx="16">
                  <c:v>0.11111111111111269</c:v>
                </c:pt>
                <c:pt idx="17">
                  <c:v>5.9999999999999982</c:v>
                </c:pt>
                <c:pt idx="18">
                  <c:v>6.1666666666666679</c:v>
                </c:pt>
                <c:pt idx="19">
                  <c:v>-0.22222222222222143</c:v>
                </c:pt>
                <c:pt idx="20">
                  <c:v>2.3333333333333348</c:v>
                </c:pt>
                <c:pt idx="21">
                  <c:v>4.8888888888888875</c:v>
                </c:pt>
                <c:pt idx="22">
                  <c:v>3.3888888888888897</c:v>
                </c:pt>
                <c:pt idx="23">
                  <c:v>-1.8888888888888882</c:v>
                </c:pt>
                <c:pt idx="24">
                  <c:v>0.11111111111111269</c:v>
                </c:pt>
                <c:pt idx="25">
                  <c:v>2.1111111111111094</c:v>
                </c:pt>
                <c:pt idx="26">
                  <c:v>5.6111111111111116</c:v>
                </c:pt>
                <c:pt idx="27">
                  <c:v>1.6111111111111103</c:v>
                </c:pt>
                <c:pt idx="28">
                  <c:v>1.7777777777777795</c:v>
                </c:pt>
                <c:pt idx="29">
                  <c:v>5.0555555555555562</c:v>
                </c:pt>
                <c:pt idx="30">
                  <c:v>4.6666666666666661</c:v>
                </c:pt>
                <c:pt idx="31">
                  <c:v>5.7777777777777768</c:v>
                </c:pt>
                <c:pt idx="32">
                  <c:v>11.111111111111111</c:v>
                </c:pt>
                <c:pt idx="33">
                  <c:v>10.166666666666664</c:v>
                </c:pt>
                <c:pt idx="34">
                  <c:v>13.666666666666666</c:v>
                </c:pt>
                <c:pt idx="35">
                  <c:v>7.4444444444444446</c:v>
                </c:pt>
                <c:pt idx="36">
                  <c:v>7.2222222222222223</c:v>
                </c:pt>
                <c:pt idx="37">
                  <c:v>11.277777777777777</c:v>
                </c:pt>
                <c:pt idx="38">
                  <c:v>11.444444444444445</c:v>
                </c:pt>
                <c:pt idx="39">
                  <c:v>5.9444444444444464</c:v>
                </c:pt>
                <c:pt idx="40">
                  <c:v>10</c:v>
                </c:pt>
                <c:pt idx="41">
                  <c:v>10.722222222222221</c:v>
                </c:pt>
                <c:pt idx="42">
                  <c:v>13.111111111111111</c:v>
                </c:pt>
                <c:pt idx="43">
                  <c:v>8</c:v>
                </c:pt>
                <c:pt idx="44">
                  <c:v>8.7222222222222232</c:v>
                </c:pt>
                <c:pt idx="45">
                  <c:v>11.111111111111111</c:v>
                </c:pt>
                <c:pt idx="46">
                  <c:v>8.4999999999999982</c:v>
                </c:pt>
                <c:pt idx="47">
                  <c:v>4.6666666666666661</c:v>
                </c:pt>
                <c:pt idx="48">
                  <c:v>6.5000000000000018</c:v>
                </c:pt>
                <c:pt idx="49">
                  <c:v>10</c:v>
                </c:pt>
                <c:pt idx="50">
                  <c:v>10.166666666666664</c:v>
                </c:pt>
                <c:pt idx="51">
                  <c:v>5.7777777777777768</c:v>
                </c:pt>
                <c:pt idx="52">
                  <c:v>8.7222222222222232</c:v>
                </c:pt>
                <c:pt idx="53">
                  <c:v>7.2222222222222223</c:v>
                </c:pt>
                <c:pt idx="54">
                  <c:v>8.4999999999999982</c:v>
                </c:pt>
                <c:pt idx="55">
                  <c:v>5.7777777777777768</c:v>
                </c:pt>
                <c:pt idx="56">
                  <c:v>9.2777777777777786</c:v>
                </c:pt>
                <c:pt idx="57">
                  <c:v>7.2222222222222223</c:v>
                </c:pt>
                <c:pt idx="58">
                  <c:v>9.7777777777777786</c:v>
                </c:pt>
                <c:pt idx="59">
                  <c:v>14.388888888888889</c:v>
                </c:pt>
                <c:pt idx="60">
                  <c:v>14.000000000000002</c:v>
                </c:pt>
                <c:pt idx="61">
                  <c:v>15.666666666666666</c:v>
                </c:pt>
                <c:pt idx="62">
                  <c:v>15.277777777777779</c:v>
                </c:pt>
                <c:pt idx="63">
                  <c:v>13.277777777777779</c:v>
                </c:pt>
                <c:pt idx="64">
                  <c:v>16.222222222222221</c:v>
                </c:pt>
                <c:pt idx="65">
                  <c:v>15.666666666666666</c:v>
                </c:pt>
                <c:pt idx="66">
                  <c:v>14.722222222222221</c:v>
                </c:pt>
                <c:pt idx="67">
                  <c:v>11.611111111111111</c:v>
                </c:pt>
                <c:pt idx="68">
                  <c:v>15.111111111111111</c:v>
                </c:pt>
                <c:pt idx="69">
                  <c:v>14.555555555555555</c:v>
                </c:pt>
                <c:pt idx="70">
                  <c:v>16.388888888888889</c:v>
                </c:pt>
                <c:pt idx="71">
                  <c:v>13.277777777777779</c:v>
                </c:pt>
                <c:pt idx="72">
                  <c:v>14.944444444444445</c:v>
                </c:pt>
                <c:pt idx="73">
                  <c:v>13.444444444444446</c:v>
                </c:pt>
                <c:pt idx="74">
                  <c:v>15.666666666666666</c:v>
                </c:pt>
                <c:pt idx="75">
                  <c:v>13.611111111111111</c:v>
                </c:pt>
                <c:pt idx="76">
                  <c:v>12.166666666666666</c:v>
                </c:pt>
                <c:pt idx="77">
                  <c:v>13.833333333333334</c:v>
                </c:pt>
                <c:pt idx="78">
                  <c:v>14.555555555555555</c:v>
                </c:pt>
                <c:pt idx="79">
                  <c:v>14.000000000000002</c:v>
                </c:pt>
                <c:pt idx="80">
                  <c:v>13.611111111111111</c:v>
                </c:pt>
                <c:pt idx="81">
                  <c:v>13.277777777777779</c:v>
                </c:pt>
                <c:pt idx="82">
                  <c:v>13.833333333333334</c:v>
                </c:pt>
                <c:pt idx="83">
                  <c:v>14.555555555555555</c:v>
                </c:pt>
                <c:pt idx="84">
                  <c:v>15.277777777777779</c:v>
                </c:pt>
                <c:pt idx="85">
                  <c:v>15.833333333333334</c:v>
                </c:pt>
                <c:pt idx="86">
                  <c:v>13.277777777777779</c:v>
                </c:pt>
                <c:pt idx="87">
                  <c:v>14.000000000000002</c:v>
                </c:pt>
                <c:pt idx="88">
                  <c:v>12.888888888888891</c:v>
                </c:pt>
                <c:pt idx="89">
                  <c:v>14.722222222222221</c:v>
                </c:pt>
                <c:pt idx="90">
                  <c:v>14.166666666666666</c:v>
                </c:pt>
                <c:pt idx="91">
                  <c:v>18.777777777777779</c:v>
                </c:pt>
                <c:pt idx="92">
                  <c:v>16</c:v>
                </c:pt>
                <c:pt idx="93">
                  <c:v>16.722222222222221</c:v>
                </c:pt>
                <c:pt idx="94">
                  <c:v>18.000000000000004</c:v>
                </c:pt>
                <c:pt idx="95">
                  <c:v>14.166666666666666</c:v>
                </c:pt>
                <c:pt idx="96">
                  <c:v>15.444444444444445</c:v>
                </c:pt>
                <c:pt idx="97">
                  <c:v>17.666666666666668</c:v>
                </c:pt>
                <c:pt idx="98">
                  <c:v>17.277777777777779</c:v>
                </c:pt>
                <c:pt idx="99">
                  <c:v>14.722222222222221</c:v>
                </c:pt>
                <c:pt idx="100">
                  <c:v>16</c:v>
                </c:pt>
                <c:pt idx="101">
                  <c:v>18.944444444444443</c:v>
                </c:pt>
                <c:pt idx="102">
                  <c:v>16.166666666666668</c:v>
                </c:pt>
                <c:pt idx="103">
                  <c:v>16.388888888888889</c:v>
                </c:pt>
                <c:pt idx="104">
                  <c:v>18.777777777777779</c:v>
                </c:pt>
                <c:pt idx="105">
                  <c:v>18.388888888888886</c:v>
                </c:pt>
                <c:pt idx="106">
                  <c:v>17.833333333333329</c:v>
                </c:pt>
                <c:pt idx="107">
                  <c:v>16.944444444444443</c:v>
                </c:pt>
                <c:pt idx="108">
                  <c:v>15.444444444444445</c:v>
                </c:pt>
                <c:pt idx="109">
                  <c:v>20.055555555555554</c:v>
                </c:pt>
                <c:pt idx="110">
                  <c:v>19.499999999999996</c:v>
                </c:pt>
                <c:pt idx="111">
                  <c:v>14.166666666666666</c:v>
                </c:pt>
                <c:pt idx="112">
                  <c:v>16</c:v>
                </c:pt>
                <c:pt idx="113">
                  <c:v>18.388888888888886</c:v>
                </c:pt>
                <c:pt idx="114">
                  <c:v>18.388888888888886</c:v>
                </c:pt>
                <c:pt idx="115">
                  <c:v>16.944444444444443</c:v>
                </c:pt>
                <c:pt idx="116">
                  <c:v>17.5</c:v>
                </c:pt>
                <c:pt idx="117">
                  <c:v>14.888888888888889</c:v>
                </c:pt>
                <c:pt idx="118">
                  <c:v>18.388888888888886</c:v>
                </c:pt>
                <c:pt idx="119">
                  <c:v>19.499999999999996</c:v>
                </c:pt>
                <c:pt idx="120">
                  <c:v>19.277777777777779</c:v>
                </c:pt>
                <c:pt idx="121">
                  <c:v>18.722222222222221</c:v>
                </c:pt>
                <c:pt idx="122">
                  <c:v>21.666666666666668</c:v>
                </c:pt>
                <c:pt idx="123">
                  <c:v>21.833333333333332</c:v>
                </c:pt>
                <c:pt idx="124">
                  <c:v>20.777777777777782</c:v>
                </c:pt>
                <c:pt idx="125">
                  <c:v>19.277777777777779</c:v>
                </c:pt>
                <c:pt idx="126">
                  <c:v>20.944444444444443</c:v>
                </c:pt>
                <c:pt idx="127">
                  <c:v>23.888888888888889</c:v>
                </c:pt>
                <c:pt idx="128">
                  <c:v>21.833333333333332</c:v>
                </c:pt>
                <c:pt idx="129">
                  <c:v>20.777777777777782</c:v>
                </c:pt>
                <c:pt idx="130">
                  <c:v>22.611111111111111</c:v>
                </c:pt>
                <c:pt idx="131">
                  <c:v>19.277777777777779</c:v>
                </c:pt>
                <c:pt idx="132">
                  <c:v>21.111111111111111</c:v>
                </c:pt>
                <c:pt idx="133">
                  <c:v>25.166666666666668</c:v>
                </c:pt>
                <c:pt idx="134">
                  <c:v>17.444444444444443</c:v>
                </c:pt>
                <c:pt idx="135">
                  <c:v>18.722222222222221</c:v>
                </c:pt>
                <c:pt idx="136">
                  <c:v>21.5</c:v>
                </c:pt>
                <c:pt idx="137">
                  <c:v>22.222222222222221</c:v>
                </c:pt>
                <c:pt idx="138">
                  <c:v>24.055555555555557</c:v>
                </c:pt>
                <c:pt idx="139">
                  <c:v>18.000000000000004</c:v>
                </c:pt>
                <c:pt idx="140">
                  <c:v>22.055555555555557</c:v>
                </c:pt>
                <c:pt idx="141">
                  <c:v>21.666666666666668</c:v>
                </c:pt>
                <c:pt idx="142">
                  <c:v>24.611111111111111</c:v>
                </c:pt>
                <c:pt idx="143">
                  <c:v>20.777777777777782</c:v>
                </c:pt>
                <c:pt idx="144">
                  <c:v>22.055555555555557</c:v>
                </c:pt>
                <c:pt idx="145">
                  <c:v>22.222222222222221</c:v>
                </c:pt>
                <c:pt idx="146">
                  <c:v>25.166666666666668</c:v>
                </c:pt>
                <c:pt idx="147">
                  <c:v>22.055555555555557</c:v>
                </c:pt>
                <c:pt idx="148">
                  <c:v>19.277777777777779</c:v>
                </c:pt>
                <c:pt idx="149">
                  <c:v>23.888888888888889</c:v>
                </c:pt>
                <c:pt idx="150">
                  <c:v>25.166666666666668</c:v>
                </c:pt>
                <c:pt idx="151">
                  <c:v>21.833333333333332</c:v>
                </c:pt>
                <c:pt idx="152">
                  <c:v>26.611111111111114</c:v>
                </c:pt>
                <c:pt idx="153">
                  <c:v>27.5</c:v>
                </c:pt>
                <c:pt idx="154">
                  <c:v>32.444444444444443</c:v>
                </c:pt>
                <c:pt idx="155">
                  <c:v>25.888888888888886</c:v>
                </c:pt>
                <c:pt idx="156">
                  <c:v>29</c:v>
                </c:pt>
                <c:pt idx="157">
                  <c:v>30.444444444444443</c:v>
                </c:pt>
                <c:pt idx="158">
                  <c:v>32.611111111111114</c:v>
                </c:pt>
                <c:pt idx="159">
                  <c:v>25.333333333333329</c:v>
                </c:pt>
                <c:pt idx="160">
                  <c:v>26.388888888888889</c:v>
                </c:pt>
                <c:pt idx="161">
                  <c:v>29.333333333333332</c:v>
                </c:pt>
                <c:pt idx="162">
                  <c:v>33.888888888888886</c:v>
                </c:pt>
                <c:pt idx="163">
                  <c:v>24.222222222222218</c:v>
                </c:pt>
                <c:pt idx="164">
                  <c:v>26.944444444444443</c:v>
                </c:pt>
                <c:pt idx="165">
                  <c:v>29.333333333333332</c:v>
                </c:pt>
                <c:pt idx="166">
                  <c:v>37.388888888888886</c:v>
                </c:pt>
                <c:pt idx="167">
                  <c:v>24.611111111111111</c:v>
                </c:pt>
                <c:pt idx="168">
                  <c:v>22.555555555555554</c:v>
                </c:pt>
                <c:pt idx="169">
                  <c:v>30.277777777777779</c:v>
                </c:pt>
                <c:pt idx="170">
                  <c:v>29.5</c:v>
                </c:pt>
                <c:pt idx="171">
                  <c:v>34.611111111111114</c:v>
                </c:pt>
                <c:pt idx="172">
                  <c:v>22.388888888888889</c:v>
                </c:pt>
                <c:pt idx="173">
                  <c:v>26.611111111111114</c:v>
                </c:pt>
                <c:pt idx="174">
                  <c:v>26.944444444444443</c:v>
                </c:pt>
                <c:pt idx="175">
                  <c:v>29.5</c:v>
                </c:pt>
                <c:pt idx="176">
                  <c:v>39.222222222222221</c:v>
                </c:pt>
                <c:pt idx="177">
                  <c:v>24.055555555555557</c:v>
                </c:pt>
                <c:pt idx="178">
                  <c:v>24.388888888888893</c:v>
                </c:pt>
                <c:pt idx="179">
                  <c:v>30.277777777777779</c:v>
                </c:pt>
                <c:pt idx="180">
                  <c:v>31.888888888888889</c:v>
                </c:pt>
                <c:pt idx="181">
                  <c:v>39.388888888888886</c:v>
                </c:pt>
                <c:pt idx="182">
                  <c:v>34.111111111111114</c:v>
                </c:pt>
                <c:pt idx="183">
                  <c:v>27.5</c:v>
                </c:pt>
                <c:pt idx="184">
                  <c:v>29</c:v>
                </c:pt>
                <c:pt idx="185">
                  <c:v>23.111111111111107</c:v>
                </c:pt>
                <c:pt idx="186">
                  <c:v>33.166666666666664</c:v>
                </c:pt>
                <c:pt idx="187">
                  <c:v>28.055555555555557</c:v>
                </c:pt>
                <c:pt idx="188">
                  <c:v>28.444444444444443</c:v>
                </c:pt>
                <c:pt idx="189">
                  <c:v>25.500000000000004</c:v>
                </c:pt>
                <c:pt idx="190">
                  <c:v>36.666666666666664</c:v>
                </c:pt>
                <c:pt idx="191">
                  <c:v>28.611111111111111</c:v>
                </c:pt>
                <c:pt idx="192">
                  <c:v>26.777777777777779</c:v>
                </c:pt>
                <c:pt idx="193">
                  <c:v>26.055555555555557</c:v>
                </c:pt>
                <c:pt idx="194">
                  <c:v>33.333333333333336</c:v>
                </c:pt>
                <c:pt idx="195">
                  <c:v>28.055555555555557</c:v>
                </c:pt>
                <c:pt idx="196">
                  <c:v>26.222222222222221</c:v>
                </c:pt>
                <c:pt idx="197">
                  <c:v>27.166666666666671</c:v>
                </c:pt>
                <c:pt idx="198">
                  <c:v>37.388888888888886</c:v>
                </c:pt>
                <c:pt idx="199">
                  <c:v>28.777777777777779</c:v>
                </c:pt>
                <c:pt idx="200">
                  <c:v>30.277777777777779</c:v>
                </c:pt>
                <c:pt idx="201">
                  <c:v>24.944444444444446</c:v>
                </c:pt>
                <c:pt idx="202">
                  <c:v>37.555555555555557</c:v>
                </c:pt>
                <c:pt idx="203">
                  <c:v>31.722222222222221</c:v>
                </c:pt>
                <c:pt idx="204">
                  <c:v>28.611111111111111</c:v>
                </c:pt>
                <c:pt idx="205">
                  <c:v>26.611111111111114</c:v>
                </c:pt>
                <c:pt idx="206">
                  <c:v>24.777777777777775</c:v>
                </c:pt>
                <c:pt idx="207">
                  <c:v>36.611111111111114</c:v>
                </c:pt>
                <c:pt idx="208">
                  <c:v>30.777777777777779</c:v>
                </c:pt>
                <c:pt idx="209">
                  <c:v>29.722222222222221</c:v>
                </c:pt>
                <c:pt idx="210">
                  <c:v>25.666666666666668</c:v>
                </c:pt>
                <c:pt idx="211">
                  <c:v>23.666666666666664</c:v>
                </c:pt>
                <c:pt idx="212">
                  <c:v>24.222222222222218</c:v>
                </c:pt>
                <c:pt idx="213">
                  <c:v>24.611111111111111</c:v>
                </c:pt>
                <c:pt idx="214">
                  <c:v>23.888888888888889</c:v>
                </c:pt>
                <c:pt idx="215">
                  <c:v>21.5</c:v>
                </c:pt>
                <c:pt idx="216">
                  <c:v>24.777777777777775</c:v>
                </c:pt>
                <c:pt idx="217">
                  <c:v>25.166666666666668</c:v>
                </c:pt>
                <c:pt idx="218">
                  <c:v>23.888888888888889</c:v>
                </c:pt>
                <c:pt idx="219">
                  <c:v>20.388888888888889</c:v>
                </c:pt>
                <c:pt idx="220">
                  <c:v>24.777777777777775</c:v>
                </c:pt>
                <c:pt idx="221">
                  <c:v>21.277777777777779</c:v>
                </c:pt>
                <c:pt idx="222">
                  <c:v>23.888888888888889</c:v>
                </c:pt>
                <c:pt idx="223">
                  <c:v>19.833333333333332</c:v>
                </c:pt>
                <c:pt idx="224">
                  <c:v>19.833333333333332</c:v>
                </c:pt>
                <c:pt idx="225">
                  <c:v>22.555555555555554</c:v>
                </c:pt>
                <c:pt idx="226">
                  <c:v>23.5</c:v>
                </c:pt>
                <c:pt idx="227">
                  <c:v>21.666666666666668</c:v>
                </c:pt>
                <c:pt idx="228">
                  <c:v>20</c:v>
                </c:pt>
                <c:pt idx="229">
                  <c:v>18.722222222222221</c:v>
                </c:pt>
                <c:pt idx="230">
                  <c:v>26.444444444444443</c:v>
                </c:pt>
                <c:pt idx="231">
                  <c:v>23.5</c:v>
                </c:pt>
                <c:pt idx="232">
                  <c:v>20</c:v>
                </c:pt>
                <c:pt idx="233">
                  <c:v>20.555555555555557</c:v>
                </c:pt>
                <c:pt idx="234">
                  <c:v>21.5</c:v>
                </c:pt>
                <c:pt idx="235">
                  <c:v>23.666666666666664</c:v>
                </c:pt>
                <c:pt idx="236">
                  <c:v>21.666666666666668</c:v>
                </c:pt>
                <c:pt idx="237">
                  <c:v>21.111111111111111</c:v>
                </c:pt>
                <c:pt idx="238">
                  <c:v>18.722222222222221</c:v>
                </c:pt>
                <c:pt idx="239">
                  <c:v>25.333333333333329</c:v>
                </c:pt>
                <c:pt idx="240">
                  <c:v>23.888888888888889</c:v>
                </c:pt>
                <c:pt idx="241">
                  <c:v>22.222222222222221</c:v>
                </c:pt>
                <c:pt idx="242">
                  <c:v>19.833333333333332</c:v>
                </c:pt>
                <c:pt idx="243">
                  <c:v>22.055555555555557</c:v>
                </c:pt>
                <c:pt idx="244">
                  <c:v>19.666666666666671</c:v>
                </c:pt>
                <c:pt idx="245">
                  <c:v>16.166666666666668</c:v>
                </c:pt>
                <c:pt idx="246">
                  <c:v>15.444444444444445</c:v>
                </c:pt>
                <c:pt idx="247">
                  <c:v>16.555555555555557</c:v>
                </c:pt>
                <c:pt idx="248">
                  <c:v>22.055555555555557</c:v>
                </c:pt>
                <c:pt idx="249">
                  <c:v>20.222222222222225</c:v>
                </c:pt>
                <c:pt idx="250">
                  <c:v>18.388888888888886</c:v>
                </c:pt>
                <c:pt idx="251">
                  <c:v>18.222222222222221</c:v>
                </c:pt>
                <c:pt idx="252">
                  <c:v>16.555555555555557</c:v>
                </c:pt>
                <c:pt idx="253">
                  <c:v>20.222222222222225</c:v>
                </c:pt>
                <c:pt idx="254">
                  <c:v>16.166666666666668</c:v>
                </c:pt>
                <c:pt idx="255">
                  <c:v>18.222222222222221</c:v>
                </c:pt>
                <c:pt idx="256">
                  <c:v>17.666666666666668</c:v>
                </c:pt>
                <c:pt idx="257">
                  <c:v>17.444444444444443</c:v>
                </c:pt>
                <c:pt idx="258">
                  <c:v>20.055555555555554</c:v>
                </c:pt>
                <c:pt idx="259">
                  <c:v>15.444444444444445</c:v>
                </c:pt>
                <c:pt idx="260">
                  <c:v>18.222222222222221</c:v>
                </c:pt>
                <c:pt idx="261">
                  <c:v>19.666666666666671</c:v>
                </c:pt>
                <c:pt idx="262">
                  <c:v>19.499999999999996</c:v>
                </c:pt>
                <c:pt idx="263">
                  <c:v>15.444444444444445</c:v>
                </c:pt>
                <c:pt idx="264">
                  <c:v>18.222222222222221</c:v>
                </c:pt>
                <c:pt idx="265">
                  <c:v>17.444444444444443</c:v>
                </c:pt>
                <c:pt idx="266">
                  <c:v>17.444444444444443</c:v>
                </c:pt>
                <c:pt idx="267">
                  <c:v>16.166666666666668</c:v>
                </c:pt>
                <c:pt idx="268">
                  <c:v>16.555555555555557</c:v>
                </c:pt>
                <c:pt idx="269">
                  <c:v>21.5</c:v>
                </c:pt>
                <c:pt idx="270">
                  <c:v>19.666666666666671</c:v>
                </c:pt>
                <c:pt idx="271">
                  <c:v>18.944444444444443</c:v>
                </c:pt>
                <c:pt idx="272">
                  <c:v>18.222222222222221</c:v>
                </c:pt>
                <c:pt idx="273">
                  <c:v>13.611111111111111</c:v>
                </c:pt>
                <c:pt idx="274">
                  <c:v>14.722222222222221</c:v>
                </c:pt>
                <c:pt idx="275">
                  <c:v>15.111111111111111</c:v>
                </c:pt>
                <c:pt idx="276">
                  <c:v>16.222222222222221</c:v>
                </c:pt>
                <c:pt idx="277">
                  <c:v>15.833333333333334</c:v>
                </c:pt>
                <c:pt idx="278">
                  <c:v>16.944444444444443</c:v>
                </c:pt>
                <c:pt idx="279">
                  <c:v>17.5</c:v>
                </c:pt>
                <c:pt idx="280">
                  <c:v>15.666666666666666</c:v>
                </c:pt>
                <c:pt idx="281">
                  <c:v>17.5</c:v>
                </c:pt>
                <c:pt idx="282">
                  <c:v>14.722222222222221</c:v>
                </c:pt>
                <c:pt idx="283">
                  <c:v>16.388888888888889</c:v>
                </c:pt>
                <c:pt idx="284">
                  <c:v>14.555555555555555</c:v>
                </c:pt>
                <c:pt idx="285">
                  <c:v>16.388888888888889</c:v>
                </c:pt>
                <c:pt idx="286">
                  <c:v>15.277777777777779</c:v>
                </c:pt>
                <c:pt idx="287">
                  <c:v>16.388888888888889</c:v>
                </c:pt>
                <c:pt idx="288">
                  <c:v>14.555555555555555</c:v>
                </c:pt>
                <c:pt idx="289">
                  <c:v>14.722222222222221</c:v>
                </c:pt>
                <c:pt idx="290">
                  <c:v>16.944444444444443</c:v>
                </c:pt>
                <c:pt idx="291">
                  <c:v>15.833333333333334</c:v>
                </c:pt>
                <c:pt idx="292">
                  <c:v>15.666666666666666</c:v>
                </c:pt>
                <c:pt idx="293">
                  <c:v>13.444444444444446</c:v>
                </c:pt>
                <c:pt idx="294">
                  <c:v>14.166666666666666</c:v>
                </c:pt>
                <c:pt idx="295">
                  <c:v>14.722222222222221</c:v>
                </c:pt>
                <c:pt idx="296">
                  <c:v>16.388888888888889</c:v>
                </c:pt>
                <c:pt idx="297">
                  <c:v>16.222222222222221</c:v>
                </c:pt>
                <c:pt idx="298">
                  <c:v>12.333333333333336</c:v>
                </c:pt>
                <c:pt idx="299">
                  <c:v>17.111111111111111</c:v>
                </c:pt>
                <c:pt idx="300">
                  <c:v>14.166666666666666</c:v>
                </c:pt>
                <c:pt idx="301">
                  <c:v>16.388888888888889</c:v>
                </c:pt>
                <c:pt idx="302">
                  <c:v>14.555555555555555</c:v>
                </c:pt>
                <c:pt idx="303">
                  <c:v>12.333333333333336</c:v>
                </c:pt>
                <c:pt idx="304">
                  <c:v>11.055555555555555</c:v>
                </c:pt>
                <c:pt idx="305">
                  <c:v>12</c:v>
                </c:pt>
                <c:pt idx="306">
                  <c:v>10.722222222222221</c:v>
                </c:pt>
                <c:pt idx="307">
                  <c:v>9.2777777777777786</c:v>
                </c:pt>
                <c:pt idx="308">
                  <c:v>13.277777777777779</c:v>
                </c:pt>
                <c:pt idx="309">
                  <c:v>10.888888888888889</c:v>
                </c:pt>
                <c:pt idx="310">
                  <c:v>11.277777777777777</c:v>
                </c:pt>
                <c:pt idx="311">
                  <c:v>7.0555555555555571</c:v>
                </c:pt>
                <c:pt idx="312">
                  <c:v>12.166666666666666</c:v>
                </c:pt>
                <c:pt idx="313">
                  <c:v>12.555555555555555</c:v>
                </c:pt>
                <c:pt idx="314">
                  <c:v>8.4999999999999982</c:v>
                </c:pt>
                <c:pt idx="315">
                  <c:v>9.8333333333333357</c:v>
                </c:pt>
                <c:pt idx="316">
                  <c:v>7.0555555555555571</c:v>
                </c:pt>
                <c:pt idx="317">
                  <c:v>13.277777777777779</c:v>
                </c:pt>
                <c:pt idx="318">
                  <c:v>13.277777777777779</c:v>
                </c:pt>
                <c:pt idx="319">
                  <c:v>8.4999999999999982</c:v>
                </c:pt>
                <c:pt idx="320">
                  <c:v>7.7777777777777777</c:v>
                </c:pt>
                <c:pt idx="321">
                  <c:v>9.2777777777777786</c:v>
                </c:pt>
                <c:pt idx="322">
                  <c:v>13.277777777777779</c:v>
                </c:pt>
                <c:pt idx="323">
                  <c:v>13.111111111111111</c:v>
                </c:pt>
                <c:pt idx="324">
                  <c:v>8.3333333333333339</c:v>
                </c:pt>
                <c:pt idx="325">
                  <c:v>9.2777777777777786</c:v>
                </c:pt>
                <c:pt idx="326">
                  <c:v>11.055555555555555</c:v>
                </c:pt>
                <c:pt idx="327">
                  <c:v>12</c:v>
                </c:pt>
                <c:pt idx="328">
                  <c:v>9.4444444444444446</c:v>
                </c:pt>
                <c:pt idx="329">
                  <c:v>9.8333333333333357</c:v>
                </c:pt>
                <c:pt idx="330">
                  <c:v>12.166666666666666</c:v>
                </c:pt>
                <c:pt idx="331">
                  <c:v>12.555555555555555</c:v>
                </c:pt>
                <c:pt idx="332">
                  <c:v>10</c:v>
                </c:pt>
                <c:pt idx="333">
                  <c:v>7.0555555555555571</c:v>
                </c:pt>
                <c:pt idx="334">
                  <c:v>9.2777777777777786</c:v>
                </c:pt>
                <c:pt idx="335">
                  <c:v>6.7222222222222232</c:v>
                </c:pt>
                <c:pt idx="336">
                  <c:v>0.83333333333333337</c:v>
                </c:pt>
                <c:pt idx="337">
                  <c:v>1.6111111111111103</c:v>
                </c:pt>
                <c:pt idx="338">
                  <c:v>-5.5555555555555554</c:v>
                </c:pt>
                <c:pt idx="339">
                  <c:v>7.0555555555555571</c:v>
                </c:pt>
                <c:pt idx="340">
                  <c:v>5.6111111111111116</c:v>
                </c:pt>
                <c:pt idx="341">
                  <c:v>4.7222222222222223</c:v>
                </c:pt>
                <c:pt idx="342">
                  <c:v>-0.44444444444444486</c:v>
                </c:pt>
                <c:pt idx="343">
                  <c:v>-0.38888888888888851</c:v>
                </c:pt>
                <c:pt idx="344">
                  <c:v>7.2777777777777777</c:v>
                </c:pt>
                <c:pt idx="345">
                  <c:v>0.83333333333333337</c:v>
                </c:pt>
                <c:pt idx="346">
                  <c:v>0.11111111111111269</c:v>
                </c:pt>
                <c:pt idx="347">
                  <c:v>-5.5555555555556344E-2</c:v>
                </c:pt>
                <c:pt idx="348">
                  <c:v>5.6111111111111116</c:v>
                </c:pt>
                <c:pt idx="349">
                  <c:v>1.9444444444444444</c:v>
                </c:pt>
                <c:pt idx="350">
                  <c:v>0.11111111111111269</c:v>
                </c:pt>
                <c:pt idx="351">
                  <c:v>-0.61111111111111194</c:v>
                </c:pt>
                <c:pt idx="352">
                  <c:v>5.2222222222222214</c:v>
                </c:pt>
                <c:pt idx="353">
                  <c:v>2.6666666666666652</c:v>
                </c:pt>
                <c:pt idx="354">
                  <c:v>4.7222222222222223</c:v>
                </c:pt>
                <c:pt idx="355">
                  <c:v>-0.61111111111111194</c:v>
                </c:pt>
                <c:pt idx="356">
                  <c:v>5.7777777777777768</c:v>
                </c:pt>
                <c:pt idx="357">
                  <c:v>2.1111111111111094</c:v>
                </c:pt>
                <c:pt idx="358">
                  <c:v>1.9444444444444444</c:v>
                </c:pt>
                <c:pt idx="359">
                  <c:v>-1.722222222222223</c:v>
                </c:pt>
                <c:pt idx="360">
                  <c:v>5.9444444444444464</c:v>
                </c:pt>
                <c:pt idx="361">
                  <c:v>3.2222222222222205</c:v>
                </c:pt>
                <c:pt idx="362">
                  <c:v>4.166666666666667</c:v>
                </c:pt>
                <c:pt idx="363">
                  <c:v>-0.61111111111111194</c:v>
                </c:pt>
                <c:pt idx="364">
                  <c:v>-9.3888888888888893</c:v>
                </c:pt>
              </c:numCache>
            </c:numRef>
          </c:xVal>
          <c:yVal>
            <c:numRef>
              <c:f>Lemonade!$I$2:$I$366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1-4278-8383-2AEEF9905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33696"/>
        <c:axId val="807166384"/>
      </c:scatterChart>
      <c:valAx>
        <c:axId val="75223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66384"/>
        <c:crosses val="autoZero"/>
        <c:crossBetween val="midCat"/>
      </c:valAx>
      <c:valAx>
        <c:axId val="8071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 rad="127000">
                <a:schemeClr val="tx1"/>
              </a:glow>
              <a:softEdge rad="241300"/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33696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Charts.xlsx]Lemonade!PivotTable13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Lemonade!$L$15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Lemonade!$K$16:$K$28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Lemonade!$L$16:$L$28</c:f>
              <c:numCache>
                <c:formatCode>General</c:formatCode>
                <c:ptCount val="12"/>
                <c:pt idx="0">
                  <c:v>462</c:v>
                </c:pt>
                <c:pt idx="1">
                  <c:v>557</c:v>
                </c:pt>
                <c:pt idx="2">
                  <c:v>742</c:v>
                </c:pt>
                <c:pt idx="3">
                  <c:v>786</c:v>
                </c:pt>
                <c:pt idx="4">
                  <c:v>915</c:v>
                </c:pt>
                <c:pt idx="5">
                  <c:v>1056</c:v>
                </c:pt>
                <c:pt idx="6">
                  <c:v>1113</c:v>
                </c:pt>
                <c:pt idx="7">
                  <c:v>941</c:v>
                </c:pt>
                <c:pt idx="8">
                  <c:v>812</c:v>
                </c:pt>
                <c:pt idx="9">
                  <c:v>765</c:v>
                </c:pt>
                <c:pt idx="10">
                  <c:v>632</c:v>
                </c:pt>
                <c:pt idx="11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6-49F8-9A87-B9B123808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77827024"/>
        <c:axId val="2044699696"/>
      </c:barChart>
      <c:lineChart>
        <c:grouping val="standard"/>
        <c:varyColors val="0"/>
        <c:ser>
          <c:idx val="1"/>
          <c:order val="1"/>
          <c:tx>
            <c:strRef>
              <c:f>Lemonade!$M$15</c:f>
              <c:strCache>
                <c:ptCount val="1"/>
                <c:pt idx="0">
                  <c:v>Average of Temperature (C)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Lemonade!$K$16:$K$28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Lemonade!$M$16:$M$28</c:f>
              <c:numCache>
                <c:formatCode>General</c:formatCode>
                <c:ptCount val="12"/>
                <c:pt idx="0">
                  <c:v>2.5734767025089611</c:v>
                </c:pt>
                <c:pt idx="1">
                  <c:v>8.8511904761904763</c:v>
                </c:pt>
                <c:pt idx="2">
                  <c:v>14.311827956989244</c:v>
                </c:pt>
                <c:pt idx="3">
                  <c:v>17.051851851851854</c:v>
                </c:pt>
                <c:pt idx="4">
                  <c:v>21.550179211469533</c:v>
                </c:pt>
                <c:pt idx="5">
                  <c:v>28.533333333333339</c:v>
                </c:pt>
                <c:pt idx="6">
                  <c:v>29.621863799283151</c:v>
                </c:pt>
                <c:pt idx="7">
                  <c:v>22.353046594982075</c:v>
                </c:pt>
                <c:pt idx="8">
                  <c:v>18.251851851851857</c:v>
                </c:pt>
                <c:pt idx="9">
                  <c:v>15.367383512544803</c:v>
                </c:pt>
                <c:pt idx="10">
                  <c:v>10.529629629629628</c:v>
                </c:pt>
                <c:pt idx="11">
                  <c:v>2.1971326164874543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6-49F8-9A87-B9B123808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611504"/>
        <c:axId val="873992368"/>
      </c:lineChart>
      <c:catAx>
        <c:axId val="8778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699696"/>
        <c:crosses val="autoZero"/>
        <c:auto val="1"/>
        <c:lblAlgn val="ctr"/>
        <c:lblOffset val="100"/>
        <c:noMultiLvlLbl val="0"/>
      </c:catAx>
      <c:valAx>
        <c:axId val="20446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27024"/>
        <c:crosses val="autoZero"/>
        <c:crossBetween val="between"/>
      </c:valAx>
      <c:valAx>
        <c:axId val="873992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11504"/>
        <c:crosses val="max"/>
        <c:crossBetween val="between"/>
      </c:valAx>
      <c:catAx>
        <c:axId val="88261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3992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Airport Passenger 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Airport Passengers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81"/>
              <c:pt idx="0">
                <c:v>2644539</c:v>
              </c:pt>
              <c:pt idx="1">
                <c:v>2359800</c:v>
              </c:pt>
              <c:pt idx="2">
                <c:v>2925918</c:v>
              </c:pt>
              <c:pt idx="3">
                <c:v>3024973</c:v>
              </c:pt>
              <c:pt idx="4">
                <c:v>3177100</c:v>
              </c:pt>
              <c:pt idx="5">
                <c:v>3419595</c:v>
              </c:pt>
              <c:pt idx="6">
                <c:v>3649702</c:v>
              </c:pt>
              <c:pt idx="7">
                <c:v>3650668</c:v>
              </c:pt>
              <c:pt idx="8">
                <c:v>3191526</c:v>
              </c:pt>
              <c:pt idx="9">
                <c:v>3249428</c:v>
              </c:pt>
              <c:pt idx="10">
                <c:v>2971484</c:v>
              </c:pt>
              <c:pt idx="11">
                <c:v>3074209</c:v>
              </c:pt>
              <c:pt idx="12">
                <c:v>2785466</c:v>
              </c:pt>
              <c:pt idx="13">
                <c:v>2515361</c:v>
              </c:pt>
              <c:pt idx="14">
                <c:v>3105958</c:v>
              </c:pt>
              <c:pt idx="15">
                <c:v>3139059</c:v>
              </c:pt>
              <c:pt idx="16">
                <c:v>3380355</c:v>
              </c:pt>
              <c:pt idx="17">
                <c:v>3612886</c:v>
              </c:pt>
              <c:pt idx="18">
                <c:v>3765824</c:v>
              </c:pt>
              <c:pt idx="19">
                <c:v>3771842</c:v>
              </c:pt>
              <c:pt idx="20">
                <c:v>3356365</c:v>
              </c:pt>
              <c:pt idx="21">
                <c:v>3490100</c:v>
              </c:pt>
              <c:pt idx="22">
                <c:v>3163659</c:v>
              </c:pt>
              <c:pt idx="23">
                <c:v>3167124</c:v>
              </c:pt>
              <c:pt idx="24">
                <c:v>2883810</c:v>
              </c:pt>
              <c:pt idx="25">
                <c:v>2610667</c:v>
              </c:pt>
              <c:pt idx="26">
                <c:v>3129205</c:v>
              </c:pt>
              <c:pt idx="27">
                <c:v>3200527</c:v>
              </c:pt>
              <c:pt idx="28">
                <c:v>3547804</c:v>
              </c:pt>
              <c:pt idx="29">
                <c:v>3766323</c:v>
              </c:pt>
              <c:pt idx="30">
                <c:v>3935589</c:v>
              </c:pt>
              <c:pt idx="31">
                <c:v>3917884</c:v>
              </c:pt>
              <c:pt idx="32">
                <c:v>3564970</c:v>
              </c:pt>
              <c:pt idx="33">
                <c:v>3602455</c:v>
              </c:pt>
              <c:pt idx="34">
                <c:v>3326859</c:v>
              </c:pt>
              <c:pt idx="35">
                <c:v>3441693</c:v>
              </c:pt>
              <c:pt idx="36">
                <c:v>3211600</c:v>
              </c:pt>
              <c:pt idx="37">
                <c:v>2998119</c:v>
              </c:pt>
              <c:pt idx="38">
                <c:v>3472440</c:v>
              </c:pt>
              <c:pt idx="39">
                <c:v>3563007</c:v>
              </c:pt>
              <c:pt idx="40">
                <c:v>3820570</c:v>
              </c:pt>
              <c:pt idx="41">
                <c:v>4107195</c:v>
              </c:pt>
              <c:pt idx="42">
                <c:v>4284443</c:v>
              </c:pt>
              <c:pt idx="43">
                <c:v>4356216</c:v>
              </c:pt>
              <c:pt idx="44">
                <c:v>3819379</c:v>
              </c:pt>
              <c:pt idx="45">
                <c:v>3844987</c:v>
              </c:pt>
              <c:pt idx="46">
                <c:v>3478890</c:v>
              </c:pt>
              <c:pt idx="47">
                <c:v>3443039</c:v>
              </c:pt>
              <c:pt idx="48">
                <c:v>3204637</c:v>
              </c:pt>
              <c:pt idx="49">
                <c:v>2966477</c:v>
              </c:pt>
              <c:pt idx="50">
                <c:v>3593364</c:v>
              </c:pt>
              <c:pt idx="51">
                <c:v>3604104</c:v>
              </c:pt>
              <c:pt idx="52">
                <c:v>3933016</c:v>
              </c:pt>
              <c:pt idx="53">
                <c:v>4146797</c:v>
              </c:pt>
              <c:pt idx="54">
                <c:v>4176486</c:v>
              </c:pt>
              <c:pt idx="55">
                <c:v>4347059</c:v>
              </c:pt>
              <c:pt idx="56">
                <c:v>3781168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E41-4ED6-83F2-3AE51444F579}"/>
            </c:ext>
          </c:extLst>
        </c:ser>
        <c:ser>
          <c:idx val="1"/>
          <c:order val="1"/>
          <c:tx>
            <c:v>Forecast (Airport Passengers)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1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  <c:pt idx="10">
                <c:v>40118</c:v>
              </c:pt>
              <c:pt idx="11">
                <c:v>40148</c:v>
              </c:pt>
              <c:pt idx="12">
                <c:v>40179</c:v>
              </c:pt>
              <c:pt idx="13">
                <c:v>40210</c:v>
              </c:pt>
              <c:pt idx="14">
                <c:v>40238</c:v>
              </c:pt>
              <c:pt idx="15">
                <c:v>40269</c:v>
              </c:pt>
              <c:pt idx="16">
                <c:v>40299</c:v>
              </c:pt>
              <c:pt idx="17">
                <c:v>40330</c:v>
              </c:pt>
              <c:pt idx="18">
                <c:v>40360</c:v>
              </c:pt>
              <c:pt idx="19">
                <c:v>40391</c:v>
              </c:pt>
              <c:pt idx="20">
                <c:v>40422</c:v>
              </c:pt>
              <c:pt idx="21">
                <c:v>40452</c:v>
              </c:pt>
              <c:pt idx="22">
                <c:v>40483</c:v>
              </c:pt>
              <c:pt idx="23">
                <c:v>40513</c:v>
              </c:pt>
              <c:pt idx="24">
                <c:v>40544</c:v>
              </c:pt>
              <c:pt idx="25">
                <c:v>40575</c:v>
              </c:pt>
              <c:pt idx="26">
                <c:v>40603</c:v>
              </c:pt>
              <c:pt idx="27">
                <c:v>40634</c:v>
              </c:pt>
              <c:pt idx="28">
                <c:v>40664</c:v>
              </c:pt>
              <c:pt idx="29">
                <c:v>40695</c:v>
              </c:pt>
              <c:pt idx="30">
                <c:v>40725</c:v>
              </c:pt>
              <c:pt idx="31">
                <c:v>40756</c:v>
              </c:pt>
              <c:pt idx="32">
                <c:v>40787</c:v>
              </c:pt>
              <c:pt idx="33">
                <c:v>40817</c:v>
              </c:pt>
              <c:pt idx="34">
                <c:v>40848</c:v>
              </c:pt>
              <c:pt idx="35">
                <c:v>40878</c:v>
              </c:pt>
              <c:pt idx="36">
                <c:v>40909</c:v>
              </c:pt>
              <c:pt idx="37">
                <c:v>40940</c:v>
              </c:pt>
              <c:pt idx="38">
                <c:v>40969</c:v>
              </c:pt>
              <c:pt idx="39">
                <c:v>41000</c:v>
              </c:pt>
              <c:pt idx="40">
                <c:v>41030</c:v>
              </c:pt>
              <c:pt idx="41">
                <c:v>41061</c:v>
              </c:pt>
              <c:pt idx="42">
                <c:v>41091</c:v>
              </c:pt>
              <c:pt idx="43">
                <c:v>41122</c:v>
              </c:pt>
              <c:pt idx="44">
                <c:v>41153</c:v>
              </c:pt>
              <c:pt idx="45">
                <c:v>41183</c:v>
              </c:pt>
              <c:pt idx="46">
                <c:v>41214</c:v>
              </c:pt>
              <c:pt idx="47">
                <c:v>41244</c:v>
              </c:pt>
              <c:pt idx="48">
                <c:v>41275</c:v>
              </c:pt>
              <c:pt idx="49">
                <c:v>41306</c:v>
              </c:pt>
              <c:pt idx="50">
                <c:v>41334</c:v>
              </c:pt>
              <c:pt idx="51">
                <c:v>41365</c:v>
              </c:pt>
              <c:pt idx="52">
                <c:v>41395</c:v>
              </c:pt>
              <c:pt idx="53">
                <c:v>41426</c:v>
              </c:pt>
              <c:pt idx="54">
                <c:v>41456</c:v>
              </c:pt>
              <c:pt idx="55">
                <c:v>41487</c:v>
              </c:pt>
              <c:pt idx="56">
                <c:v>41518</c:v>
              </c:pt>
              <c:pt idx="57">
                <c:v>41548</c:v>
              </c:pt>
              <c:pt idx="58">
                <c:v>41579</c:v>
              </c:pt>
              <c:pt idx="59">
                <c:v>41609</c:v>
              </c:pt>
              <c:pt idx="60">
                <c:v>41640</c:v>
              </c:pt>
              <c:pt idx="61">
                <c:v>41671</c:v>
              </c:pt>
              <c:pt idx="62">
                <c:v>41699</c:v>
              </c:pt>
              <c:pt idx="63">
                <c:v>41730</c:v>
              </c:pt>
              <c:pt idx="64">
                <c:v>41760</c:v>
              </c:pt>
              <c:pt idx="65">
                <c:v>41791</c:v>
              </c:pt>
              <c:pt idx="66">
                <c:v>41821</c:v>
              </c:pt>
              <c:pt idx="67">
                <c:v>41852</c:v>
              </c:pt>
              <c:pt idx="68">
                <c:v>41883</c:v>
              </c:pt>
              <c:pt idx="69">
                <c:v>41913</c:v>
              </c:pt>
              <c:pt idx="70">
                <c:v>41944</c:v>
              </c:pt>
              <c:pt idx="71">
                <c:v>41974</c:v>
              </c:pt>
              <c:pt idx="72">
                <c:v>42005</c:v>
              </c:pt>
              <c:pt idx="73">
                <c:v>42036</c:v>
              </c:pt>
              <c:pt idx="74">
                <c:v>42064</c:v>
              </c:pt>
              <c:pt idx="75">
                <c:v>42095</c:v>
              </c:pt>
              <c:pt idx="76">
                <c:v>42125</c:v>
              </c:pt>
              <c:pt idx="77">
                <c:v>42156</c:v>
              </c:pt>
              <c:pt idx="78">
                <c:v>42186</c:v>
              </c:pt>
              <c:pt idx="79">
                <c:v>42217</c:v>
              </c:pt>
              <c:pt idx="80">
                <c:v>42248</c:v>
              </c:pt>
            </c:numLit>
          </c:cat>
          <c:val>
            <c:numLit>
              <c:formatCode>General</c:formatCode>
              <c:ptCount val="81"/>
              <c:pt idx="56">
                <c:v>3781168</c:v>
              </c:pt>
              <c:pt idx="57">
                <c:v>3858196.3569040108</c:v>
              </c:pt>
              <c:pt idx="58">
                <c:v>3562679.8147925721</c:v>
              </c:pt>
              <c:pt idx="59">
                <c:v>3633798.4729250954</c:v>
              </c:pt>
              <c:pt idx="60">
                <c:v>3366457.3612811649</c:v>
              </c:pt>
              <c:pt idx="61">
                <c:v>3110902.6240295651</c:v>
              </c:pt>
              <c:pt idx="62">
                <c:v>3614670.2108763144</c:v>
              </c:pt>
              <c:pt idx="63">
                <c:v>3666432.117738775</c:v>
              </c:pt>
              <c:pt idx="64">
                <c:v>3960805.0319508724</c:v>
              </c:pt>
              <c:pt idx="65">
                <c:v>4182885.9611527501</c:v>
              </c:pt>
              <c:pt idx="66">
                <c:v>4367447.1020644996</c:v>
              </c:pt>
              <c:pt idx="67">
                <c:v>4363455.1675175149</c:v>
              </c:pt>
              <c:pt idx="68">
                <c:v>3954015.4254007861</c:v>
              </c:pt>
              <c:pt idx="69">
                <c:v>4031043.7823047969</c:v>
              </c:pt>
              <c:pt idx="70">
                <c:v>3735527.2401933582</c:v>
              </c:pt>
              <c:pt idx="71">
                <c:v>3806645.8983258815</c:v>
              </c:pt>
              <c:pt idx="72">
                <c:v>3539304.7866819515</c:v>
              </c:pt>
              <c:pt idx="73">
                <c:v>3283750.0494303512</c:v>
              </c:pt>
              <c:pt idx="74">
                <c:v>3787517.6362771005</c:v>
              </c:pt>
              <c:pt idx="75">
                <c:v>3839279.5431395615</c:v>
              </c:pt>
              <c:pt idx="76">
                <c:v>4133652.4573516585</c:v>
              </c:pt>
              <c:pt idx="77">
                <c:v>4355733.3865535362</c:v>
              </c:pt>
              <c:pt idx="78">
                <c:v>4540294.5274652867</c:v>
              </c:pt>
              <c:pt idx="79">
                <c:v>4536302.592918301</c:v>
              </c:pt>
              <c:pt idx="80">
                <c:v>4126862.8508015722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E41-4ED6-83F2-3AE51444F579}"/>
            </c:ext>
          </c:extLst>
        </c:ser>
        <c:ser>
          <c:idx val="2"/>
          <c:order val="2"/>
          <c:tx>
            <c:v>Lower Confidence Bound (Airport Passengers)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1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  <c:pt idx="10">
                <c:v>40118</c:v>
              </c:pt>
              <c:pt idx="11">
                <c:v>40148</c:v>
              </c:pt>
              <c:pt idx="12">
                <c:v>40179</c:v>
              </c:pt>
              <c:pt idx="13">
                <c:v>40210</c:v>
              </c:pt>
              <c:pt idx="14">
                <c:v>40238</c:v>
              </c:pt>
              <c:pt idx="15">
                <c:v>40269</c:v>
              </c:pt>
              <c:pt idx="16">
                <c:v>40299</c:v>
              </c:pt>
              <c:pt idx="17">
                <c:v>40330</c:v>
              </c:pt>
              <c:pt idx="18">
                <c:v>40360</c:v>
              </c:pt>
              <c:pt idx="19">
                <c:v>40391</c:v>
              </c:pt>
              <c:pt idx="20">
                <c:v>40422</c:v>
              </c:pt>
              <c:pt idx="21">
                <c:v>40452</c:v>
              </c:pt>
              <c:pt idx="22">
                <c:v>40483</c:v>
              </c:pt>
              <c:pt idx="23">
                <c:v>40513</c:v>
              </c:pt>
              <c:pt idx="24">
                <c:v>40544</c:v>
              </c:pt>
              <c:pt idx="25">
                <c:v>40575</c:v>
              </c:pt>
              <c:pt idx="26">
                <c:v>40603</c:v>
              </c:pt>
              <c:pt idx="27">
                <c:v>40634</c:v>
              </c:pt>
              <c:pt idx="28">
                <c:v>40664</c:v>
              </c:pt>
              <c:pt idx="29">
                <c:v>40695</c:v>
              </c:pt>
              <c:pt idx="30">
                <c:v>40725</c:v>
              </c:pt>
              <c:pt idx="31">
                <c:v>40756</c:v>
              </c:pt>
              <c:pt idx="32">
                <c:v>40787</c:v>
              </c:pt>
              <c:pt idx="33">
                <c:v>40817</c:v>
              </c:pt>
              <c:pt idx="34">
                <c:v>40848</c:v>
              </c:pt>
              <c:pt idx="35">
                <c:v>40878</c:v>
              </c:pt>
              <c:pt idx="36">
                <c:v>40909</c:v>
              </c:pt>
              <c:pt idx="37">
                <c:v>40940</c:v>
              </c:pt>
              <c:pt idx="38">
                <c:v>40969</c:v>
              </c:pt>
              <c:pt idx="39">
                <c:v>41000</c:v>
              </c:pt>
              <c:pt idx="40">
                <c:v>41030</c:v>
              </c:pt>
              <c:pt idx="41">
                <c:v>41061</c:v>
              </c:pt>
              <c:pt idx="42">
                <c:v>41091</c:v>
              </c:pt>
              <c:pt idx="43">
                <c:v>41122</c:v>
              </c:pt>
              <c:pt idx="44">
                <c:v>41153</c:v>
              </c:pt>
              <c:pt idx="45">
                <c:v>41183</c:v>
              </c:pt>
              <c:pt idx="46">
                <c:v>41214</c:v>
              </c:pt>
              <c:pt idx="47">
                <c:v>41244</c:v>
              </c:pt>
              <c:pt idx="48">
                <c:v>41275</c:v>
              </c:pt>
              <c:pt idx="49">
                <c:v>41306</c:v>
              </c:pt>
              <c:pt idx="50">
                <c:v>41334</c:v>
              </c:pt>
              <c:pt idx="51">
                <c:v>41365</c:v>
              </c:pt>
              <c:pt idx="52">
                <c:v>41395</c:v>
              </c:pt>
              <c:pt idx="53">
                <c:v>41426</c:v>
              </c:pt>
              <c:pt idx="54">
                <c:v>41456</c:v>
              </c:pt>
              <c:pt idx="55">
                <c:v>41487</c:v>
              </c:pt>
              <c:pt idx="56">
                <c:v>41518</c:v>
              </c:pt>
              <c:pt idx="57">
                <c:v>41548</c:v>
              </c:pt>
              <c:pt idx="58">
                <c:v>41579</c:v>
              </c:pt>
              <c:pt idx="59">
                <c:v>41609</c:v>
              </c:pt>
              <c:pt idx="60">
                <c:v>41640</c:v>
              </c:pt>
              <c:pt idx="61">
                <c:v>41671</c:v>
              </c:pt>
              <c:pt idx="62">
                <c:v>41699</c:v>
              </c:pt>
              <c:pt idx="63">
                <c:v>41730</c:v>
              </c:pt>
              <c:pt idx="64">
                <c:v>41760</c:v>
              </c:pt>
              <c:pt idx="65">
                <c:v>41791</c:v>
              </c:pt>
              <c:pt idx="66">
                <c:v>41821</c:v>
              </c:pt>
              <c:pt idx="67">
                <c:v>41852</c:v>
              </c:pt>
              <c:pt idx="68">
                <c:v>41883</c:v>
              </c:pt>
              <c:pt idx="69">
                <c:v>41913</c:v>
              </c:pt>
              <c:pt idx="70">
                <c:v>41944</c:v>
              </c:pt>
              <c:pt idx="71">
                <c:v>41974</c:v>
              </c:pt>
              <c:pt idx="72">
                <c:v>42005</c:v>
              </c:pt>
              <c:pt idx="73">
                <c:v>42036</c:v>
              </c:pt>
              <c:pt idx="74">
                <c:v>42064</c:v>
              </c:pt>
              <c:pt idx="75">
                <c:v>42095</c:v>
              </c:pt>
              <c:pt idx="76">
                <c:v>42125</c:v>
              </c:pt>
              <c:pt idx="77">
                <c:v>42156</c:v>
              </c:pt>
              <c:pt idx="78">
                <c:v>42186</c:v>
              </c:pt>
              <c:pt idx="79">
                <c:v>42217</c:v>
              </c:pt>
              <c:pt idx="80">
                <c:v>42248</c:v>
              </c:pt>
            </c:numLit>
          </c:cat>
          <c:val>
            <c:numLit>
              <c:formatCode>General</c:formatCode>
              <c:ptCount val="81"/>
              <c:pt idx="56">
                <c:v>3781168</c:v>
              </c:pt>
              <c:pt idx="57">
                <c:v>3695827.071337596</c:v>
              </c:pt>
              <c:pt idx="58">
                <c:v>3395234.3290626127</c:v>
              </c:pt>
              <c:pt idx="59">
                <c:v>3461387.5968217924</c:v>
              </c:pt>
              <c:pt idx="60">
                <c:v>3189182.4444287894</c:v>
              </c:pt>
              <c:pt idx="61">
                <c:v>2928856.7472351794</c:v>
              </c:pt>
              <c:pt idx="62">
                <c:v>3427939.1790022892</c:v>
              </c:pt>
              <c:pt idx="63">
                <c:v>3475095.2945883656</c:v>
              </c:pt>
              <c:pt idx="64">
                <c:v>3764936.0480073574</c:v>
              </c:pt>
              <c:pt idx="65">
                <c:v>3982553.3179673976</c:v>
              </c:pt>
              <c:pt idx="66">
                <c:v>4162714.691868763</c:v>
              </c:pt>
              <c:pt idx="67">
                <c:v>4154382.7227156921</c:v>
              </c:pt>
              <c:pt idx="68">
                <c:v>3740658.9096208187</c:v>
              </c:pt>
              <c:pt idx="69">
                <c:v>3813423.808088656</c:v>
              </c:pt>
              <c:pt idx="70">
                <c:v>3513725.7444141367</c:v>
              </c:pt>
              <c:pt idx="71">
                <c:v>3580709.4021058688</c:v>
              </c:pt>
              <c:pt idx="72">
                <c:v>3309277.1877112389</c:v>
              </c:pt>
              <c:pt idx="73">
                <c:v>3049672.8310821415</c:v>
              </c:pt>
              <c:pt idx="74">
                <c:v>3549430.0544170653</c:v>
              </c:pt>
              <c:pt idx="75">
                <c:v>3597218.7935852995</c:v>
              </c:pt>
              <c:pt idx="76">
                <c:v>3887653.8264740822</c:v>
              </c:pt>
              <c:pt idx="77">
                <c:v>4105830.3871314777</c:v>
              </c:pt>
              <c:pt idx="78">
                <c:v>4286519.0215908252</c:v>
              </c:pt>
              <c:pt idx="79">
                <c:v>4278684.903490141</c:v>
              </c:pt>
              <c:pt idx="80">
                <c:v>3865431.8629269381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E41-4ED6-83F2-3AE51444F579}"/>
            </c:ext>
          </c:extLst>
        </c:ser>
        <c:ser>
          <c:idx val="3"/>
          <c:order val="3"/>
          <c:tx>
            <c:v>Upper Confidence Bound (Airport Passengers)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1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  <c:pt idx="10">
                <c:v>40118</c:v>
              </c:pt>
              <c:pt idx="11">
                <c:v>40148</c:v>
              </c:pt>
              <c:pt idx="12">
                <c:v>40179</c:v>
              </c:pt>
              <c:pt idx="13">
                <c:v>40210</c:v>
              </c:pt>
              <c:pt idx="14">
                <c:v>40238</c:v>
              </c:pt>
              <c:pt idx="15">
                <c:v>40269</c:v>
              </c:pt>
              <c:pt idx="16">
                <c:v>40299</c:v>
              </c:pt>
              <c:pt idx="17">
                <c:v>40330</c:v>
              </c:pt>
              <c:pt idx="18">
                <c:v>40360</c:v>
              </c:pt>
              <c:pt idx="19">
                <c:v>40391</c:v>
              </c:pt>
              <c:pt idx="20">
                <c:v>40422</c:v>
              </c:pt>
              <c:pt idx="21">
                <c:v>40452</c:v>
              </c:pt>
              <c:pt idx="22">
                <c:v>40483</c:v>
              </c:pt>
              <c:pt idx="23">
                <c:v>40513</c:v>
              </c:pt>
              <c:pt idx="24">
                <c:v>40544</c:v>
              </c:pt>
              <c:pt idx="25">
                <c:v>40575</c:v>
              </c:pt>
              <c:pt idx="26">
                <c:v>40603</c:v>
              </c:pt>
              <c:pt idx="27">
                <c:v>40634</c:v>
              </c:pt>
              <c:pt idx="28">
                <c:v>40664</c:v>
              </c:pt>
              <c:pt idx="29">
                <c:v>40695</c:v>
              </c:pt>
              <c:pt idx="30">
                <c:v>40725</c:v>
              </c:pt>
              <c:pt idx="31">
                <c:v>40756</c:v>
              </c:pt>
              <c:pt idx="32">
                <c:v>40787</c:v>
              </c:pt>
              <c:pt idx="33">
                <c:v>40817</c:v>
              </c:pt>
              <c:pt idx="34">
                <c:v>40848</c:v>
              </c:pt>
              <c:pt idx="35">
                <c:v>40878</c:v>
              </c:pt>
              <c:pt idx="36">
                <c:v>40909</c:v>
              </c:pt>
              <c:pt idx="37">
                <c:v>40940</c:v>
              </c:pt>
              <c:pt idx="38">
                <c:v>40969</c:v>
              </c:pt>
              <c:pt idx="39">
                <c:v>41000</c:v>
              </c:pt>
              <c:pt idx="40">
                <c:v>41030</c:v>
              </c:pt>
              <c:pt idx="41">
                <c:v>41061</c:v>
              </c:pt>
              <c:pt idx="42">
                <c:v>41091</c:v>
              </c:pt>
              <c:pt idx="43">
                <c:v>41122</c:v>
              </c:pt>
              <c:pt idx="44">
                <c:v>41153</c:v>
              </c:pt>
              <c:pt idx="45">
                <c:v>41183</c:v>
              </c:pt>
              <c:pt idx="46">
                <c:v>41214</c:v>
              </c:pt>
              <c:pt idx="47">
                <c:v>41244</c:v>
              </c:pt>
              <c:pt idx="48">
                <c:v>41275</c:v>
              </c:pt>
              <c:pt idx="49">
                <c:v>41306</c:v>
              </c:pt>
              <c:pt idx="50">
                <c:v>41334</c:v>
              </c:pt>
              <c:pt idx="51">
                <c:v>41365</c:v>
              </c:pt>
              <c:pt idx="52">
                <c:v>41395</c:v>
              </c:pt>
              <c:pt idx="53">
                <c:v>41426</c:v>
              </c:pt>
              <c:pt idx="54">
                <c:v>41456</c:v>
              </c:pt>
              <c:pt idx="55">
                <c:v>41487</c:v>
              </c:pt>
              <c:pt idx="56">
                <c:v>41518</c:v>
              </c:pt>
              <c:pt idx="57">
                <c:v>41548</c:v>
              </c:pt>
              <c:pt idx="58">
                <c:v>41579</c:v>
              </c:pt>
              <c:pt idx="59">
                <c:v>41609</c:v>
              </c:pt>
              <c:pt idx="60">
                <c:v>41640</c:v>
              </c:pt>
              <c:pt idx="61">
                <c:v>41671</c:v>
              </c:pt>
              <c:pt idx="62">
                <c:v>41699</c:v>
              </c:pt>
              <c:pt idx="63">
                <c:v>41730</c:v>
              </c:pt>
              <c:pt idx="64">
                <c:v>41760</c:v>
              </c:pt>
              <c:pt idx="65">
                <c:v>41791</c:v>
              </c:pt>
              <c:pt idx="66">
                <c:v>41821</c:v>
              </c:pt>
              <c:pt idx="67">
                <c:v>41852</c:v>
              </c:pt>
              <c:pt idx="68">
                <c:v>41883</c:v>
              </c:pt>
              <c:pt idx="69">
                <c:v>41913</c:v>
              </c:pt>
              <c:pt idx="70">
                <c:v>41944</c:v>
              </c:pt>
              <c:pt idx="71">
                <c:v>41974</c:v>
              </c:pt>
              <c:pt idx="72">
                <c:v>42005</c:v>
              </c:pt>
              <c:pt idx="73">
                <c:v>42036</c:v>
              </c:pt>
              <c:pt idx="74">
                <c:v>42064</c:v>
              </c:pt>
              <c:pt idx="75">
                <c:v>42095</c:v>
              </c:pt>
              <c:pt idx="76">
                <c:v>42125</c:v>
              </c:pt>
              <c:pt idx="77">
                <c:v>42156</c:v>
              </c:pt>
              <c:pt idx="78">
                <c:v>42186</c:v>
              </c:pt>
              <c:pt idx="79">
                <c:v>42217</c:v>
              </c:pt>
              <c:pt idx="80">
                <c:v>42248</c:v>
              </c:pt>
            </c:numLit>
          </c:cat>
          <c:val>
            <c:numLit>
              <c:formatCode>General</c:formatCode>
              <c:ptCount val="81"/>
              <c:pt idx="56">
                <c:v>3781168</c:v>
              </c:pt>
              <c:pt idx="57">
                <c:v>4020565.6424704255</c:v>
              </c:pt>
              <c:pt idx="58">
                <c:v>3730125.3005225314</c:v>
              </c:pt>
              <c:pt idx="59">
                <c:v>3806209.3490283983</c:v>
              </c:pt>
              <c:pt idx="60">
                <c:v>3543732.2781335404</c:v>
              </c:pt>
              <c:pt idx="61">
                <c:v>3292948.5008239509</c:v>
              </c:pt>
              <c:pt idx="62">
                <c:v>3801401.2427503397</c:v>
              </c:pt>
              <c:pt idx="63">
                <c:v>3857768.9408891844</c:v>
              </c:pt>
              <c:pt idx="64">
                <c:v>4156674.0158943874</c:v>
              </c:pt>
              <c:pt idx="65">
                <c:v>4383218.604338103</c:v>
              </c:pt>
              <c:pt idx="66">
                <c:v>4572179.5122602358</c:v>
              </c:pt>
              <c:pt idx="67">
                <c:v>4572527.6123193381</c:v>
              </c:pt>
              <c:pt idx="68">
                <c:v>4167371.9411807535</c:v>
              </c:pt>
              <c:pt idx="69">
                <c:v>4248663.7565209372</c:v>
              </c:pt>
              <c:pt idx="70">
                <c:v>3957328.7359725796</c:v>
              </c:pt>
              <c:pt idx="71">
                <c:v>4032582.3945458941</c:v>
              </c:pt>
              <c:pt idx="72">
                <c:v>3769332.3856526641</c:v>
              </c:pt>
              <c:pt idx="73">
                <c:v>3517827.267778561</c:v>
              </c:pt>
              <c:pt idx="74">
                <c:v>4025605.2181371357</c:v>
              </c:pt>
              <c:pt idx="75">
                <c:v>4081340.2926938236</c:v>
              </c:pt>
              <c:pt idx="76">
                <c:v>4379651.0882292343</c:v>
              </c:pt>
              <c:pt idx="77">
                <c:v>4605636.3859755946</c:v>
              </c:pt>
              <c:pt idx="78">
                <c:v>4794070.0333397482</c:v>
              </c:pt>
              <c:pt idx="79">
                <c:v>4793920.282346461</c:v>
              </c:pt>
              <c:pt idx="80">
                <c:v>4388293.8386762068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E41-4ED6-83F2-3AE51444F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153216"/>
        <c:axId val="-73148352"/>
      </c:lineChart>
      <c:catAx>
        <c:axId val="-7315321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48352"/>
        <c:crosses val="autoZero"/>
        <c:auto val="1"/>
        <c:lblAlgn val="ctr"/>
        <c:lblOffset val="100"/>
        <c:noMultiLvlLbl val="0"/>
      </c:catAx>
      <c:valAx>
        <c:axId val="-731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treemap" uniqueId="{664AA49A-EB61-4CFB-BDF6-52DBD9DA866E}">
          <cx:tx>
            <cx:txData>
              <cx:f>_xlchart.v1.1</cx:f>
              <cx:v>Revenue</cx:v>
            </cx:txData>
          </cx:tx>
          <cx:dataLabels pos="inEnd">
            <cx:numFmt formatCode="$#,##0" sourceLinked="0"/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Profit and Loss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Profit and Loss</a:t>
          </a:r>
        </a:p>
      </cx:txPr>
    </cx:title>
    <cx:plotArea>
      <cx:plotAreaRegion>
        <cx:series layoutId="waterfall" uniqueId="{00000000-B7F1-4B7A-A751-EBC617E99B79}">
          <cx:tx>
            <cx:txData>
              <cx:f>_xlchart.v1.4</cx:f>
              <cx:v>Loss/Profit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1"/>
            <cx:subtotals>
              <cx:idx val="11"/>
            </cx:subtotals>
          </cx:layoutPr>
        </cx:series>
      </cx:plotAreaRegion>
      <cx:axis id="0">
        <cx:catScaling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Temperature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Temperature</a:t>
          </a:r>
        </a:p>
      </cx:txPr>
    </cx:title>
    <cx:plotArea>
      <cx:plotAreaRegion>
        <cx:series layoutId="clusteredColumn" uniqueId="{FFCFBF45-6013-4AEE-867D-E5409268314B}">
          <cx:tx>
            <cx:txData>
              <cx:f>_xlchart.v1.6</cx:f>
              <cx:v>Temperature (C)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effectLst>
              <a:glow>
                <a:schemeClr val="accent1">
                  <a:alpha val="41000"/>
                </a:schemeClr>
              </a:glow>
            </a:effectLst>
          </cx:spPr>
        </cx:majorGridlines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hyperlink" Target="#'Forecast.ets sample'!A84"/><Relationship Id="rId1" Type="http://schemas.openxmlformats.org/officeDocument/2006/relationships/hyperlink" Target="https://support.office.com/en-us/article/Forecasting-functions-reference-897a2fe9-6595-4680-a0b0-93e0308d5f6e" TargetMode="Externa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140970</xdr:rowOff>
    </xdr:from>
    <xdr:to>
      <xdr:col>8</xdr:col>
      <xdr:colOff>266700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7FEF6-5087-427A-B9C8-2670CA9AF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0</xdr:row>
      <xdr:rowOff>156210</xdr:rowOff>
    </xdr:from>
    <xdr:to>
      <xdr:col>14</xdr:col>
      <xdr:colOff>45720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EC931E-D3F2-4D0B-9B40-184B914C0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0</xdr:row>
      <xdr:rowOff>3810</xdr:rowOff>
    </xdr:from>
    <xdr:to>
      <xdr:col>15</xdr:col>
      <xdr:colOff>7620</xdr:colOff>
      <xdr:row>24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D9ABCE-E103-460E-9825-A39C76EA98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59680" y="3810"/>
              <a:ext cx="4892040" cy="46596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163830</xdr:rowOff>
    </xdr:from>
    <xdr:to>
      <xdr:col>10</xdr:col>
      <xdr:colOff>312420</xdr:colOff>
      <xdr:row>15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C1ABB0B-E74F-4A01-80A2-B28F30ADA0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0240" y="1638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19050</xdr:rowOff>
    </xdr:from>
    <xdr:to>
      <xdr:col>18</xdr:col>
      <xdr:colOff>76200</xdr:colOff>
      <xdr:row>13</xdr:row>
      <xdr:rowOff>92202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C32C33-DAB5-4A8A-8D15-29726A053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</xdr:colOff>
      <xdr:row>16</xdr:row>
      <xdr:rowOff>26670</xdr:rowOff>
    </xdr:from>
    <xdr:to>
      <xdr:col>20</xdr:col>
      <xdr:colOff>403860</xdr:colOff>
      <xdr:row>31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956594-2356-4CA4-83C7-481E384E5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0</xdr:row>
      <xdr:rowOff>38100</xdr:rowOff>
    </xdr:from>
    <xdr:to>
      <xdr:col>16</xdr:col>
      <xdr:colOff>571500</xdr:colOff>
      <xdr:row>13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96258D-D6F5-4011-AD74-0A6347318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68580</xdr:colOff>
      <xdr:row>13</xdr:row>
      <xdr:rowOff>156210</xdr:rowOff>
    </xdr:from>
    <xdr:to>
      <xdr:col>20</xdr:col>
      <xdr:colOff>502920</xdr:colOff>
      <xdr:row>28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FB327-05C6-4A89-B5BE-F0C43EAEA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</xdr:colOff>
      <xdr:row>34</xdr:row>
      <xdr:rowOff>179070</xdr:rowOff>
    </xdr:from>
    <xdr:to>
      <xdr:col>15</xdr:col>
      <xdr:colOff>15240</xdr:colOff>
      <xdr:row>49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568FE82-8ADF-46B0-ACF4-BFD2536298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07480" y="65036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745</xdr:colOff>
      <xdr:row>4</xdr:row>
      <xdr:rowOff>19045</xdr:rowOff>
    </xdr:from>
    <xdr:to>
      <xdr:col>11</xdr:col>
      <xdr:colOff>217151</xdr:colOff>
      <xdr:row>8</xdr:row>
      <xdr:rowOff>142874</xdr:rowOff>
    </xdr:to>
    <xdr:grpSp>
      <xdr:nvGrpSpPr>
        <xdr:cNvPr id="2" name="Step 1">
          <a:extLst>
            <a:ext uri="{FF2B5EF4-FFF2-40B4-BE49-F238E27FC236}">
              <a16:creationId xmlns:a16="http://schemas.microsoft.com/office/drawing/2014/main" id="{80C2508A-C826-4329-AF29-07ABD8191A86}"/>
            </a:ext>
          </a:extLst>
        </xdr:cNvPr>
        <xdr:cNvGrpSpPr/>
      </xdr:nvGrpSpPr>
      <xdr:grpSpPr>
        <a:xfrm>
          <a:off x="7656604" y="1462363"/>
          <a:ext cx="2825135" cy="984440"/>
          <a:chOff x="331650" y="1322236"/>
          <a:chExt cx="1872343" cy="851911"/>
        </a:xfrm>
        <a:solidFill>
          <a:schemeClr val="accent1"/>
        </a:solidFill>
      </xdr:grpSpPr>
      <xdr:sp macro="" textlink="">
        <xdr:nvSpPr>
          <xdr:cNvPr id="3" name="Container">
            <a:extLst>
              <a:ext uri="{FF2B5EF4-FFF2-40B4-BE49-F238E27FC236}">
                <a16:creationId xmlns:a16="http://schemas.microsoft.com/office/drawing/2014/main" id="{0472FB07-ABD4-40A0-A4F3-A66CBAD80B8F}"/>
              </a:ext>
            </a:extLst>
          </xdr:cNvPr>
          <xdr:cNvSpPr/>
        </xdr:nvSpPr>
        <xdr:spPr>
          <a:xfrm>
            <a:off x="331650" y="1333499"/>
            <a:ext cx="1872343" cy="840648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4" name="Text">
            <a:extLst>
              <a:ext uri="{FF2B5EF4-FFF2-40B4-BE49-F238E27FC236}">
                <a16:creationId xmlns:a16="http://schemas.microsoft.com/office/drawing/2014/main" id="{83C8947C-9A65-47FE-BF45-4A3F9F2B6C36}"/>
              </a:ext>
            </a:extLst>
          </xdr:cNvPr>
          <xdr:cNvSpPr txBox="1"/>
        </xdr:nvSpPr>
        <xdr:spPr>
          <a:xfrm>
            <a:off x="529513" y="1348164"/>
            <a:ext cx="1605704" cy="7517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This example contains sample monthly passenger data for an airport from January 2009 - September 2013.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5" name="Number">
            <a:extLst>
              <a:ext uri="{FF2B5EF4-FFF2-40B4-BE49-F238E27FC236}">
                <a16:creationId xmlns:a16="http://schemas.microsoft.com/office/drawing/2014/main" id="{7778D186-57C7-4182-ABF9-B3D1FE16F0B2}"/>
              </a:ext>
            </a:extLst>
          </xdr:cNvPr>
          <xdr:cNvSpPr txBox="1"/>
        </xdr:nvSpPr>
        <xdr:spPr>
          <a:xfrm>
            <a:off x="335860" y="1322236"/>
            <a:ext cx="199185" cy="6767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1</a:t>
            </a:r>
          </a:p>
        </xdr:txBody>
      </xdr:sp>
    </xdr:grpSp>
    <xdr:clientData/>
  </xdr:twoCellAnchor>
  <xdr:twoCellAnchor>
    <xdr:from>
      <xdr:col>7</xdr:col>
      <xdr:colOff>0</xdr:colOff>
      <xdr:row>9</xdr:row>
      <xdr:rowOff>9776</xdr:rowOff>
    </xdr:from>
    <xdr:to>
      <xdr:col>11</xdr:col>
      <xdr:colOff>224407</xdr:colOff>
      <xdr:row>15</xdr:row>
      <xdr:rowOff>19049</xdr:rowOff>
    </xdr:to>
    <xdr:grpSp>
      <xdr:nvGrpSpPr>
        <xdr:cNvPr id="6" name="Step 3">
          <a:extLst>
            <a:ext uri="{FF2B5EF4-FFF2-40B4-BE49-F238E27FC236}">
              <a16:creationId xmlns:a16="http://schemas.microsoft.com/office/drawing/2014/main" id="{199E4E4F-C675-436B-9D75-3D27D013D824}"/>
            </a:ext>
          </a:extLst>
        </xdr:cNvPr>
        <xdr:cNvGrpSpPr/>
      </xdr:nvGrpSpPr>
      <xdr:grpSpPr>
        <a:xfrm>
          <a:off x="7655859" y="2528858"/>
          <a:ext cx="2833136" cy="1300191"/>
          <a:chOff x="7061007" y="2613499"/>
          <a:chExt cx="2586607" cy="1174171"/>
        </a:xfrm>
      </xdr:grpSpPr>
      <xdr:sp macro="" textlink="">
        <xdr:nvSpPr>
          <xdr:cNvPr id="7" name="Container">
            <a:extLst>
              <a:ext uri="{FF2B5EF4-FFF2-40B4-BE49-F238E27FC236}">
                <a16:creationId xmlns:a16="http://schemas.microsoft.com/office/drawing/2014/main" id="{4F7120DD-AEC0-468A-A4F0-00D211C0DED8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8" name="Text">
            <a:extLst>
              <a:ext uri="{FF2B5EF4-FFF2-40B4-BE49-F238E27FC236}">
                <a16:creationId xmlns:a16="http://schemas.microsoft.com/office/drawing/2014/main" id="{1D8A3AFC-7C37-4911-9E15-54E30692074F}"/>
              </a:ext>
            </a:extLst>
          </xdr:cNvPr>
          <xdr:cNvSpPr txBox="1"/>
        </xdr:nvSpPr>
        <xdr:spPr>
          <a:xfrm>
            <a:off x="7324725" y="2629002"/>
            <a:ext cx="2322889" cy="11410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If you scroll down, beginning in row 61 you'll see how we used FORECAST.ETS functions to calculate the forecast passenger traffic through September 2015. 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	Or click the button &gt;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9" name="Number">
            <a:extLst>
              <a:ext uri="{FF2B5EF4-FFF2-40B4-BE49-F238E27FC236}">
                <a16:creationId xmlns:a16="http://schemas.microsoft.com/office/drawing/2014/main" id="{385C69CB-5742-4ACC-BBF3-E8D54621B2AC}"/>
              </a:ext>
            </a:extLst>
          </xdr:cNvPr>
          <xdr:cNvSpPr txBox="1"/>
        </xdr:nvSpPr>
        <xdr:spPr>
          <a:xfrm>
            <a:off x="7067550" y="2667002"/>
            <a:ext cx="274320" cy="3657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2</a:t>
            </a:r>
          </a:p>
        </xdr:txBody>
      </xdr:sp>
    </xdr:grpSp>
    <xdr:clientData/>
  </xdr:twoCellAnchor>
  <xdr:twoCellAnchor>
    <xdr:from>
      <xdr:col>7</xdr:col>
      <xdr:colOff>19050</xdr:colOff>
      <xdr:row>18</xdr:row>
      <xdr:rowOff>114551</xdr:rowOff>
    </xdr:from>
    <xdr:to>
      <xdr:col>11</xdr:col>
      <xdr:colOff>252982</xdr:colOff>
      <xdr:row>22</xdr:row>
      <xdr:rowOff>129950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4586C8E6-DF65-4069-9DDD-CB106A05BDBC}"/>
            </a:ext>
          </a:extLst>
        </xdr:cNvPr>
        <xdr:cNvGrpSpPr/>
      </xdr:nvGrpSpPr>
      <xdr:grpSpPr>
        <a:xfrm>
          <a:off x="7674909" y="4570010"/>
          <a:ext cx="2842661" cy="876011"/>
          <a:chOff x="7080057" y="5023326"/>
          <a:chExt cx="2596132" cy="853599"/>
        </a:xfrm>
      </xdr:grpSpPr>
      <xdr:sp macro="" textlink="">
        <xdr:nvSpPr>
          <xdr:cNvPr id="11" name="Container">
            <a:extLst>
              <a:ext uri="{FF2B5EF4-FFF2-40B4-BE49-F238E27FC236}">
                <a16:creationId xmlns:a16="http://schemas.microsoft.com/office/drawing/2014/main" id="{F18446FD-858F-4977-81E0-EFA3549AEE5C}"/>
              </a:ext>
            </a:extLst>
          </xdr:cNvPr>
          <xdr:cNvSpPr/>
        </xdr:nvSpPr>
        <xdr:spPr>
          <a:xfrm>
            <a:off x="7080057" y="5023326"/>
            <a:ext cx="2578609" cy="853599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12" name="Number">
            <a:extLst>
              <a:ext uri="{FF2B5EF4-FFF2-40B4-BE49-F238E27FC236}">
                <a16:creationId xmlns:a16="http://schemas.microsoft.com/office/drawing/2014/main" id="{28F63505-2214-4124-94D5-65905424B6E3}"/>
              </a:ext>
            </a:extLst>
          </xdr:cNvPr>
          <xdr:cNvSpPr txBox="1"/>
        </xdr:nvSpPr>
        <xdr:spPr>
          <a:xfrm>
            <a:off x="7080057" y="5137626"/>
            <a:ext cx="274320" cy="2392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4</a:t>
            </a:r>
          </a:p>
        </xdr:txBody>
      </xdr:sp>
      <xdr:sp macro="" textlink="">
        <xdr:nvSpPr>
          <xdr:cNvPr id="13" name="Text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3CC71F29-7101-4062-A915-5B27E87D4AB8}"/>
              </a:ext>
            </a:extLst>
          </xdr:cNvPr>
          <xdr:cNvSpPr txBox="1"/>
        </xdr:nvSpPr>
        <xdr:spPr>
          <a:xfrm>
            <a:off x="7353300" y="5057775"/>
            <a:ext cx="2322889" cy="8053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Review the FORECASTING function reference on support.office.com by clicking this box.</a:t>
            </a:r>
          </a:p>
        </xdr:txBody>
      </xdr:sp>
    </xdr:grpSp>
    <xdr:clientData/>
  </xdr:twoCellAnchor>
  <xdr:twoCellAnchor>
    <xdr:from>
      <xdr:col>7</xdr:col>
      <xdr:colOff>19050</xdr:colOff>
      <xdr:row>15</xdr:row>
      <xdr:rowOff>104181</xdr:rowOff>
    </xdr:from>
    <xdr:to>
      <xdr:col>11</xdr:col>
      <xdr:colOff>243457</xdr:colOff>
      <xdr:row>18</xdr:row>
      <xdr:rowOff>28575</xdr:rowOff>
    </xdr:to>
    <xdr:grpSp>
      <xdr:nvGrpSpPr>
        <xdr:cNvPr id="14" name="Step 3">
          <a:extLst>
            <a:ext uri="{FF2B5EF4-FFF2-40B4-BE49-F238E27FC236}">
              <a16:creationId xmlns:a16="http://schemas.microsoft.com/office/drawing/2014/main" id="{E5BE7E6B-6697-4167-8881-30FF4F9237E0}"/>
            </a:ext>
          </a:extLst>
        </xdr:cNvPr>
        <xdr:cNvGrpSpPr/>
      </xdr:nvGrpSpPr>
      <xdr:grpSpPr>
        <a:xfrm>
          <a:off x="7674909" y="3914181"/>
          <a:ext cx="2833136" cy="569853"/>
          <a:chOff x="7061007" y="2543886"/>
          <a:chExt cx="2586607" cy="1243784"/>
        </a:xfrm>
      </xdr:grpSpPr>
      <xdr:sp macro="" textlink="">
        <xdr:nvSpPr>
          <xdr:cNvPr id="15" name="Container">
            <a:extLst>
              <a:ext uri="{FF2B5EF4-FFF2-40B4-BE49-F238E27FC236}">
                <a16:creationId xmlns:a16="http://schemas.microsoft.com/office/drawing/2014/main" id="{27362F5B-FDD5-445D-96C8-C8D96A5B9BAB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16" name="Text">
            <a:extLst>
              <a:ext uri="{FF2B5EF4-FFF2-40B4-BE49-F238E27FC236}">
                <a16:creationId xmlns:a16="http://schemas.microsoft.com/office/drawing/2014/main" id="{300875DF-F1EF-4402-B116-4D7F1B0BE0E5}"/>
              </a:ext>
            </a:extLst>
          </xdr:cNvPr>
          <xdr:cNvSpPr txBox="1"/>
        </xdr:nvSpPr>
        <xdr:spPr>
          <a:xfrm>
            <a:off x="7324725" y="2543886"/>
            <a:ext cx="2322889" cy="10699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There is an accompanying line chart displaying forecast traffic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17" name="Number">
            <a:extLst>
              <a:ext uri="{FF2B5EF4-FFF2-40B4-BE49-F238E27FC236}">
                <a16:creationId xmlns:a16="http://schemas.microsoft.com/office/drawing/2014/main" id="{6D449CA9-128F-46B5-B9E4-BFB61D32A92B}"/>
              </a:ext>
            </a:extLst>
          </xdr:cNvPr>
          <xdr:cNvSpPr txBox="1"/>
        </xdr:nvSpPr>
        <xdr:spPr>
          <a:xfrm>
            <a:off x="7067550" y="2769143"/>
            <a:ext cx="274320" cy="5648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3</a:t>
            </a:r>
          </a:p>
        </xdr:txBody>
      </xdr:sp>
    </xdr:grpSp>
    <xdr:clientData/>
  </xdr:twoCellAnchor>
  <xdr:twoCellAnchor>
    <xdr:from>
      <xdr:col>6</xdr:col>
      <xdr:colOff>0</xdr:colOff>
      <xdr:row>59</xdr:row>
      <xdr:rowOff>114300</xdr:rowOff>
    </xdr:from>
    <xdr:to>
      <xdr:col>9</xdr:col>
      <xdr:colOff>657225</xdr:colOff>
      <xdr:row>65</xdr:row>
      <xdr:rowOff>190249</xdr:rowOff>
    </xdr:to>
    <xdr:grpSp>
      <xdr:nvGrpSpPr>
        <xdr:cNvPr id="18" name="Step 3">
          <a:extLst>
            <a:ext uri="{FF2B5EF4-FFF2-40B4-BE49-F238E27FC236}">
              <a16:creationId xmlns:a16="http://schemas.microsoft.com/office/drawing/2014/main" id="{B2796095-21D5-4433-8B8D-4F5FC5F14E00}"/>
            </a:ext>
          </a:extLst>
        </xdr:cNvPr>
        <xdr:cNvGrpSpPr/>
      </xdr:nvGrpSpPr>
      <xdr:grpSpPr>
        <a:xfrm>
          <a:off x="7046259" y="13391029"/>
          <a:ext cx="2486025" cy="1366867"/>
          <a:chOff x="7061007" y="2613499"/>
          <a:chExt cx="2586607" cy="1174171"/>
        </a:xfrm>
      </xdr:grpSpPr>
      <xdr:sp macro="" textlink="">
        <xdr:nvSpPr>
          <xdr:cNvPr id="19" name="Container">
            <a:extLst>
              <a:ext uri="{FF2B5EF4-FFF2-40B4-BE49-F238E27FC236}">
                <a16:creationId xmlns:a16="http://schemas.microsoft.com/office/drawing/2014/main" id="{C6C2CA02-0056-4879-A823-DD7F9DD25FA2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20" name="Text">
            <a:extLst>
              <a:ext uri="{FF2B5EF4-FFF2-40B4-BE49-F238E27FC236}">
                <a16:creationId xmlns:a16="http://schemas.microsoft.com/office/drawing/2014/main" id="{8D66C445-4052-4503-8101-35564C21807C}"/>
              </a:ext>
            </a:extLst>
          </xdr:cNvPr>
          <xdr:cNvSpPr txBox="1"/>
        </xdr:nvSpPr>
        <xdr:spPr>
          <a:xfrm>
            <a:off x="7324725" y="2629002"/>
            <a:ext cx="2322889" cy="1069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Forecast (Airport Passengers)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Column C uses the FORECAST.ETS function. See cell C61.</a:t>
            </a:r>
          </a:p>
        </xdr:txBody>
      </xdr:sp>
      <xdr:sp macro="" textlink="">
        <xdr:nvSpPr>
          <xdr:cNvPr id="21" name="Number">
            <a:extLst>
              <a:ext uri="{FF2B5EF4-FFF2-40B4-BE49-F238E27FC236}">
                <a16:creationId xmlns:a16="http://schemas.microsoft.com/office/drawing/2014/main" id="{E9CCEECC-D0DA-4166-A8BF-C749700DD5B3}"/>
              </a:ext>
            </a:extLst>
          </xdr:cNvPr>
          <xdr:cNvSpPr txBox="1"/>
        </xdr:nvSpPr>
        <xdr:spPr>
          <a:xfrm>
            <a:off x="7067550" y="2667002"/>
            <a:ext cx="274320" cy="3657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C</a:t>
            </a:r>
          </a:p>
        </xdr:txBody>
      </xdr:sp>
    </xdr:grpSp>
    <xdr:clientData/>
  </xdr:twoCellAnchor>
  <xdr:twoCellAnchor>
    <xdr:from>
      <xdr:col>9</xdr:col>
      <xdr:colOff>733425</xdr:colOff>
      <xdr:row>59</xdr:row>
      <xdr:rowOff>114300</xdr:rowOff>
    </xdr:from>
    <xdr:to>
      <xdr:col>14</xdr:col>
      <xdr:colOff>41910</xdr:colOff>
      <xdr:row>65</xdr:row>
      <xdr:rowOff>190249</xdr:rowOff>
    </xdr:to>
    <xdr:grpSp>
      <xdr:nvGrpSpPr>
        <xdr:cNvPr id="22" name="Step 3">
          <a:extLst>
            <a:ext uri="{FF2B5EF4-FFF2-40B4-BE49-F238E27FC236}">
              <a16:creationId xmlns:a16="http://schemas.microsoft.com/office/drawing/2014/main" id="{AFF4B8D6-107D-4A0F-AF39-60FDDB14FF19}"/>
            </a:ext>
          </a:extLst>
        </xdr:cNvPr>
        <xdr:cNvGrpSpPr/>
      </xdr:nvGrpSpPr>
      <xdr:grpSpPr>
        <a:xfrm>
          <a:off x="9608484" y="13391029"/>
          <a:ext cx="2526814" cy="1366867"/>
          <a:chOff x="7061007" y="2613499"/>
          <a:chExt cx="2586607" cy="1174171"/>
        </a:xfrm>
      </xdr:grpSpPr>
      <xdr:sp macro="" textlink="">
        <xdr:nvSpPr>
          <xdr:cNvPr id="23" name="Container">
            <a:extLst>
              <a:ext uri="{FF2B5EF4-FFF2-40B4-BE49-F238E27FC236}">
                <a16:creationId xmlns:a16="http://schemas.microsoft.com/office/drawing/2014/main" id="{75FEF7A1-4409-498F-8419-524342A08D2C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24" name="Text">
            <a:extLst>
              <a:ext uri="{FF2B5EF4-FFF2-40B4-BE49-F238E27FC236}">
                <a16:creationId xmlns:a16="http://schemas.microsoft.com/office/drawing/2014/main" id="{F9D52994-6A1C-4403-A371-B4C2C430C252}"/>
              </a:ext>
            </a:extLst>
          </xdr:cNvPr>
          <xdr:cNvSpPr txBox="1"/>
        </xdr:nvSpPr>
        <xdr:spPr>
          <a:xfrm>
            <a:off x="7324725" y="2629002"/>
            <a:ext cx="2322889" cy="1069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Lower Confidence Bound (Airport Passengers)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Column D uses the FORECAST.ETS.CONFINTfunction. See cell D61.</a:t>
            </a:r>
          </a:p>
        </xdr:txBody>
      </xdr:sp>
      <xdr:sp macro="" textlink="">
        <xdr:nvSpPr>
          <xdr:cNvPr id="25" name="Number">
            <a:extLst>
              <a:ext uri="{FF2B5EF4-FFF2-40B4-BE49-F238E27FC236}">
                <a16:creationId xmlns:a16="http://schemas.microsoft.com/office/drawing/2014/main" id="{3F6FB90D-4870-48C0-9158-E012F7F58BFA}"/>
              </a:ext>
            </a:extLst>
          </xdr:cNvPr>
          <xdr:cNvSpPr txBox="1"/>
        </xdr:nvSpPr>
        <xdr:spPr>
          <a:xfrm>
            <a:off x="7067550" y="2667002"/>
            <a:ext cx="274320" cy="3657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D</a:t>
            </a:r>
          </a:p>
        </xdr:txBody>
      </xdr:sp>
    </xdr:grpSp>
    <xdr:clientData/>
  </xdr:twoCellAnchor>
  <xdr:twoCellAnchor>
    <xdr:from>
      <xdr:col>14</xdr:col>
      <xdr:colOff>123825</xdr:colOff>
      <xdr:row>59</xdr:row>
      <xdr:rowOff>114300</xdr:rowOff>
    </xdr:from>
    <xdr:to>
      <xdr:col>18</xdr:col>
      <xdr:colOff>184785</xdr:colOff>
      <xdr:row>65</xdr:row>
      <xdr:rowOff>190249</xdr:rowOff>
    </xdr:to>
    <xdr:grpSp>
      <xdr:nvGrpSpPr>
        <xdr:cNvPr id="26" name="Step 3">
          <a:extLst>
            <a:ext uri="{FF2B5EF4-FFF2-40B4-BE49-F238E27FC236}">
              <a16:creationId xmlns:a16="http://schemas.microsoft.com/office/drawing/2014/main" id="{7E20AF79-80E8-4CF9-94B5-3A27CA832AC2}"/>
            </a:ext>
          </a:extLst>
        </xdr:cNvPr>
        <xdr:cNvGrpSpPr/>
      </xdr:nvGrpSpPr>
      <xdr:grpSpPr>
        <a:xfrm>
          <a:off x="12217213" y="13391029"/>
          <a:ext cx="2499360" cy="1366867"/>
          <a:chOff x="7061007" y="2613499"/>
          <a:chExt cx="2586607" cy="1174171"/>
        </a:xfrm>
      </xdr:grpSpPr>
      <xdr:sp macro="" textlink="">
        <xdr:nvSpPr>
          <xdr:cNvPr id="27" name="Container">
            <a:extLst>
              <a:ext uri="{FF2B5EF4-FFF2-40B4-BE49-F238E27FC236}">
                <a16:creationId xmlns:a16="http://schemas.microsoft.com/office/drawing/2014/main" id="{35D40498-59DF-404F-BFCF-13C053C32C42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28" name="Text">
            <a:extLst>
              <a:ext uri="{FF2B5EF4-FFF2-40B4-BE49-F238E27FC236}">
                <a16:creationId xmlns:a16="http://schemas.microsoft.com/office/drawing/2014/main" id="{4D779AE2-5140-4A2C-A76F-242121659048}"/>
              </a:ext>
            </a:extLst>
          </xdr:cNvPr>
          <xdr:cNvSpPr txBox="1"/>
        </xdr:nvSpPr>
        <xdr:spPr>
          <a:xfrm>
            <a:off x="7324725" y="2629002"/>
            <a:ext cx="2322889" cy="1069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Upper Confidence Bound (Airport Passengers)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Column D uses the FORECAST.ETS.CONFINTfunction. See cell E61. </a:t>
            </a:r>
          </a:p>
        </xdr:txBody>
      </xdr:sp>
      <xdr:sp macro="" textlink="">
        <xdr:nvSpPr>
          <xdr:cNvPr id="29" name="Number">
            <a:extLst>
              <a:ext uri="{FF2B5EF4-FFF2-40B4-BE49-F238E27FC236}">
                <a16:creationId xmlns:a16="http://schemas.microsoft.com/office/drawing/2014/main" id="{2125649F-4885-412D-A960-E8F7C12E6C09}"/>
              </a:ext>
            </a:extLst>
          </xdr:cNvPr>
          <xdr:cNvSpPr txBox="1"/>
        </xdr:nvSpPr>
        <xdr:spPr>
          <a:xfrm>
            <a:off x="7067550" y="2667002"/>
            <a:ext cx="274320" cy="3657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E</a:t>
            </a:r>
          </a:p>
        </xdr:txBody>
      </xdr:sp>
    </xdr:grpSp>
    <xdr:clientData/>
  </xdr:twoCellAnchor>
  <xdr:oneCellAnchor>
    <xdr:from>
      <xdr:col>5</xdr:col>
      <xdr:colOff>171449</xdr:colOff>
      <xdr:row>66</xdr:row>
      <xdr:rowOff>85724</xdr:rowOff>
    </xdr:from>
    <xdr:ext cx="7439026" cy="1166858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0784968-9A9C-4598-A05E-70AF5BB0971B}"/>
            </a:ext>
          </a:extLst>
        </xdr:cNvPr>
        <xdr:cNvSpPr txBox="1"/>
      </xdr:nvSpPr>
      <xdr:spPr>
        <a:xfrm>
          <a:off x="10199369" y="14533244"/>
          <a:ext cx="7439026" cy="1166858"/>
        </a:xfrm>
        <a:prstGeom prst="rect">
          <a:avLst/>
        </a:prstGeom>
        <a:noFill/>
        <a:ln>
          <a:solidFill>
            <a:srgbClr val="30966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rPr>
            <a:t>For</a:t>
          </a:r>
          <a:r>
            <a:rPr lang="en-US" sz="105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 the same data</a:t>
          </a:r>
          <a:r>
            <a:rPr lang="en-US" sz="1050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 and date ranges, </a:t>
          </a:r>
          <a:r>
            <a:rPr lang="en-US" sz="1050" b="1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FORECAST.ETS.SEASONALITY </a:t>
          </a:r>
          <a:r>
            <a:rPr lang="en-US" sz="1050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finds the seasonality detected in the data.</a:t>
          </a:r>
        </a:p>
        <a:p>
          <a:endParaRPr lang="en-US" sz="1050">
            <a:solidFill>
              <a:srgbClr val="0B744D"/>
            </a:solidFill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US" sz="105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The </a:t>
          </a:r>
          <a:r>
            <a:rPr lang="en-US" sz="1050" b="1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FORECAST.ETS.STAT</a:t>
          </a:r>
          <a:r>
            <a:rPr lang="en-US" sz="1050" b="1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050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function </a:t>
          </a:r>
          <a:r>
            <a:rPr lang="en-US" sz="105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finds a specific stat from the ETS algorithm for a given set of</a:t>
          </a:r>
          <a:r>
            <a:rPr lang="en-US" sz="1050">
              <a:solidFill>
                <a:srgbClr val="0B744D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data and date ranges</a:t>
          </a:r>
          <a:r>
            <a:rPr lang="en-US" sz="105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.  In this example, the 3rd argument (1) tells the function to return the Alpha parameter of the ETS algorithm. The 4th</a:t>
          </a:r>
          <a:r>
            <a:rPr lang="en-US" sz="1050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 parameter can be 1 to calculate the seasonality, 0 to use no seasonality, or a positive integer to specify the length of the seasonal pattern. In this example, it refers to J48, which is the searonality calculation (same as if you set it to 1).</a:t>
          </a:r>
          <a:endParaRPr lang="en-US" sz="1050">
            <a:solidFill>
              <a:srgbClr val="0B744D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  <xdr:twoCellAnchor editAs="oneCell">
    <xdr:from>
      <xdr:col>11</xdr:col>
      <xdr:colOff>304800</xdr:colOff>
      <xdr:row>9</xdr:row>
      <xdr:rowOff>133350</xdr:rowOff>
    </xdr:from>
    <xdr:to>
      <xdr:col>12</xdr:col>
      <xdr:colOff>437700</xdr:colOff>
      <xdr:row>14</xdr:row>
      <xdr:rowOff>95250</xdr:rowOff>
    </xdr:to>
    <xdr:pic>
      <xdr:nvPicPr>
        <xdr:cNvPr id="31" name="Picture 30" descr="https://tse1.mm.bing.net/th?&amp;id=OIP.M19a8a7fe0440c65a5b948861f02bce82H0&amp;w=300&amp;h=300&amp;c=0&amp;pid=1.9&amp;rs=0&amp;p=0&amp;r=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E9EFD8F-BFAF-4C5A-8E0B-1EF732CDF8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723620" y="2419350"/>
          <a:ext cx="7425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24</xdr:row>
      <xdr:rowOff>0</xdr:rowOff>
    </xdr:from>
    <xdr:to>
      <xdr:col>18</xdr:col>
      <xdr:colOff>331694</xdr:colOff>
      <xdr:row>46</xdr:row>
      <xdr:rowOff>24989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39CB324-D5A7-45FA-9B21-F941D417B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Data%20Analysis%20for%20Audi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stant Calc"/>
      <sheetName val="Subtotals"/>
      <sheetName val="Flash Fill"/>
      <sheetName val="Joining Text"/>
      <sheetName val="Data Types "/>
      <sheetName val="Series"/>
      <sheetName val="Gaps"/>
      <sheetName val="Gaps II"/>
      <sheetName val="Aging"/>
      <sheetName val="Matching two lists"/>
      <sheetName val="Date Filter"/>
      <sheetName val="Transpose"/>
      <sheetName val="Icon Sets"/>
      <sheetName val="Download"/>
      <sheetName val="Sor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">
          <cell r="A6">
            <v>42736</v>
          </cell>
          <cell r="B6">
            <v>1</v>
          </cell>
        </row>
        <row r="7">
          <cell r="A7">
            <v>42737</v>
          </cell>
          <cell r="B7">
            <v>2</v>
          </cell>
        </row>
        <row r="8">
          <cell r="A8">
            <v>42738</v>
          </cell>
          <cell r="B8">
            <v>3</v>
          </cell>
        </row>
        <row r="9">
          <cell r="A9">
            <v>42739</v>
          </cell>
          <cell r="B9">
            <v>4</v>
          </cell>
        </row>
        <row r="10">
          <cell r="A10">
            <v>42740</v>
          </cell>
          <cell r="B10">
            <v>5</v>
          </cell>
        </row>
        <row r="11">
          <cell r="A11">
            <v>42741</v>
          </cell>
          <cell r="B11">
            <v>6</v>
          </cell>
        </row>
        <row r="12">
          <cell r="A12">
            <v>42742</v>
          </cell>
          <cell r="B12">
            <v>7</v>
          </cell>
        </row>
        <row r="13">
          <cell r="A13">
            <v>42744</v>
          </cell>
          <cell r="B13">
            <v>8</v>
          </cell>
        </row>
        <row r="14">
          <cell r="A14">
            <v>42745</v>
          </cell>
          <cell r="B14">
            <v>9</v>
          </cell>
        </row>
        <row r="15">
          <cell r="A15">
            <v>42746</v>
          </cell>
          <cell r="B15">
            <v>10</v>
          </cell>
        </row>
        <row r="16">
          <cell r="A16">
            <v>42747</v>
          </cell>
          <cell r="B16">
            <v>11</v>
          </cell>
        </row>
        <row r="17">
          <cell r="A17">
            <v>42748</v>
          </cell>
          <cell r="B17">
            <v>12</v>
          </cell>
        </row>
        <row r="18">
          <cell r="A18">
            <v>42749</v>
          </cell>
          <cell r="B18">
            <v>13</v>
          </cell>
        </row>
        <row r="19">
          <cell r="A19">
            <v>42750</v>
          </cell>
          <cell r="B19">
            <v>14</v>
          </cell>
        </row>
        <row r="20">
          <cell r="A20">
            <v>42751</v>
          </cell>
          <cell r="B20">
            <v>15</v>
          </cell>
        </row>
        <row r="21">
          <cell r="A21">
            <v>42752</v>
          </cell>
          <cell r="B21">
            <v>16</v>
          </cell>
        </row>
        <row r="22">
          <cell r="A22">
            <v>42753</v>
          </cell>
          <cell r="B22">
            <v>17</v>
          </cell>
        </row>
        <row r="23">
          <cell r="A23">
            <v>42754</v>
          </cell>
          <cell r="B23">
            <v>18</v>
          </cell>
        </row>
        <row r="24">
          <cell r="A24">
            <v>42755</v>
          </cell>
          <cell r="B24">
            <v>19</v>
          </cell>
        </row>
        <row r="25">
          <cell r="A25">
            <v>42756</v>
          </cell>
          <cell r="B25">
            <v>21</v>
          </cell>
        </row>
        <row r="26">
          <cell r="A26">
            <v>42758</v>
          </cell>
          <cell r="B26">
            <v>22</v>
          </cell>
        </row>
        <row r="27">
          <cell r="A27">
            <v>42757</v>
          </cell>
          <cell r="B27">
            <v>23</v>
          </cell>
        </row>
        <row r="28">
          <cell r="A28">
            <v>42759</v>
          </cell>
          <cell r="B28">
            <v>24</v>
          </cell>
        </row>
        <row r="29">
          <cell r="A29">
            <v>42760</v>
          </cell>
          <cell r="B29">
            <v>25</v>
          </cell>
        </row>
        <row r="30">
          <cell r="A30">
            <v>42761</v>
          </cell>
          <cell r="B30">
            <v>26</v>
          </cell>
        </row>
        <row r="31">
          <cell r="A31">
            <v>42762</v>
          </cell>
          <cell r="B31">
            <v>27</v>
          </cell>
        </row>
        <row r="32">
          <cell r="A32">
            <v>42763</v>
          </cell>
          <cell r="B32">
            <v>28</v>
          </cell>
        </row>
        <row r="33">
          <cell r="A33">
            <v>42764</v>
          </cell>
          <cell r="B33">
            <v>29</v>
          </cell>
        </row>
        <row r="34">
          <cell r="A34">
            <v>42765</v>
          </cell>
          <cell r="B34">
            <v>30</v>
          </cell>
        </row>
        <row r="35">
          <cell r="A35">
            <v>42766</v>
          </cell>
          <cell r="B35">
            <v>31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Ready" refreshedDate="44016.941941319441" createdVersion="6" refreshedVersion="6" minRefreshableVersion="3" recordCount="12" xr:uid="{92B45F3A-C386-4230-8A18-8443AF057343}">
  <cacheSource type="worksheet">
    <worksheetSource ref="A1:C13" sheet="Chart 4"/>
  </cacheSource>
  <cacheFields count="3">
    <cacheField name="Month" numFmtId="0">
      <sharedItems count="3">
        <s v="January"/>
        <s v="February"/>
        <s v="March"/>
      </sharedItems>
    </cacheField>
    <cacheField name="Category" numFmtId="0">
      <sharedItems count="4">
        <s v="Transportation"/>
        <s v="Grocery"/>
        <s v="Household"/>
        <s v="Entertainment"/>
      </sharedItems>
    </cacheField>
    <cacheField name="Amount" numFmtId="44">
      <sharedItems containsSemiMixedTypes="0" containsString="0" containsNumber="1" containsInteger="1" minValue="74" maxValue="2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evReady" refreshedDate="44017.00408460648" createdVersion="6" refreshedVersion="6" minRefreshableVersion="3" recordCount="365" xr:uid="{B3E11CAD-E8DD-4994-97C7-26CB34EB62B5}">
  <cacheSource type="worksheet">
    <worksheetSource ref="A1:I366" sheet="Lemonade"/>
  </cacheSource>
  <cacheFields count="9">
    <cacheField name="DATE" numFmtId="14">
      <sharedItems containsSemiMixedTypes="0" containsNonDate="0" containsDate="1" containsString="0" minDate="2017-01-01T00:00:00" maxDate="2018-01-01T00:00:00"/>
    </cacheField>
    <cacheField name="Day" numFmtId="0">
      <sharedItems/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Temperature (F)" numFmtId="0">
      <sharedItems containsSemiMixedTypes="0" containsString="0" containsNumber="1" minValue="15.1" maxValue="102.9"/>
    </cacheField>
    <cacheField name="Temperature (C)" numFmtId="2">
      <sharedItems containsSemiMixedTypes="0" containsString="0" containsNumber="1" minValue="-9.3888888888888893" maxValue="39.388888888888886"/>
    </cacheField>
    <cacheField name="Rainfall" numFmtId="0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74"/>
  </r>
  <r>
    <x v="0"/>
    <x v="1"/>
    <n v="235"/>
  </r>
  <r>
    <x v="0"/>
    <x v="2"/>
    <n v="175"/>
  </r>
  <r>
    <x v="0"/>
    <x v="3"/>
    <n v="100"/>
  </r>
  <r>
    <x v="1"/>
    <x v="0"/>
    <n v="115"/>
  </r>
  <r>
    <x v="1"/>
    <x v="1"/>
    <n v="240"/>
  </r>
  <r>
    <x v="1"/>
    <x v="2"/>
    <n v="225"/>
  </r>
  <r>
    <x v="1"/>
    <x v="3"/>
    <n v="125"/>
  </r>
  <r>
    <x v="2"/>
    <x v="0"/>
    <n v="90"/>
  </r>
  <r>
    <x v="2"/>
    <x v="1"/>
    <n v="260"/>
  </r>
  <r>
    <x v="2"/>
    <x v="2"/>
    <n v="200"/>
  </r>
  <r>
    <x v="2"/>
    <x v="3"/>
    <n v="1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d v="2017-01-01T00:00:00"/>
    <s v="Sunday"/>
    <x v="0"/>
    <n v="27"/>
    <n v="-2.7777777777777777"/>
    <n v="2"/>
    <n v="15"/>
    <n v="0.3"/>
    <n v="10"/>
  </r>
  <r>
    <d v="2017-01-02T00:00:00"/>
    <s v="Monday"/>
    <x v="0"/>
    <n v="28.9"/>
    <n v="-1.722222222222223"/>
    <n v="1.33"/>
    <n v="15"/>
    <n v="0.3"/>
    <n v="13"/>
  </r>
  <r>
    <d v="2017-01-03T00:00:00"/>
    <s v="Tuesday"/>
    <x v="0"/>
    <n v="34.5"/>
    <n v="1.3888888888888888"/>
    <n v="1.33"/>
    <n v="27"/>
    <n v="0.3"/>
    <n v="15"/>
  </r>
  <r>
    <d v="2017-01-04T00:00:00"/>
    <s v="Wednesday"/>
    <x v="0"/>
    <n v="44.1"/>
    <n v="6.7222222222222232"/>
    <n v="1.05"/>
    <n v="28"/>
    <n v="0.3"/>
    <n v="17"/>
  </r>
  <r>
    <d v="2017-01-05T00:00:00"/>
    <s v="Thursday"/>
    <x v="0"/>
    <n v="42.4"/>
    <n v="5.7777777777777768"/>
    <n v="1"/>
    <n v="33"/>
    <n v="0.3"/>
    <n v="18"/>
  </r>
  <r>
    <d v="2017-01-06T00:00:00"/>
    <s v="Friday"/>
    <x v="0"/>
    <n v="25.3"/>
    <n v="-3.7222222222222223"/>
    <n v="1.54"/>
    <n v="23"/>
    <n v="0.3"/>
    <n v="11"/>
  </r>
  <r>
    <d v="2017-01-07T00:00:00"/>
    <s v="Saturday"/>
    <x v="0"/>
    <n v="32.9"/>
    <n v="0.49999999999999922"/>
    <n v="1.54"/>
    <n v="19"/>
    <n v="0.3"/>
    <n v="13"/>
  </r>
  <r>
    <d v="2017-01-08T00:00:00"/>
    <s v="Sunday"/>
    <x v="0"/>
    <n v="37.5"/>
    <n v="3.0555555555555554"/>
    <n v="1.18"/>
    <n v="28"/>
    <n v="0.3"/>
    <n v="15"/>
  </r>
  <r>
    <d v="2017-01-09T00:00:00"/>
    <s v="Monday"/>
    <x v="0"/>
    <n v="38.1"/>
    <n v="3.3888888888888897"/>
    <n v="1.18"/>
    <n v="20"/>
    <n v="0.3"/>
    <n v="17"/>
  </r>
  <r>
    <d v="2017-01-10T00:00:00"/>
    <s v="Tuesday"/>
    <x v="0"/>
    <n v="43.4"/>
    <n v="6.3333333333333321"/>
    <n v="1.05"/>
    <n v="33"/>
    <n v="0.3"/>
    <n v="18"/>
  </r>
  <r>
    <d v="2017-01-11T00:00:00"/>
    <s v="Wednesday"/>
    <x v="0"/>
    <n v="32.6"/>
    <n v="0.33333333333333415"/>
    <n v="1.54"/>
    <n v="23"/>
    <n v="0.3"/>
    <n v="12"/>
  </r>
  <r>
    <d v="2017-01-12T00:00:00"/>
    <s v="Thursday"/>
    <x v="0"/>
    <n v="38.200000000000003"/>
    <n v="3.444444444444446"/>
    <n v="1.33"/>
    <n v="16"/>
    <n v="0.3"/>
    <n v="14"/>
  </r>
  <r>
    <d v="2017-01-13T00:00:00"/>
    <s v="Friday"/>
    <x v="0"/>
    <n v="37.5"/>
    <n v="3.0555555555555554"/>
    <n v="1.33"/>
    <n v="19"/>
    <n v="0.3"/>
    <n v="15"/>
  </r>
  <r>
    <d v="2017-01-14T00:00:00"/>
    <s v="Saturday"/>
    <x v="0"/>
    <n v="44.1"/>
    <n v="6.7222222222222232"/>
    <n v="1.05"/>
    <n v="23"/>
    <n v="0.3"/>
    <n v="17"/>
  </r>
  <r>
    <d v="2017-01-15T00:00:00"/>
    <s v="Sunday"/>
    <x v="0"/>
    <n v="43.4"/>
    <n v="6.3333333333333321"/>
    <n v="1.1100000000000001"/>
    <n v="33"/>
    <n v="0.3"/>
    <n v="18"/>
  </r>
  <r>
    <d v="2017-01-16T00:00:00"/>
    <s v="Monday"/>
    <x v="0"/>
    <n v="30.6"/>
    <n v="-0.77777777777777701"/>
    <n v="1.67"/>
    <n v="24"/>
    <n v="0.3"/>
    <n v="12"/>
  </r>
  <r>
    <d v="2017-01-17T00:00:00"/>
    <s v="Tuesday"/>
    <x v="0"/>
    <n v="32.200000000000003"/>
    <n v="0.11111111111111269"/>
    <n v="1.43"/>
    <n v="26"/>
    <n v="0.3"/>
    <n v="14"/>
  </r>
  <r>
    <d v="2017-01-18T00:00:00"/>
    <s v="Wednesday"/>
    <x v="0"/>
    <n v="42.8"/>
    <n v="5.9999999999999982"/>
    <n v="1.18"/>
    <n v="33"/>
    <n v="0.3"/>
    <n v="16"/>
  </r>
  <r>
    <d v="2017-01-19T00:00:00"/>
    <s v="Thursday"/>
    <x v="0"/>
    <n v="43.1"/>
    <n v="6.1666666666666679"/>
    <n v="1.18"/>
    <n v="30"/>
    <n v="0.3"/>
    <n v="17"/>
  </r>
  <r>
    <d v="2017-01-20T00:00:00"/>
    <s v="Friday"/>
    <x v="0"/>
    <n v="31.6"/>
    <n v="-0.22222222222222143"/>
    <n v="1.43"/>
    <n v="20"/>
    <n v="0.3"/>
    <n v="12"/>
  </r>
  <r>
    <d v="2017-01-21T00:00:00"/>
    <s v="Saturday"/>
    <x v="0"/>
    <n v="36.200000000000003"/>
    <n v="2.3333333333333348"/>
    <n v="1.25"/>
    <n v="16"/>
    <n v="0.3"/>
    <n v="14"/>
  </r>
  <r>
    <d v="2017-01-22T00:00:00"/>
    <s v="Sunday"/>
    <x v="0"/>
    <n v="40.799999999999997"/>
    <n v="4.8888888888888875"/>
    <n v="1.1100000000000001"/>
    <n v="19"/>
    <n v="0.3"/>
    <n v="16"/>
  </r>
  <r>
    <d v="2017-01-23T00:00:00"/>
    <s v="Monday"/>
    <x v="0"/>
    <n v="38.1"/>
    <n v="3.3888888888888897"/>
    <n v="1.05"/>
    <n v="21"/>
    <n v="0.3"/>
    <n v="17"/>
  </r>
  <r>
    <d v="2017-01-24T00:00:00"/>
    <s v="Tuesday"/>
    <x v="0"/>
    <n v="28.6"/>
    <n v="-1.8888888888888882"/>
    <n v="1.54"/>
    <n v="20"/>
    <n v="0.3"/>
    <n v="12"/>
  </r>
  <r>
    <d v="2017-01-25T00:00:00"/>
    <s v="Wednesday"/>
    <x v="0"/>
    <n v="32.200000000000003"/>
    <n v="0.11111111111111269"/>
    <n v="1.25"/>
    <n v="24"/>
    <n v="0.3"/>
    <n v="14"/>
  </r>
  <r>
    <d v="2017-01-26T00:00:00"/>
    <s v="Thursday"/>
    <x v="0"/>
    <n v="35.799999999999997"/>
    <n v="2.1111111111111094"/>
    <n v="1.25"/>
    <n v="18"/>
    <n v="0.3"/>
    <n v="16"/>
  </r>
  <r>
    <d v="2017-01-27T00:00:00"/>
    <s v="Friday"/>
    <x v="0"/>
    <n v="42.1"/>
    <n v="5.6111111111111116"/>
    <n v="1.05"/>
    <n v="22"/>
    <n v="0.3"/>
    <n v="17"/>
  </r>
  <r>
    <d v="2017-01-28T00:00:00"/>
    <s v="Saturday"/>
    <x v="0"/>
    <n v="34.9"/>
    <n v="1.6111111111111103"/>
    <n v="1.33"/>
    <n v="15"/>
    <n v="0.3"/>
    <n v="13"/>
  </r>
  <r>
    <d v="2017-01-29T00:00:00"/>
    <s v="Sunday"/>
    <x v="0"/>
    <n v="35.200000000000003"/>
    <n v="1.7777777777777795"/>
    <n v="1.33"/>
    <n v="27"/>
    <n v="0.3"/>
    <n v="14"/>
  </r>
  <r>
    <d v="2017-01-30T00:00:00"/>
    <s v="Monday"/>
    <x v="0"/>
    <n v="41.1"/>
    <n v="5.0555555555555562"/>
    <n v="1.05"/>
    <n v="20"/>
    <n v="0.3"/>
    <n v="17"/>
  </r>
  <r>
    <d v="2017-01-31T00:00:00"/>
    <s v="Tuesday"/>
    <x v="0"/>
    <n v="40.4"/>
    <n v="4.6666666666666661"/>
    <n v="1.05"/>
    <n v="37"/>
    <n v="0.3"/>
    <n v="18"/>
  </r>
  <r>
    <d v="2017-02-01T00:00:00"/>
    <s v="Wednesday"/>
    <x v="1"/>
    <n v="42.4"/>
    <n v="5.7777777777777768"/>
    <n v="1"/>
    <n v="35"/>
    <n v="0.3"/>
    <n v="18"/>
  </r>
  <r>
    <d v="2017-02-02T00:00:00"/>
    <s v="Thursday"/>
    <x v="1"/>
    <n v="52"/>
    <n v="11.111111111111111"/>
    <n v="1"/>
    <n v="22"/>
    <n v="0.3"/>
    <n v="20"/>
  </r>
  <r>
    <d v="2017-02-03T00:00:00"/>
    <s v="Friday"/>
    <x v="1"/>
    <n v="50.3"/>
    <n v="10.166666666666664"/>
    <n v="0.87"/>
    <n v="25"/>
    <n v="0.3"/>
    <n v="21"/>
  </r>
  <r>
    <d v="2017-02-04T00:00:00"/>
    <s v="Saturday"/>
    <x v="1"/>
    <n v="56.6"/>
    <n v="13.666666666666666"/>
    <n v="0.83"/>
    <n v="46"/>
    <n v="0.3"/>
    <n v="22"/>
  </r>
  <r>
    <d v="2017-02-05T00:00:00"/>
    <s v="Sunday"/>
    <x v="1"/>
    <n v="45.4"/>
    <n v="7.4444444444444446"/>
    <n v="1.1100000000000001"/>
    <n v="32"/>
    <n v="0.3"/>
    <n v="18"/>
  </r>
  <r>
    <d v="2017-02-06T00:00:00"/>
    <s v="Monday"/>
    <x v="1"/>
    <n v="45"/>
    <n v="7.2222222222222223"/>
    <n v="0.95"/>
    <n v="28"/>
    <n v="0.3"/>
    <n v="20"/>
  </r>
  <r>
    <d v="2017-02-07T00:00:00"/>
    <s v="Tuesday"/>
    <x v="1"/>
    <n v="52.3"/>
    <n v="11.277777777777777"/>
    <n v="0.87"/>
    <n v="39"/>
    <n v="0.3"/>
    <n v="21"/>
  </r>
  <r>
    <d v="2017-02-08T00:00:00"/>
    <s v="Wednesday"/>
    <x v="1"/>
    <n v="52.6"/>
    <n v="11.444444444444445"/>
    <n v="0.87"/>
    <n v="31"/>
    <n v="0.3"/>
    <n v="22"/>
  </r>
  <r>
    <d v="2017-02-09T00:00:00"/>
    <s v="Thursday"/>
    <x v="1"/>
    <n v="42.7"/>
    <n v="5.9444444444444464"/>
    <n v="1"/>
    <n v="39"/>
    <n v="0.3"/>
    <n v="19"/>
  </r>
  <r>
    <d v="2017-02-10T00:00:00"/>
    <s v="Friday"/>
    <x v="1"/>
    <n v="50"/>
    <n v="10"/>
    <n v="0.91"/>
    <n v="40"/>
    <n v="0.3"/>
    <n v="20"/>
  </r>
  <r>
    <d v="2017-02-11T00:00:00"/>
    <s v="Saturday"/>
    <x v="1"/>
    <n v="51.3"/>
    <n v="10.722222222222221"/>
    <n v="0.91"/>
    <n v="35"/>
    <n v="0.3"/>
    <n v="21"/>
  </r>
  <r>
    <d v="2017-02-12T00:00:00"/>
    <s v="Sunday"/>
    <x v="1"/>
    <n v="55.6"/>
    <n v="13.111111111111111"/>
    <n v="0.83"/>
    <n v="41"/>
    <n v="0.3"/>
    <n v="22"/>
  </r>
  <r>
    <d v="2017-02-13T00:00:00"/>
    <s v="Monday"/>
    <x v="1"/>
    <n v="46.4"/>
    <n v="8"/>
    <n v="1.1100000000000001"/>
    <n v="34"/>
    <n v="0.3"/>
    <n v="18"/>
  </r>
  <r>
    <d v="2017-02-14T00:00:00"/>
    <s v="Tuesday"/>
    <x v="1"/>
    <n v="47.7"/>
    <n v="8.7222222222222232"/>
    <n v="0.95"/>
    <n v="35"/>
    <n v="0.3"/>
    <n v="19"/>
  </r>
  <r>
    <d v="2017-02-15T00:00:00"/>
    <s v="Wednesday"/>
    <x v="1"/>
    <n v="52"/>
    <n v="11.111111111111111"/>
    <n v="0.91"/>
    <n v="33"/>
    <n v="0.3"/>
    <n v="20"/>
  </r>
  <r>
    <d v="2017-02-16T00:00:00"/>
    <s v="Thursday"/>
    <x v="1"/>
    <n v="47.3"/>
    <n v="8.4999999999999982"/>
    <n v="0.87"/>
    <n v="31"/>
    <n v="0.3"/>
    <n v="21"/>
  </r>
  <r>
    <d v="2017-02-17T00:00:00"/>
    <s v="Friday"/>
    <x v="1"/>
    <n v="40.4"/>
    <n v="4.6666666666666661"/>
    <n v="1"/>
    <n v="29"/>
    <n v="0.3"/>
    <n v="18"/>
  </r>
  <r>
    <d v="2017-02-18T00:00:00"/>
    <s v="Saturday"/>
    <x v="1"/>
    <n v="43.7"/>
    <n v="6.5000000000000018"/>
    <n v="0.95"/>
    <n v="25"/>
    <n v="0.3"/>
    <n v="19"/>
  </r>
  <r>
    <d v="2017-02-19T00:00:00"/>
    <s v="Sunday"/>
    <x v="1"/>
    <n v="50"/>
    <n v="10"/>
    <n v="0.95"/>
    <n v="28"/>
    <n v="0.3"/>
    <n v="20"/>
  </r>
  <r>
    <d v="2017-02-20T00:00:00"/>
    <s v="Monday"/>
    <x v="1"/>
    <n v="50.3"/>
    <n v="10.166666666666664"/>
    <n v="0.95"/>
    <n v="25"/>
    <n v="0.3"/>
    <n v="21"/>
  </r>
  <r>
    <d v="2017-02-21T00:00:00"/>
    <s v="Tuesday"/>
    <x v="1"/>
    <n v="42.4"/>
    <n v="5.7777777777777768"/>
    <n v="1"/>
    <n v="28"/>
    <n v="0.3"/>
    <n v="18"/>
  </r>
  <r>
    <d v="2017-02-22T00:00:00"/>
    <s v="Wednesday"/>
    <x v="1"/>
    <n v="47.7"/>
    <n v="8.7222222222222232"/>
    <n v="0.95"/>
    <n v="36"/>
    <n v="0.3"/>
    <n v="19"/>
  </r>
  <r>
    <d v="2017-02-23T00:00:00"/>
    <s v="Thursday"/>
    <x v="1"/>
    <n v="45"/>
    <n v="7.2222222222222223"/>
    <n v="1"/>
    <n v="23"/>
    <n v="0.3"/>
    <n v="20"/>
  </r>
  <r>
    <d v="2017-02-24T00:00:00"/>
    <s v="Friday"/>
    <x v="1"/>
    <n v="47.3"/>
    <n v="8.4999999999999982"/>
    <n v="0.87"/>
    <n v="36"/>
    <n v="0.3"/>
    <n v="21"/>
  </r>
  <r>
    <d v="2017-02-25T00:00:00"/>
    <s v="Saturday"/>
    <x v="1"/>
    <n v="42.4"/>
    <n v="5.7777777777777768"/>
    <n v="1"/>
    <n v="21"/>
    <n v="0.3"/>
    <n v="18"/>
  </r>
  <r>
    <d v="2017-02-26T00:00:00"/>
    <s v="Sunday"/>
    <x v="1"/>
    <n v="48.7"/>
    <n v="9.2777777777777786"/>
    <n v="1.05"/>
    <n v="32"/>
    <n v="0.3"/>
    <n v="19"/>
  </r>
  <r>
    <d v="2017-02-27T00:00:00"/>
    <s v="Monday"/>
    <x v="1"/>
    <n v="45"/>
    <n v="7.2222222222222223"/>
    <n v="1"/>
    <n v="34"/>
    <n v="0.3"/>
    <n v="20"/>
  </r>
  <r>
    <d v="2017-02-28T00:00:00"/>
    <s v="Tuesday"/>
    <x v="1"/>
    <n v="49.6"/>
    <n v="9.7777777777777786"/>
    <n v="0.91"/>
    <n v="45"/>
    <n v="0.3"/>
    <n v="22"/>
  </r>
  <r>
    <d v="2017-03-01T00:00:00"/>
    <s v="Wednesday"/>
    <x v="2"/>
    <n v="57.9"/>
    <n v="14.388888888888889"/>
    <n v="0.87"/>
    <n v="46"/>
    <n v="0.3"/>
    <n v="23"/>
  </r>
  <r>
    <d v="2017-03-02T00:00:00"/>
    <s v="Thursday"/>
    <x v="2"/>
    <n v="57.2"/>
    <n v="14.000000000000002"/>
    <n v="0.8"/>
    <n v="31"/>
    <n v="0.3"/>
    <n v="24"/>
  </r>
  <r>
    <d v="2017-03-03T00:00:00"/>
    <s v="Friday"/>
    <x v="2"/>
    <n v="60.2"/>
    <n v="15.666666666666666"/>
    <n v="0.77"/>
    <n v="28"/>
    <n v="0.3"/>
    <n v="24"/>
  </r>
  <r>
    <d v="2017-03-04T00:00:00"/>
    <s v="Saturday"/>
    <x v="2"/>
    <n v="59.5"/>
    <n v="15.277777777777779"/>
    <n v="0.77"/>
    <n v="29"/>
    <n v="0.3"/>
    <n v="25"/>
  </r>
  <r>
    <d v="2017-03-05T00:00:00"/>
    <s v="Sunday"/>
    <x v="2"/>
    <n v="55.9"/>
    <n v="13.277777777777779"/>
    <n v="0.87"/>
    <n v="32"/>
    <n v="0.3"/>
    <n v="23"/>
  </r>
  <r>
    <d v="2017-03-06T00:00:00"/>
    <s v="Monday"/>
    <x v="2"/>
    <n v="61.2"/>
    <n v="16.222222222222221"/>
    <n v="0.77"/>
    <n v="28"/>
    <n v="0.3"/>
    <n v="24"/>
  </r>
  <r>
    <d v="2017-03-07T00:00:00"/>
    <s v="Tuesday"/>
    <x v="2"/>
    <n v="60.2"/>
    <n v="15.666666666666666"/>
    <n v="0.77"/>
    <n v="32"/>
    <n v="0.3"/>
    <n v="24"/>
  </r>
  <r>
    <d v="2017-03-08T00:00:00"/>
    <s v="Wednesday"/>
    <x v="2"/>
    <n v="58.5"/>
    <n v="14.722222222222221"/>
    <n v="0.77"/>
    <n v="43"/>
    <n v="0.3"/>
    <n v="25"/>
  </r>
  <r>
    <d v="2017-03-09T00:00:00"/>
    <s v="Thursday"/>
    <x v="2"/>
    <n v="52.9"/>
    <n v="11.611111111111111"/>
    <n v="0.8"/>
    <n v="29"/>
    <n v="0.3"/>
    <n v="23"/>
  </r>
  <r>
    <d v="2017-03-10T00:00:00"/>
    <s v="Friday"/>
    <x v="2"/>
    <n v="59.2"/>
    <n v="15.111111111111111"/>
    <n v="0.83"/>
    <n v="31"/>
    <n v="0.3"/>
    <n v="24"/>
  </r>
  <r>
    <d v="2017-03-11T00:00:00"/>
    <s v="Saturday"/>
    <x v="2"/>
    <n v="58.2"/>
    <n v="14.555555555555555"/>
    <n v="0.83"/>
    <n v="30"/>
    <n v="0.3"/>
    <n v="24"/>
  </r>
  <r>
    <d v="2017-03-12T00:00:00"/>
    <s v="Sunday"/>
    <x v="2"/>
    <n v="61.5"/>
    <n v="16.388888888888889"/>
    <n v="0.74"/>
    <n v="47"/>
    <n v="0.3"/>
    <n v="25"/>
  </r>
  <r>
    <d v="2017-03-13T00:00:00"/>
    <s v="Monday"/>
    <x v="2"/>
    <n v="55.9"/>
    <n v="13.277777777777779"/>
    <n v="0.87"/>
    <n v="48"/>
    <n v="0.3"/>
    <n v="23"/>
  </r>
  <r>
    <d v="2017-03-14T00:00:00"/>
    <s v="Tuesday"/>
    <x v="2"/>
    <n v="58.9"/>
    <n v="14.944444444444445"/>
    <n v="0.87"/>
    <n v="35"/>
    <n v="0.3"/>
    <n v="23"/>
  </r>
  <r>
    <d v="2017-03-15T00:00:00"/>
    <s v="Wednesday"/>
    <x v="2"/>
    <n v="56.2"/>
    <n v="13.444444444444446"/>
    <n v="0.83"/>
    <n v="30"/>
    <n v="0.3"/>
    <n v="24"/>
  </r>
  <r>
    <d v="2017-03-16T00:00:00"/>
    <s v="Thursday"/>
    <x v="2"/>
    <n v="60.2"/>
    <n v="15.666666666666666"/>
    <n v="0.83"/>
    <n v="39"/>
    <n v="0.3"/>
    <n v="24"/>
  </r>
  <r>
    <d v="2017-03-17T00:00:00"/>
    <s v="Friday"/>
    <x v="2"/>
    <n v="56.5"/>
    <n v="13.611111111111111"/>
    <n v="0.77"/>
    <n v="50"/>
    <n v="0.3"/>
    <n v="25"/>
  </r>
  <r>
    <d v="2017-03-18T00:00:00"/>
    <s v="Saturday"/>
    <x v="2"/>
    <n v="53.9"/>
    <n v="12.166666666666666"/>
    <n v="0.83"/>
    <n v="32"/>
    <n v="0.3"/>
    <n v="23"/>
  </r>
  <r>
    <d v="2017-03-19T00:00:00"/>
    <s v="Sunday"/>
    <x v="2"/>
    <n v="56.9"/>
    <n v="13.833333333333334"/>
    <n v="0.83"/>
    <n v="38"/>
    <n v="0.3"/>
    <n v="23"/>
  </r>
  <r>
    <d v="2017-03-20T00:00:00"/>
    <s v="Monday"/>
    <x v="2"/>
    <n v="58.2"/>
    <n v="14.555555555555555"/>
    <n v="0.77"/>
    <n v="33"/>
    <n v="0.3"/>
    <n v="24"/>
  </r>
  <r>
    <d v="2017-03-21T00:00:00"/>
    <s v="Tuesday"/>
    <x v="2"/>
    <n v="57.2"/>
    <n v="14.000000000000002"/>
    <n v="0.83"/>
    <n v="36"/>
    <n v="0.3"/>
    <n v="24"/>
  </r>
  <r>
    <d v="2017-03-22T00:00:00"/>
    <s v="Wednesday"/>
    <x v="2"/>
    <n v="56.5"/>
    <n v="13.611111111111111"/>
    <n v="0.74"/>
    <n v="38"/>
    <n v="0.3"/>
    <n v="25"/>
  </r>
  <r>
    <d v="2017-03-23T00:00:00"/>
    <s v="Thursday"/>
    <x v="2"/>
    <n v="55.9"/>
    <n v="13.277777777777779"/>
    <n v="0.87"/>
    <n v="35"/>
    <n v="0.3"/>
    <n v="23"/>
  </r>
  <r>
    <d v="2017-03-24T00:00:00"/>
    <s v="Friday"/>
    <x v="2"/>
    <n v="56.9"/>
    <n v="13.833333333333334"/>
    <n v="0.83"/>
    <n v="41"/>
    <n v="0.3"/>
    <n v="23"/>
  </r>
  <r>
    <d v="2017-03-25T00:00:00"/>
    <s v="Saturday"/>
    <x v="2"/>
    <n v="58.2"/>
    <n v="14.555555555555555"/>
    <n v="0.8"/>
    <n v="50"/>
    <n v="0.3"/>
    <n v="24"/>
  </r>
  <r>
    <d v="2017-03-26T00:00:00"/>
    <s v="Sunday"/>
    <x v="2"/>
    <n v="59.5"/>
    <n v="15.277777777777779"/>
    <n v="0.77"/>
    <n v="39"/>
    <n v="0.3"/>
    <n v="25"/>
  </r>
  <r>
    <d v="2017-03-27T00:00:00"/>
    <s v="Monday"/>
    <x v="2"/>
    <n v="60.5"/>
    <n v="15.833333333333334"/>
    <n v="0.74"/>
    <n v="30"/>
    <n v="0.3"/>
    <n v="25"/>
  </r>
  <r>
    <d v="2017-03-28T00:00:00"/>
    <s v="Tuesday"/>
    <x v="2"/>
    <n v="55.9"/>
    <n v="13.277777777777779"/>
    <n v="0.83"/>
    <n v="48"/>
    <n v="0.3"/>
    <n v="23"/>
  </r>
  <r>
    <d v="2017-03-29T00:00:00"/>
    <s v="Wednesday"/>
    <x v="2"/>
    <n v="57.2"/>
    <n v="14.000000000000002"/>
    <n v="0.83"/>
    <n v="39"/>
    <n v="0.3"/>
    <n v="24"/>
  </r>
  <r>
    <d v="2017-03-30T00:00:00"/>
    <s v="Thursday"/>
    <x v="2"/>
    <n v="55.2"/>
    <n v="12.888888888888891"/>
    <n v="0.8"/>
    <n v="47"/>
    <n v="0.3"/>
    <n v="24"/>
  </r>
  <r>
    <d v="2017-03-31T00:00:00"/>
    <s v="Friday"/>
    <x v="2"/>
    <n v="58.5"/>
    <n v="14.722222222222221"/>
    <n v="0.77"/>
    <n v="48"/>
    <n v="0.3"/>
    <n v="25"/>
  </r>
  <r>
    <d v="2017-04-01T00:00:00"/>
    <s v="Saturday"/>
    <x v="3"/>
    <n v="57.5"/>
    <n v="14.166666666666666"/>
    <n v="0.8"/>
    <n v="33"/>
    <n v="0.3"/>
    <n v="25"/>
  </r>
  <r>
    <d v="2017-04-02T00:00:00"/>
    <s v="Sunday"/>
    <x v="3"/>
    <n v="65.8"/>
    <n v="18.777777777777779"/>
    <n v="0.74"/>
    <n v="47"/>
    <n v="0.3"/>
    <n v="26"/>
  </r>
  <r>
    <d v="2017-04-03T00:00:00"/>
    <s v="Monday"/>
    <x v="3"/>
    <n v="60.8"/>
    <n v="16"/>
    <n v="0.74"/>
    <n v="51"/>
    <n v="0.3"/>
    <n v="26"/>
  </r>
  <r>
    <d v="2017-04-04T00:00:00"/>
    <s v="Tuesday"/>
    <x v="3"/>
    <n v="62.1"/>
    <n v="16.722222222222221"/>
    <n v="0.71"/>
    <n v="31"/>
    <n v="0.3"/>
    <n v="27"/>
  </r>
  <r>
    <d v="2017-04-05T00:00:00"/>
    <s v="Wednesday"/>
    <x v="3"/>
    <n v="64.400000000000006"/>
    <n v="18.000000000000004"/>
    <n v="0.71"/>
    <n v="33"/>
    <n v="0.3"/>
    <n v="28"/>
  </r>
  <r>
    <d v="2017-04-06T00:00:00"/>
    <s v="Thursday"/>
    <x v="3"/>
    <n v="57.5"/>
    <n v="14.166666666666666"/>
    <n v="0.8"/>
    <n v="31"/>
    <n v="0.3"/>
    <n v="25"/>
  </r>
  <r>
    <d v="2017-04-07T00:00:00"/>
    <s v="Friday"/>
    <x v="3"/>
    <n v="59.8"/>
    <n v="15.444444444444445"/>
    <n v="0.74"/>
    <n v="44"/>
    <n v="0.3"/>
    <n v="26"/>
  </r>
  <r>
    <d v="2017-04-08T00:00:00"/>
    <s v="Saturday"/>
    <x v="3"/>
    <n v="63.8"/>
    <n v="17.666666666666668"/>
    <n v="0.74"/>
    <n v="37"/>
    <n v="0.3"/>
    <n v="26"/>
  </r>
  <r>
    <d v="2017-04-09T00:00:00"/>
    <s v="Sunday"/>
    <x v="3"/>
    <n v="63.1"/>
    <n v="17.277777777777779"/>
    <n v="0.69"/>
    <n v="52"/>
    <n v="0.3"/>
    <n v="27"/>
  </r>
  <r>
    <d v="2017-04-10T00:00:00"/>
    <s v="Monday"/>
    <x v="3"/>
    <n v="58.5"/>
    <n v="14.722222222222221"/>
    <n v="0.74"/>
    <n v="48"/>
    <n v="0.3"/>
    <n v="25"/>
  </r>
  <r>
    <d v="2017-04-11T00:00:00"/>
    <s v="Tuesday"/>
    <x v="3"/>
    <n v="60.8"/>
    <n v="16"/>
    <n v="0.74"/>
    <n v="34"/>
    <n v="0.3"/>
    <n v="26"/>
  </r>
  <r>
    <d v="2017-04-12T00:00:00"/>
    <s v="Wednesday"/>
    <x v="3"/>
    <n v="66.099999999999994"/>
    <n v="18.944444444444443"/>
    <n v="0.74"/>
    <n v="30"/>
    <n v="0.3"/>
    <n v="27"/>
  </r>
  <r>
    <d v="2017-04-13T00:00:00"/>
    <s v="Thursday"/>
    <x v="3"/>
    <n v="61.1"/>
    <n v="16.166666666666668"/>
    <n v="0.69"/>
    <n v="46"/>
    <n v="0.3"/>
    <n v="27"/>
  </r>
  <r>
    <d v="2017-04-14T00:00:00"/>
    <s v="Friday"/>
    <x v="3"/>
    <n v="61.5"/>
    <n v="16.388888888888889"/>
    <n v="0.77"/>
    <n v="49"/>
    <n v="0.3"/>
    <n v="25"/>
  </r>
  <r>
    <d v="2017-04-15T00:00:00"/>
    <s v="Saturday"/>
    <x v="3"/>
    <n v="65.8"/>
    <n v="18.777777777777779"/>
    <n v="0.74"/>
    <n v="41"/>
    <n v="0.3"/>
    <n v="26"/>
  </r>
  <r>
    <d v="2017-04-16T00:00:00"/>
    <s v="Sunday"/>
    <x v="3"/>
    <n v="65.099999999999994"/>
    <n v="18.388888888888886"/>
    <n v="0.69"/>
    <n v="43"/>
    <n v="0.3"/>
    <n v="27"/>
  </r>
  <r>
    <d v="2017-04-17T00:00:00"/>
    <s v="Monday"/>
    <x v="3"/>
    <n v="64.099999999999994"/>
    <n v="17.833333333333329"/>
    <n v="0.71"/>
    <n v="56"/>
    <n v="0.3"/>
    <n v="27"/>
  </r>
  <r>
    <d v="2017-04-18T00:00:00"/>
    <s v="Tuesday"/>
    <x v="3"/>
    <n v="62.5"/>
    <n v="16.944444444444443"/>
    <n v="0.74"/>
    <n v="31"/>
    <n v="0.3"/>
    <n v="25"/>
  </r>
  <r>
    <d v="2017-04-19T00:00:00"/>
    <s v="Wednesday"/>
    <x v="3"/>
    <n v="59.8"/>
    <n v="15.444444444444445"/>
    <n v="0.77"/>
    <n v="53"/>
    <n v="0.3"/>
    <n v="26"/>
  </r>
  <r>
    <d v="2017-04-20T00:00:00"/>
    <s v="Thursday"/>
    <x v="3"/>
    <n v="68.099999999999994"/>
    <n v="20.055555555555554"/>
    <n v="0.69"/>
    <n v="42"/>
    <n v="0.3"/>
    <n v="27"/>
  </r>
  <r>
    <d v="2017-04-21T00:00:00"/>
    <s v="Friday"/>
    <x v="3"/>
    <n v="67.099999999999994"/>
    <n v="19.499999999999996"/>
    <n v="0.74"/>
    <n v="48"/>
    <n v="0.3"/>
    <n v="27"/>
  </r>
  <r>
    <d v="2017-04-22T00:00:00"/>
    <s v="Saturday"/>
    <x v="3"/>
    <n v="57.5"/>
    <n v="14.166666666666666"/>
    <n v="0.77"/>
    <n v="47"/>
    <n v="0.3"/>
    <n v="25"/>
  </r>
  <r>
    <d v="2017-04-23T00:00:00"/>
    <s v="Sunday"/>
    <x v="3"/>
    <n v="60.8"/>
    <n v="16"/>
    <n v="0.77"/>
    <n v="50"/>
    <n v="0.3"/>
    <n v="26"/>
  </r>
  <r>
    <d v="2017-04-24T00:00:00"/>
    <s v="Monday"/>
    <x v="3"/>
    <n v="65.099999999999994"/>
    <n v="18.388888888888886"/>
    <n v="0.69"/>
    <n v="48"/>
    <n v="0.3"/>
    <n v="27"/>
  </r>
  <r>
    <d v="2017-04-25T00:00:00"/>
    <s v="Tuesday"/>
    <x v="3"/>
    <n v="65.099999999999994"/>
    <n v="18.388888888888886"/>
    <n v="0.71"/>
    <n v="37"/>
    <n v="0.3"/>
    <n v="27"/>
  </r>
  <r>
    <d v="2017-04-26T00:00:00"/>
    <s v="Wednesday"/>
    <x v="3"/>
    <n v="62.5"/>
    <n v="16.944444444444443"/>
    <n v="0.8"/>
    <n v="48"/>
    <n v="0.3"/>
    <n v="25"/>
  </r>
  <r>
    <d v="2017-04-27T00:00:00"/>
    <s v="Thursday"/>
    <x v="3"/>
    <n v="63.5"/>
    <n v="17.5"/>
    <n v="0.77"/>
    <n v="50"/>
    <n v="0.3"/>
    <n v="25"/>
  </r>
  <r>
    <d v="2017-04-28T00:00:00"/>
    <s v="Friday"/>
    <x v="3"/>
    <n v="58.8"/>
    <n v="14.888888888888889"/>
    <n v="0.74"/>
    <n v="32"/>
    <n v="0.3"/>
    <n v="26"/>
  </r>
  <r>
    <d v="2017-04-29T00:00:00"/>
    <s v="Saturday"/>
    <x v="3"/>
    <n v="65.099999999999994"/>
    <n v="18.388888888888886"/>
    <n v="0.71"/>
    <n v="32"/>
    <n v="0.3"/>
    <n v="27"/>
  </r>
  <r>
    <d v="2017-04-30T00:00:00"/>
    <s v="Sunday"/>
    <x v="3"/>
    <n v="67.099999999999994"/>
    <n v="19.499999999999996"/>
    <n v="0.74"/>
    <n v="35"/>
    <n v="0.3"/>
    <n v="27"/>
  </r>
  <r>
    <d v="2017-05-01T00:00:00"/>
    <s v="Monday"/>
    <x v="4"/>
    <n v="66.7"/>
    <n v="19.277777777777779"/>
    <n v="0.65"/>
    <n v="56"/>
    <n v="0.3"/>
    <n v="29"/>
  </r>
  <r>
    <d v="2017-05-02T00:00:00"/>
    <s v="Tuesday"/>
    <x v="4"/>
    <n v="65.7"/>
    <n v="18.722222222222221"/>
    <n v="0.69"/>
    <n v="40"/>
    <n v="0.3"/>
    <n v="29"/>
  </r>
  <r>
    <d v="2017-05-03T00:00:00"/>
    <s v="Wednesday"/>
    <x v="4"/>
    <n v="71"/>
    <n v="21.666666666666668"/>
    <n v="0.63"/>
    <n v="55"/>
    <n v="0.3"/>
    <n v="30"/>
  </r>
  <r>
    <d v="2017-05-04T00:00:00"/>
    <s v="Thursday"/>
    <x v="4"/>
    <n v="71.3"/>
    <n v="21.833333333333332"/>
    <n v="0.63"/>
    <n v="64"/>
    <n v="0.3"/>
    <n v="31"/>
  </r>
  <r>
    <d v="2017-05-05T00:00:00"/>
    <s v="Friday"/>
    <x v="4"/>
    <n v="69.400000000000006"/>
    <n v="20.777777777777782"/>
    <n v="0.71"/>
    <n v="31"/>
    <n v="0.3"/>
    <n v="28"/>
  </r>
  <r>
    <d v="2017-05-06T00:00:00"/>
    <s v="Saturday"/>
    <x v="4"/>
    <n v="66.7"/>
    <n v="19.277777777777779"/>
    <n v="0.67"/>
    <n v="51"/>
    <n v="0.3"/>
    <n v="29"/>
  </r>
  <r>
    <d v="2017-05-07T00:00:00"/>
    <s v="Sunday"/>
    <x v="4"/>
    <n v="69.7"/>
    <n v="20.944444444444443"/>
    <n v="0.65"/>
    <n v="49"/>
    <n v="0.3"/>
    <n v="29"/>
  </r>
  <r>
    <d v="2017-05-08T00:00:00"/>
    <s v="Monday"/>
    <x v="4"/>
    <n v="75"/>
    <n v="23.888888888888889"/>
    <n v="0.67"/>
    <n v="56"/>
    <n v="0.3"/>
    <n v="30"/>
  </r>
  <r>
    <d v="2017-05-09T00:00:00"/>
    <s v="Tuesday"/>
    <x v="4"/>
    <n v="71.3"/>
    <n v="21.833333333333332"/>
    <n v="0.63"/>
    <n v="56"/>
    <n v="0.3"/>
    <n v="31"/>
  </r>
  <r>
    <d v="2017-05-10T00:00:00"/>
    <s v="Wednesday"/>
    <x v="4"/>
    <n v="69.400000000000006"/>
    <n v="20.777777777777782"/>
    <n v="0.69"/>
    <n v="40"/>
    <n v="0.3"/>
    <n v="28"/>
  </r>
  <r>
    <d v="2017-05-11T00:00:00"/>
    <s v="Thursday"/>
    <x v="4"/>
    <n v="72.7"/>
    <n v="22.611111111111111"/>
    <n v="0.67"/>
    <n v="57"/>
    <n v="0.3"/>
    <n v="29"/>
  </r>
  <r>
    <d v="2017-05-12T00:00:00"/>
    <s v="Friday"/>
    <x v="4"/>
    <n v="66.7"/>
    <n v="19.277777777777779"/>
    <n v="0.67"/>
    <n v="40"/>
    <n v="0.3"/>
    <n v="29"/>
  </r>
  <r>
    <d v="2017-05-13T00:00:00"/>
    <s v="Saturday"/>
    <x v="4"/>
    <n v="70"/>
    <n v="21.111111111111111"/>
    <n v="0.65"/>
    <n v="34"/>
    <n v="0.3"/>
    <n v="30"/>
  </r>
  <r>
    <d v="2017-05-14T00:00:00"/>
    <s v="Sunday"/>
    <x v="4"/>
    <n v="77.3"/>
    <n v="25.166666666666668"/>
    <n v="0.63"/>
    <n v="58"/>
    <n v="0.3"/>
    <n v="31"/>
  </r>
  <r>
    <d v="2017-05-15T00:00:00"/>
    <s v="Monday"/>
    <x v="4"/>
    <n v="63.4"/>
    <n v="17.444444444444443"/>
    <n v="0.69"/>
    <n v="32"/>
    <n v="0.3"/>
    <n v="28"/>
  </r>
  <r>
    <d v="2017-05-16T00:00:00"/>
    <s v="Tuesday"/>
    <x v="4"/>
    <n v="65.7"/>
    <n v="18.722222222222221"/>
    <n v="0.67"/>
    <n v="55"/>
    <n v="0.3"/>
    <n v="29"/>
  </r>
  <r>
    <d v="2017-05-17T00:00:00"/>
    <s v="Wednesday"/>
    <x v="4"/>
    <n v="70.7"/>
    <n v="21.5"/>
    <n v="0.67"/>
    <n v="43"/>
    <n v="0.3"/>
    <n v="29"/>
  </r>
  <r>
    <d v="2017-05-18T00:00:00"/>
    <s v="Thursday"/>
    <x v="4"/>
    <n v="72"/>
    <n v="22.222222222222221"/>
    <n v="0.67"/>
    <n v="53"/>
    <n v="0.3"/>
    <n v="30"/>
  </r>
  <r>
    <d v="2017-05-19T00:00:00"/>
    <s v="Friday"/>
    <x v="4"/>
    <n v="75.3"/>
    <n v="24.055555555555557"/>
    <n v="0.61"/>
    <n v="58"/>
    <n v="0.3"/>
    <n v="31"/>
  </r>
  <r>
    <d v="2017-05-20T00:00:00"/>
    <s v="Saturday"/>
    <x v="4"/>
    <n v="64.400000000000006"/>
    <n v="18.000000000000004"/>
    <n v="0.67"/>
    <n v="59"/>
    <n v="0.3"/>
    <n v="28"/>
  </r>
  <r>
    <d v="2017-05-21T00:00:00"/>
    <s v="Sunday"/>
    <x v="4"/>
    <n v="71.7"/>
    <n v="22.055555555555557"/>
    <n v="0.69"/>
    <n v="47"/>
    <n v="0.3"/>
    <n v="29"/>
  </r>
  <r>
    <d v="2017-05-22T00:00:00"/>
    <s v="Monday"/>
    <x v="4"/>
    <n v="71"/>
    <n v="21.666666666666668"/>
    <n v="0.67"/>
    <n v="34"/>
    <n v="0.3"/>
    <n v="30"/>
  </r>
  <r>
    <d v="2017-05-23T00:00:00"/>
    <s v="Tuesday"/>
    <x v="4"/>
    <n v="76.3"/>
    <n v="24.611111111111111"/>
    <n v="0.63"/>
    <n v="45"/>
    <n v="0.3"/>
    <n v="31"/>
  </r>
  <r>
    <d v="2017-05-24T00:00:00"/>
    <s v="Wednesday"/>
    <x v="4"/>
    <n v="69.400000000000006"/>
    <n v="20.777777777777782"/>
    <n v="0.69"/>
    <n v="34"/>
    <n v="0.3"/>
    <n v="28"/>
  </r>
  <r>
    <d v="2017-05-25T00:00:00"/>
    <s v="Thursday"/>
    <x v="4"/>
    <n v="71.7"/>
    <n v="22.055555555555557"/>
    <n v="0.69"/>
    <n v="53"/>
    <n v="0.3"/>
    <n v="29"/>
  </r>
  <r>
    <d v="2017-05-26T00:00:00"/>
    <s v="Friday"/>
    <x v="4"/>
    <n v="72"/>
    <n v="22.222222222222221"/>
    <n v="0.67"/>
    <n v="63"/>
    <n v="0.3"/>
    <n v="30"/>
  </r>
  <r>
    <d v="2017-05-27T00:00:00"/>
    <s v="Saturday"/>
    <x v="4"/>
    <n v="77.3"/>
    <n v="25.166666666666668"/>
    <n v="0.63"/>
    <n v="56"/>
    <n v="0.3"/>
    <n v="31"/>
  </r>
  <r>
    <d v="2017-05-28T00:00:00"/>
    <s v="Sunday"/>
    <x v="4"/>
    <n v="71.7"/>
    <n v="22.055555555555557"/>
    <n v="0.65"/>
    <n v="45"/>
    <n v="0.3"/>
    <n v="29"/>
  </r>
  <r>
    <d v="2017-05-29T00:00:00"/>
    <s v="Monday"/>
    <x v="4"/>
    <n v="66.7"/>
    <n v="19.277777777777779"/>
    <n v="0.65"/>
    <n v="32"/>
    <n v="0.3"/>
    <n v="29"/>
  </r>
  <r>
    <d v="2017-05-30T00:00:00"/>
    <s v="Tuesday"/>
    <x v="4"/>
    <n v="75"/>
    <n v="23.888888888888889"/>
    <n v="0.67"/>
    <n v="43"/>
    <n v="0.3"/>
    <n v="30"/>
  </r>
  <r>
    <d v="2017-05-31T00:00:00"/>
    <s v="Wednesday"/>
    <x v="4"/>
    <n v="77.3"/>
    <n v="25.166666666666668"/>
    <n v="0.65"/>
    <n v="56"/>
    <n v="0.3"/>
    <n v="31"/>
  </r>
  <r>
    <d v="2017-06-01T00:00:00"/>
    <s v="Thursday"/>
    <x v="5"/>
    <n v="71.3"/>
    <n v="21.833333333333332"/>
    <n v="0.65"/>
    <n v="42"/>
    <n v="0.3"/>
    <n v="31"/>
  </r>
  <r>
    <d v="2017-06-02T00:00:00"/>
    <s v="Friday"/>
    <x v="5"/>
    <n v="79.900000000000006"/>
    <n v="26.611111111111114"/>
    <n v="0.59"/>
    <n v="48"/>
    <n v="0.3"/>
    <n v="33"/>
  </r>
  <r>
    <d v="2017-06-03T00:00:00"/>
    <s v="Saturday"/>
    <x v="5"/>
    <n v="81.5"/>
    <n v="27.5"/>
    <n v="0.56000000000000005"/>
    <n v="59"/>
    <n v="0.3"/>
    <n v="35"/>
  </r>
  <r>
    <d v="2017-06-04T00:00:00"/>
    <s v="Sunday"/>
    <x v="5"/>
    <n v="90.4"/>
    <n v="32.444444444444443"/>
    <n v="0.51"/>
    <n v="43"/>
    <n v="0.3"/>
    <n v="38"/>
  </r>
  <r>
    <d v="2017-06-05T00:00:00"/>
    <s v="Monday"/>
    <x v="5"/>
    <n v="78.599999999999994"/>
    <n v="25.888888888888886"/>
    <n v="0.59"/>
    <n v="36"/>
    <n v="0.3"/>
    <n v="32"/>
  </r>
  <r>
    <d v="2017-06-06T00:00:00"/>
    <s v="Tuesday"/>
    <x v="5"/>
    <n v="84.2"/>
    <n v="29"/>
    <n v="0.56000000000000005"/>
    <n v="44"/>
    <n v="0.3"/>
    <n v="34"/>
  </r>
  <r>
    <d v="2017-06-07T00:00:00"/>
    <s v="Wednesday"/>
    <x v="5"/>
    <n v="86.8"/>
    <n v="30.444444444444443"/>
    <n v="0.56000000000000005"/>
    <n v="58"/>
    <n v="0.3"/>
    <n v="36"/>
  </r>
  <r>
    <d v="2017-06-08T00:00:00"/>
    <s v="Thursday"/>
    <x v="5"/>
    <n v="90.7"/>
    <n v="32.611111111111114"/>
    <n v="0.5"/>
    <n v="46"/>
    <n v="0.3"/>
    <n v="39"/>
  </r>
  <r>
    <d v="2017-06-09T00:00:00"/>
    <s v="Friday"/>
    <x v="5"/>
    <n v="77.599999999999994"/>
    <n v="25.333333333333329"/>
    <n v="0.61"/>
    <n v="44"/>
    <n v="0.3"/>
    <n v="32"/>
  </r>
  <r>
    <d v="2017-06-10T00:00:00"/>
    <s v="Saturday"/>
    <x v="5"/>
    <n v="79.5"/>
    <n v="26.388888888888889"/>
    <n v="0.54"/>
    <n v="54"/>
    <n v="0.3"/>
    <n v="35"/>
  </r>
  <r>
    <d v="2017-06-11T00:00:00"/>
    <s v="Sunday"/>
    <x v="5"/>
    <n v="84.8"/>
    <n v="29.333333333333332"/>
    <n v="0.53"/>
    <n v="42"/>
    <n v="0.3"/>
    <n v="36"/>
  </r>
  <r>
    <d v="2017-06-12T00:00:00"/>
    <s v="Monday"/>
    <x v="5"/>
    <n v="93"/>
    <n v="33.888888888888886"/>
    <n v="0.5"/>
    <n v="67"/>
    <n v="0.3"/>
    <n v="40"/>
  </r>
  <r>
    <d v="2017-06-13T00:00:00"/>
    <s v="Tuesday"/>
    <x v="5"/>
    <n v="75.599999999999994"/>
    <n v="24.222222222222218"/>
    <n v="0.59"/>
    <n v="65"/>
    <n v="0.3"/>
    <n v="32"/>
  </r>
  <r>
    <d v="2017-06-14T00:00:00"/>
    <s v="Wednesday"/>
    <x v="5"/>
    <n v="80.5"/>
    <n v="26.944444444444443"/>
    <n v="0.56999999999999995"/>
    <n v="48"/>
    <n v="0.3"/>
    <n v="35"/>
  </r>
  <r>
    <d v="2017-06-15T00:00:00"/>
    <s v="Thursday"/>
    <x v="5"/>
    <n v="84.8"/>
    <n v="29.333333333333332"/>
    <n v="0.56000000000000005"/>
    <n v="50"/>
    <n v="0.3"/>
    <n v="36"/>
  </r>
  <r>
    <d v="2017-06-16T00:00:00"/>
    <s v="Friday"/>
    <x v="5"/>
    <n v="99.3"/>
    <n v="37.388888888888886"/>
    <n v="0.47"/>
    <n v="77"/>
    <n v="0.3"/>
    <n v="41"/>
  </r>
  <r>
    <d v="2017-06-17T00:00:00"/>
    <s v="Saturday"/>
    <x v="5"/>
    <n v="76.3"/>
    <n v="24.611111111111111"/>
    <n v="0.65"/>
    <n v="47"/>
    <n v="0.3"/>
    <n v="31"/>
  </r>
  <r>
    <d v="2017-06-18T00:00:00"/>
    <s v="Sunday"/>
    <x v="5"/>
    <n v="72.599999999999994"/>
    <n v="22.555555555555554"/>
    <n v="0.59"/>
    <n v="60"/>
    <n v="0.3"/>
    <n v="32"/>
  </r>
  <r>
    <d v="2017-06-19T00:00:00"/>
    <s v="Monday"/>
    <x v="5"/>
    <n v="86.5"/>
    <n v="30.277777777777779"/>
    <n v="0.56000000000000005"/>
    <n v="66"/>
    <n v="0.3"/>
    <n v="35"/>
  </r>
  <r>
    <d v="2017-06-20T00:00:00"/>
    <s v="Tuesday"/>
    <x v="5"/>
    <n v="85.1"/>
    <n v="29.5"/>
    <n v="0.54"/>
    <n v="70"/>
    <n v="0.3"/>
    <n v="37"/>
  </r>
  <r>
    <d v="2017-06-21T00:00:00"/>
    <s v="Wednesday"/>
    <x v="5"/>
    <n v="94.3"/>
    <n v="34.611111111111114"/>
    <n v="0.47"/>
    <n v="76"/>
    <n v="0.3"/>
    <n v="41"/>
  </r>
  <r>
    <d v="2017-06-22T00:00:00"/>
    <s v="Thursday"/>
    <x v="5"/>
    <n v="72.3"/>
    <n v="22.388888888888889"/>
    <n v="0.65"/>
    <n v="36"/>
    <n v="0.3"/>
    <n v="31"/>
  </r>
  <r>
    <d v="2017-06-23T00:00:00"/>
    <s v="Friday"/>
    <x v="5"/>
    <n v="79.900000000000006"/>
    <n v="26.611111111111114"/>
    <n v="0.61"/>
    <n v="39"/>
    <n v="0.3"/>
    <n v="33"/>
  </r>
  <r>
    <d v="2017-06-24T00:00:00"/>
    <s v="Saturday"/>
    <x v="5"/>
    <n v="80.5"/>
    <n v="26.944444444444443"/>
    <n v="0.56999999999999995"/>
    <n v="50"/>
    <n v="0.3"/>
    <n v="35"/>
  </r>
  <r>
    <d v="2017-06-25T00:00:00"/>
    <s v="Sunday"/>
    <x v="5"/>
    <n v="85.1"/>
    <n v="29.5"/>
    <n v="0.51"/>
    <n v="58"/>
    <n v="0.3"/>
    <n v="37"/>
  </r>
  <r>
    <d v="2017-06-26T00:00:00"/>
    <s v="Monday"/>
    <x v="5"/>
    <n v="102.6"/>
    <n v="39.222222222222221"/>
    <n v="0.47"/>
    <n v="60"/>
    <n v="0.3"/>
    <n v="42"/>
  </r>
  <r>
    <d v="2017-06-27T00:00:00"/>
    <s v="Tuesday"/>
    <x v="5"/>
    <n v="75.3"/>
    <n v="24.055555555555557"/>
    <n v="0.63"/>
    <n v="62"/>
    <n v="0.3"/>
    <n v="31"/>
  </r>
  <r>
    <d v="2017-06-28T00:00:00"/>
    <s v="Wednesday"/>
    <x v="5"/>
    <n v="75.900000000000006"/>
    <n v="24.388888888888893"/>
    <n v="0.59"/>
    <n v="65"/>
    <n v="0.3"/>
    <n v="33"/>
  </r>
  <r>
    <d v="2017-06-29T00:00:00"/>
    <s v="Thursday"/>
    <x v="5"/>
    <n v="86.5"/>
    <n v="30.277777777777779"/>
    <n v="0.54"/>
    <n v="64"/>
    <n v="0.3"/>
    <n v="35"/>
  </r>
  <r>
    <d v="2017-06-30T00:00:00"/>
    <s v="Friday"/>
    <x v="5"/>
    <n v="89.4"/>
    <n v="31.888888888888889"/>
    <n v="0.53"/>
    <n v="47"/>
    <n v="0.3"/>
    <n v="38"/>
  </r>
  <r>
    <d v="2017-07-01T00:00:00"/>
    <s v="Saturday"/>
    <x v="6"/>
    <n v="102.9"/>
    <n v="39.388888888888886"/>
    <n v="0.47"/>
    <n v="59"/>
    <n v="0.5"/>
    <n v="43"/>
  </r>
  <r>
    <d v="2017-07-02T00:00:00"/>
    <s v="Sunday"/>
    <x v="6"/>
    <n v="93.4"/>
    <n v="34.111111111111114"/>
    <n v="0.51"/>
    <n v="68"/>
    <n v="0.5"/>
    <n v="38"/>
  </r>
  <r>
    <d v="2017-07-03T00:00:00"/>
    <s v="Monday"/>
    <x v="6"/>
    <n v="81.5"/>
    <n v="27.5"/>
    <n v="0.54"/>
    <n v="68"/>
    <n v="0.5"/>
    <n v="35"/>
  </r>
  <r>
    <d v="2017-07-04T00:00:00"/>
    <s v="Tuesday"/>
    <x v="6"/>
    <n v="84.2"/>
    <n v="29"/>
    <n v="0.59"/>
    <n v="49"/>
    <n v="0.5"/>
    <n v="34"/>
  </r>
  <r>
    <d v="2017-07-05T00:00:00"/>
    <s v="Wednesday"/>
    <x v="6"/>
    <n v="73.599999999999994"/>
    <n v="23.111111111111107"/>
    <n v="0.63"/>
    <n v="55"/>
    <n v="0.5"/>
    <n v="32"/>
  </r>
  <r>
    <d v="2017-07-06T00:00:00"/>
    <s v="Thursday"/>
    <x v="6"/>
    <n v="91.7"/>
    <n v="33.166666666666664"/>
    <n v="0.51"/>
    <n v="46"/>
    <n v="0.5"/>
    <n v="39"/>
  </r>
  <r>
    <d v="2017-07-07T00:00:00"/>
    <s v="Friday"/>
    <x v="6"/>
    <n v="82.5"/>
    <n v="28.055555555555557"/>
    <n v="0.56999999999999995"/>
    <n v="41"/>
    <n v="0.5"/>
    <n v="35"/>
  </r>
  <r>
    <d v="2017-07-08T00:00:00"/>
    <s v="Saturday"/>
    <x v="6"/>
    <n v="83.2"/>
    <n v="28.444444444444443"/>
    <n v="0.56999999999999995"/>
    <n v="44"/>
    <n v="0.5"/>
    <n v="34"/>
  </r>
  <r>
    <d v="2017-07-09T00:00:00"/>
    <s v="Sunday"/>
    <x v="6"/>
    <n v="77.900000000000006"/>
    <n v="25.500000000000004"/>
    <n v="0.59"/>
    <n v="44"/>
    <n v="0.5"/>
    <n v="33"/>
  </r>
  <r>
    <d v="2017-07-10T00:00:00"/>
    <s v="Monday"/>
    <x v="6"/>
    <n v="98"/>
    <n v="36.666666666666664"/>
    <n v="0.49"/>
    <n v="66"/>
    <n v="0.5"/>
    <n v="40"/>
  </r>
  <r>
    <d v="2017-07-11T00:00:00"/>
    <s v="Tuesday"/>
    <x v="6"/>
    <n v="83.5"/>
    <n v="28.611111111111111"/>
    <n v="0.54"/>
    <n v="40"/>
    <n v="0.5"/>
    <n v="35"/>
  </r>
  <r>
    <d v="2017-07-12T00:00:00"/>
    <s v="Wednesday"/>
    <x v="6"/>
    <n v="80.2"/>
    <n v="26.777777777777779"/>
    <n v="0.56000000000000005"/>
    <n v="39"/>
    <n v="0.5"/>
    <n v="34"/>
  </r>
  <r>
    <d v="2017-07-13T00:00:00"/>
    <s v="Thursday"/>
    <x v="6"/>
    <n v="78.900000000000006"/>
    <n v="26.055555555555557"/>
    <n v="0.61"/>
    <n v="49"/>
    <n v="0.5"/>
    <n v="33"/>
  </r>
  <r>
    <d v="2017-07-14T00:00:00"/>
    <s v="Friday"/>
    <x v="6"/>
    <n v="92"/>
    <n v="33.333333333333336"/>
    <n v="0.5"/>
    <n v="80"/>
    <n v="0.5"/>
    <n v="40"/>
  </r>
  <r>
    <d v="2017-07-15T00:00:00"/>
    <s v="Saturday"/>
    <x v="6"/>
    <n v="82.5"/>
    <n v="28.055555555555557"/>
    <n v="0.54"/>
    <n v="56"/>
    <n v="0.5"/>
    <n v="35"/>
  </r>
  <r>
    <d v="2017-07-16T00:00:00"/>
    <s v="Sunday"/>
    <x v="6"/>
    <n v="79.2"/>
    <n v="26.222222222222221"/>
    <n v="0.59"/>
    <n v="50"/>
    <n v="0.5"/>
    <n v="34"/>
  </r>
  <r>
    <d v="2017-07-17T00:00:00"/>
    <s v="Monday"/>
    <x v="6"/>
    <n v="80.900000000000006"/>
    <n v="27.166666666666671"/>
    <n v="0.56999999999999995"/>
    <n v="64"/>
    <n v="0.5"/>
    <n v="33"/>
  </r>
  <r>
    <d v="2017-07-18T00:00:00"/>
    <s v="Tuesday"/>
    <x v="6"/>
    <n v="99.3"/>
    <n v="37.388888888888886"/>
    <n v="0.47"/>
    <n v="76"/>
    <n v="0.5"/>
    <n v="41"/>
  </r>
  <r>
    <d v="2017-07-19T00:00:00"/>
    <s v="Wednesday"/>
    <x v="6"/>
    <n v="83.8"/>
    <n v="28.777777777777779"/>
    <n v="0.56000000000000005"/>
    <n v="44"/>
    <n v="0.5"/>
    <n v="36"/>
  </r>
  <r>
    <d v="2017-07-20T00:00:00"/>
    <s v="Thursday"/>
    <x v="6"/>
    <n v="86.5"/>
    <n v="30.277777777777779"/>
    <n v="0.56999999999999995"/>
    <n v="44"/>
    <n v="0.5"/>
    <n v="35"/>
  </r>
  <r>
    <d v="2017-07-21T00:00:00"/>
    <s v="Friday"/>
    <x v="6"/>
    <n v="76.900000000000006"/>
    <n v="24.944444444444446"/>
    <n v="0.56999999999999995"/>
    <n v="59"/>
    <n v="0.5"/>
    <n v="33"/>
  </r>
  <r>
    <d v="2017-07-22T00:00:00"/>
    <s v="Saturday"/>
    <x v="6"/>
    <n v="99.6"/>
    <n v="37.555555555555557"/>
    <n v="0.47"/>
    <n v="49"/>
    <n v="0.5"/>
    <n v="42"/>
  </r>
  <r>
    <d v="2017-07-23T00:00:00"/>
    <s v="Sunday"/>
    <x v="6"/>
    <n v="89.1"/>
    <n v="31.722222222222221"/>
    <n v="0.51"/>
    <n v="72"/>
    <n v="0.5"/>
    <n v="37"/>
  </r>
  <r>
    <d v="2017-07-24T00:00:00"/>
    <s v="Monday"/>
    <x v="6"/>
    <n v="83.5"/>
    <n v="28.611111111111111"/>
    <n v="0.56999999999999995"/>
    <n v="69"/>
    <n v="0.5"/>
    <n v="35"/>
  </r>
  <r>
    <d v="2017-07-25T00:00:00"/>
    <s v="Tuesday"/>
    <x v="6"/>
    <n v="79.900000000000006"/>
    <n v="26.611111111111114"/>
    <n v="0.56999999999999995"/>
    <n v="64"/>
    <n v="0.5"/>
    <n v="33"/>
  </r>
  <r>
    <d v="2017-07-26T00:00:00"/>
    <s v="Wednesday"/>
    <x v="6"/>
    <n v="76.599999999999994"/>
    <n v="24.777777777777775"/>
    <n v="0.59"/>
    <n v="37"/>
    <n v="0.5"/>
    <n v="32"/>
  </r>
  <r>
    <d v="2017-07-27T00:00:00"/>
    <s v="Thursday"/>
    <x v="6"/>
    <n v="97.9"/>
    <n v="36.611111111111114"/>
    <n v="0.47"/>
    <n v="74"/>
    <n v="0.5"/>
    <n v="43"/>
  </r>
  <r>
    <d v="2017-07-28T00:00:00"/>
    <s v="Friday"/>
    <x v="6"/>
    <n v="87.4"/>
    <n v="30.777777777777779"/>
    <n v="0.51"/>
    <n v="58"/>
    <n v="0.5"/>
    <n v="38"/>
  </r>
  <r>
    <d v="2017-07-29T00:00:00"/>
    <s v="Saturday"/>
    <x v="6"/>
    <n v="85.5"/>
    <n v="29.722222222222221"/>
    <n v="0.56999999999999995"/>
    <n v="50"/>
    <n v="0.5"/>
    <n v="35"/>
  </r>
  <r>
    <d v="2017-07-30T00:00:00"/>
    <s v="Sunday"/>
    <x v="6"/>
    <n v="78.2"/>
    <n v="25.666666666666668"/>
    <n v="0.59"/>
    <n v="52"/>
    <n v="0.5"/>
    <n v="34"/>
  </r>
  <r>
    <d v="2017-07-31T00:00:00"/>
    <s v="Monday"/>
    <x v="6"/>
    <n v="74.599999999999994"/>
    <n v="23.666666666666664"/>
    <n v="0.61"/>
    <n v="38"/>
    <n v="0.5"/>
    <n v="32"/>
  </r>
  <r>
    <d v="2017-08-01T00:00:00"/>
    <s v="Tuesday"/>
    <x v="7"/>
    <n v="75.599999999999994"/>
    <n v="24.222222222222218"/>
    <n v="0.63"/>
    <n v="56"/>
    <n v="0.5"/>
    <n v="32"/>
  </r>
  <r>
    <d v="2017-08-02T00:00:00"/>
    <s v="Wednesday"/>
    <x v="7"/>
    <n v="76.3"/>
    <n v="24.611111111111111"/>
    <n v="0.63"/>
    <n v="48"/>
    <n v="0.5"/>
    <n v="31"/>
  </r>
  <r>
    <d v="2017-08-03T00:00:00"/>
    <s v="Thursday"/>
    <x v="7"/>
    <n v="75"/>
    <n v="23.888888888888889"/>
    <n v="0.63"/>
    <n v="52"/>
    <n v="0.5"/>
    <n v="30"/>
  </r>
  <r>
    <d v="2017-08-04T00:00:00"/>
    <s v="Friday"/>
    <x v="7"/>
    <n v="70.7"/>
    <n v="21.5"/>
    <n v="0.69"/>
    <n v="34"/>
    <n v="0.5"/>
    <n v="29"/>
  </r>
  <r>
    <d v="2017-08-05T00:00:00"/>
    <s v="Saturday"/>
    <x v="7"/>
    <n v="76.599999999999994"/>
    <n v="24.777777777777775"/>
    <n v="0.61"/>
    <n v="66"/>
    <n v="0.5"/>
    <n v="32"/>
  </r>
  <r>
    <d v="2017-08-06T00:00:00"/>
    <s v="Sunday"/>
    <x v="7"/>
    <n v="77.3"/>
    <n v="25.166666666666668"/>
    <n v="0.61"/>
    <n v="36"/>
    <n v="0.5"/>
    <n v="31"/>
  </r>
  <r>
    <d v="2017-08-07T00:00:00"/>
    <s v="Monday"/>
    <x v="7"/>
    <n v="75"/>
    <n v="23.888888888888889"/>
    <n v="0.67"/>
    <n v="38"/>
    <n v="0.5"/>
    <n v="30"/>
  </r>
  <r>
    <d v="2017-08-08T00:00:00"/>
    <s v="Tuesday"/>
    <x v="7"/>
    <n v="68.7"/>
    <n v="20.388888888888889"/>
    <n v="0.65"/>
    <n v="50"/>
    <n v="0.5"/>
    <n v="29"/>
  </r>
  <r>
    <d v="2017-08-09T00:00:00"/>
    <s v="Wednesday"/>
    <x v="7"/>
    <n v="76.599999999999994"/>
    <n v="24.777777777777775"/>
    <n v="0.63"/>
    <n v="55"/>
    <n v="0.5"/>
    <n v="32"/>
  </r>
  <r>
    <d v="2017-08-10T00:00:00"/>
    <s v="Thursday"/>
    <x v="7"/>
    <n v="70.3"/>
    <n v="21.277777777777779"/>
    <n v="0.65"/>
    <n v="56"/>
    <n v="0.5"/>
    <n v="31"/>
  </r>
  <r>
    <d v="2017-08-11T00:00:00"/>
    <s v="Friday"/>
    <x v="7"/>
    <n v="75"/>
    <n v="23.888888888888889"/>
    <n v="0.67"/>
    <n v="49"/>
    <n v="0.5"/>
    <n v="30"/>
  </r>
  <r>
    <d v="2017-08-12T00:00:00"/>
    <s v="Saturday"/>
    <x v="7"/>
    <n v="67.7"/>
    <n v="19.833333333333332"/>
    <n v="0.65"/>
    <n v="43"/>
    <n v="0.5"/>
    <n v="29"/>
  </r>
  <r>
    <d v="2017-08-13T00:00:00"/>
    <s v="Sunday"/>
    <x v="7"/>
    <n v="67.7"/>
    <n v="19.833333333333332"/>
    <n v="0.65"/>
    <n v="54"/>
    <n v="0.5"/>
    <n v="29"/>
  </r>
  <r>
    <d v="2017-08-14T00:00:00"/>
    <s v="Monday"/>
    <x v="7"/>
    <n v="72.599999999999994"/>
    <n v="22.555555555555554"/>
    <n v="0.59"/>
    <n v="43"/>
    <n v="0.5"/>
    <n v="32"/>
  </r>
  <r>
    <d v="2017-08-15T00:00:00"/>
    <s v="Tuesday"/>
    <x v="7"/>
    <n v="74.3"/>
    <n v="23.5"/>
    <n v="0.63"/>
    <n v="44"/>
    <n v="0.5"/>
    <n v="31"/>
  </r>
  <r>
    <d v="2017-08-16T00:00:00"/>
    <s v="Wednesday"/>
    <x v="7"/>
    <n v="71"/>
    <n v="21.666666666666668"/>
    <n v="0.63"/>
    <n v="49"/>
    <n v="0.5"/>
    <n v="30"/>
  </r>
  <r>
    <d v="2017-08-17T00:00:00"/>
    <s v="Thursday"/>
    <x v="7"/>
    <n v="68"/>
    <n v="20"/>
    <n v="0.67"/>
    <n v="42"/>
    <n v="0.5"/>
    <n v="30"/>
  </r>
  <r>
    <d v="2017-08-18T00:00:00"/>
    <s v="Friday"/>
    <x v="7"/>
    <n v="65.7"/>
    <n v="18.722222222222221"/>
    <n v="0.69"/>
    <n v="45"/>
    <n v="0.5"/>
    <n v="29"/>
  </r>
  <r>
    <d v="2017-08-19T00:00:00"/>
    <s v="Saturday"/>
    <x v="7"/>
    <n v="79.599999999999994"/>
    <n v="26.444444444444443"/>
    <n v="0.61"/>
    <n v="58"/>
    <n v="0.5"/>
    <n v="32"/>
  </r>
  <r>
    <d v="2017-08-20T00:00:00"/>
    <s v="Sunday"/>
    <x v="7"/>
    <n v="74.3"/>
    <n v="23.5"/>
    <n v="0.65"/>
    <n v="53"/>
    <n v="0.5"/>
    <n v="31"/>
  </r>
  <r>
    <d v="2017-08-21T00:00:00"/>
    <s v="Monday"/>
    <x v="7"/>
    <n v="68"/>
    <n v="20"/>
    <n v="0.65"/>
    <n v="58"/>
    <n v="0.5"/>
    <n v="30"/>
  </r>
  <r>
    <d v="2017-08-22T00:00:00"/>
    <s v="Tuesday"/>
    <x v="7"/>
    <n v="69"/>
    <n v="20.555555555555557"/>
    <n v="0.63"/>
    <n v="55"/>
    <n v="0.5"/>
    <n v="30"/>
  </r>
  <r>
    <d v="2017-08-23T00:00:00"/>
    <s v="Wednesday"/>
    <x v="7"/>
    <n v="70.7"/>
    <n v="21.5"/>
    <n v="0.67"/>
    <n v="33"/>
    <n v="0.5"/>
    <n v="29"/>
  </r>
  <r>
    <d v="2017-08-24T00:00:00"/>
    <s v="Thursday"/>
    <x v="7"/>
    <n v="74.599999999999994"/>
    <n v="23.666666666666664"/>
    <n v="0.59"/>
    <n v="64"/>
    <n v="0.5"/>
    <n v="32"/>
  </r>
  <r>
    <d v="2017-08-25T00:00:00"/>
    <s v="Friday"/>
    <x v="7"/>
    <n v="71"/>
    <n v="21.666666666666668"/>
    <n v="0.63"/>
    <n v="55"/>
    <n v="0.5"/>
    <n v="30"/>
  </r>
  <r>
    <d v="2017-08-26T00:00:00"/>
    <s v="Saturday"/>
    <x v="7"/>
    <n v="70"/>
    <n v="21.111111111111111"/>
    <n v="0.63"/>
    <n v="46"/>
    <n v="0.5"/>
    <n v="30"/>
  </r>
  <r>
    <d v="2017-08-27T00:00:00"/>
    <s v="Sunday"/>
    <x v="7"/>
    <n v="65.7"/>
    <n v="18.722222222222221"/>
    <n v="0.65"/>
    <n v="45"/>
    <n v="0.5"/>
    <n v="29"/>
  </r>
  <r>
    <d v="2017-08-28T00:00:00"/>
    <s v="Monday"/>
    <x v="7"/>
    <n v="77.599999999999994"/>
    <n v="25.333333333333329"/>
    <n v="0.63"/>
    <n v="49"/>
    <n v="0.5"/>
    <n v="32"/>
  </r>
  <r>
    <d v="2017-08-29T00:00:00"/>
    <s v="Tuesday"/>
    <x v="7"/>
    <n v="75"/>
    <n v="23.888888888888889"/>
    <n v="0.65"/>
    <n v="40"/>
    <n v="0.5"/>
    <n v="30"/>
  </r>
  <r>
    <d v="2017-08-30T00:00:00"/>
    <s v="Wednesday"/>
    <x v="7"/>
    <n v="72"/>
    <n v="22.222222222222221"/>
    <n v="0.63"/>
    <n v="51"/>
    <n v="0.5"/>
    <n v="30"/>
  </r>
  <r>
    <d v="2017-08-31T00:00:00"/>
    <s v="Thursday"/>
    <x v="7"/>
    <n v="67.7"/>
    <n v="19.833333333333332"/>
    <n v="0.69"/>
    <n v="58"/>
    <n v="0.5"/>
    <n v="29"/>
  </r>
  <r>
    <d v="2017-09-01T00:00:00"/>
    <s v="Friday"/>
    <x v="8"/>
    <n v="71.7"/>
    <n v="22.055555555555557"/>
    <n v="0.69"/>
    <n v="41"/>
    <n v="0.3"/>
    <n v="29"/>
  </r>
  <r>
    <d v="2017-09-02T00:00:00"/>
    <s v="Saturday"/>
    <x v="8"/>
    <n v="67.400000000000006"/>
    <n v="19.666666666666671"/>
    <n v="0.69"/>
    <n v="53"/>
    <n v="0.3"/>
    <n v="28"/>
  </r>
  <r>
    <d v="2017-09-03T00:00:00"/>
    <s v="Sunday"/>
    <x v="8"/>
    <n v="61.1"/>
    <n v="16.166666666666668"/>
    <n v="0.69"/>
    <n v="50"/>
    <n v="0.3"/>
    <n v="27"/>
  </r>
  <r>
    <d v="2017-09-04T00:00:00"/>
    <s v="Monday"/>
    <x v="8"/>
    <n v="59.8"/>
    <n v="15.444444444444445"/>
    <n v="0.74"/>
    <n v="54"/>
    <n v="0.3"/>
    <n v="26"/>
  </r>
  <r>
    <d v="2017-09-05T00:00:00"/>
    <s v="Tuesday"/>
    <x v="8"/>
    <n v="61.8"/>
    <n v="16.555555555555557"/>
    <n v="0.71"/>
    <n v="39"/>
    <n v="0.3"/>
    <n v="26"/>
  </r>
  <r>
    <d v="2017-09-06T00:00:00"/>
    <s v="Wednesday"/>
    <x v="8"/>
    <n v="71.7"/>
    <n v="22.055555555555557"/>
    <n v="0.69"/>
    <n v="60"/>
    <n v="0.3"/>
    <n v="29"/>
  </r>
  <r>
    <d v="2017-09-07T00:00:00"/>
    <s v="Thursday"/>
    <x v="8"/>
    <n v="68.400000000000006"/>
    <n v="20.222222222222225"/>
    <n v="0.67"/>
    <n v="49"/>
    <n v="0.3"/>
    <n v="28"/>
  </r>
  <r>
    <d v="2017-09-08T00:00:00"/>
    <s v="Friday"/>
    <x v="8"/>
    <n v="65.099999999999994"/>
    <n v="18.388888888888886"/>
    <n v="0.71"/>
    <n v="37"/>
    <n v="0.3"/>
    <n v="27"/>
  </r>
  <r>
    <d v="2017-09-09T00:00:00"/>
    <s v="Saturday"/>
    <x v="8"/>
    <n v="64.8"/>
    <n v="18.222222222222221"/>
    <n v="0.77"/>
    <n v="45"/>
    <n v="0.3"/>
    <n v="26"/>
  </r>
  <r>
    <d v="2017-09-10T00:00:00"/>
    <s v="Sunday"/>
    <x v="8"/>
    <n v="61.8"/>
    <n v="16.555555555555557"/>
    <n v="0.74"/>
    <n v="50"/>
    <n v="0.3"/>
    <n v="26"/>
  </r>
  <r>
    <d v="2017-09-11T00:00:00"/>
    <s v="Monday"/>
    <x v="8"/>
    <n v="68.400000000000006"/>
    <n v="20.222222222222225"/>
    <n v="0.69"/>
    <n v="38"/>
    <n v="0.3"/>
    <n v="28"/>
  </r>
  <r>
    <d v="2017-09-12T00:00:00"/>
    <s v="Tuesday"/>
    <x v="8"/>
    <n v="61.1"/>
    <n v="16.166666666666668"/>
    <n v="0.71"/>
    <n v="36"/>
    <n v="0.3"/>
    <n v="27"/>
  </r>
  <r>
    <d v="2017-09-13T00:00:00"/>
    <s v="Wednesday"/>
    <x v="8"/>
    <n v="64.8"/>
    <n v="18.222222222222221"/>
    <n v="0.71"/>
    <n v="42"/>
    <n v="0.3"/>
    <n v="26"/>
  </r>
  <r>
    <d v="2017-09-14T00:00:00"/>
    <s v="Thursday"/>
    <x v="8"/>
    <n v="63.8"/>
    <n v="17.666666666666668"/>
    <n v="0.71"/>
    <n v="29"/>
    <n v="0.3"/>
    <n v="26"/>
  </r>
  <r>
    <d v="2017-09-15T00:00:00"/>
    <s v="Friday"/>
    <x v="8"/>
    <n v="63.4"/>
    <n v="17.444444444444443"/>
    <n v="0.67"/>
    <n v="41"/>
    <n v="0.3"/>
    <n v="28"/>
  </r>
  <r>
    <d v="2017-09-16T00:00:00"/>
    <s v="Saturday"/>
    <x v="8"/>
    <n v="68.099999999999994"/>
    <n v="20.055555555555554"/>
    <n v="0.69"/>
    <n v="37"/>
    <n v="0.3"/>
    <n v="27"/>
  </r>
  <r>
    <d v="2017-09-17T00:00:00"/>
    <s v="Sunday"/>
    <x v="8"/>
    <n v="59.8"/>
    <n v="15.444444444444445"/>
    <n v="0.71"/>
    <n v="53"/>
    <n v="0.3"/>
    <n v="26"/>
  </r>
  <r>
    <d v="2017-09-18T00:00:00"/>
    <s v="Monday"/>
    <x v="8"/>
    <n v="64.8"/>
    <n v="18.222222222222221"/>
    <n v="0.71"/>
    <n v="37"/>
    <n v="0.3"/>
    <n v="26"/>
  </r>
  <r>
    <d v="2017-09-19T00:00:00"/>
    <s v="Tuesday"/>
    <x v="8"/>
    <n v="67.400000000000006"/>
    <n v="19.666666666666671"/>
    <n v="0.67"/>
    <n v="48"/>
    <n v="0.3"/>
    <n v="28"/>
  </r>
  <r>
    <d v="2017-09-20T00:00:00"/>
    <s v="Wednesday"/>
    <x v="8"/>
    <n v="67.099999999999994"/>
    <n v="19.499999999999996"/>
    <n v="0.69"/>
    <n v="52"/>
    <n v="0.3"/>
    <n v="27"/>
  </r>
  <r>
    <d v="2017-09-21T00:00:00"/>
    <s v="Thursday"/>
    <x v="8"/>
    <n v="59.8"/>
    <n v="15.444444444444445"/>
    <n v="0.71"/>
    <n v="42"/>
    <n v="0.3"/>
    <n v="26"/>
  </r>
  <r>
    <d v="2017-09-22T00:00:00"/>
    <s v="Friday"/>
    <x v="8"/>
    <n v="64.8"/>
    <n v="18.222222222222221"/>
    <n v="0.74"/>
    <n v="34"/>
    <n v="0.3"/>
    <n v="26"/>
  </r>
  <r>
    <d v="2017-09-23T00:00:00"/>
    <s v="Saturday"/>
    <x v="8"/>
    <n v="63.4"/>
    <n v="17.444444444444443"/>
    <n v="0.71"/>
    <n v="39"/>
    <n v="0.3"/>
    <n v="28"/>
  </r>
  <r>
    <d v="2017-09-24T00:00:00"/>
    <s v="Sunday"/>
    <x v="8"/>
    <n v="63.4"/>
    <n v="17.444444444444443"/>
    <n v="0.71"/>
    <n v="43"/>
    <n v="0.3"/>
    <n v="28"/>
  </r>
  <r>
    <d v="2017-09-25T00:00:00"/>
    <s v="Monday"/>
    <x v="8"/>
    <n v="61.1"/>
    <n v="16.166666666666668"/>
    <n v="0.71"/>
    <n v="33"/>
    <n v="0.3"/>
    <n v="27"/>
  </r>
  <r>
    <d v="2017-09-26T00:00:00"/>
    <s v="Tuesday"/>
    <x v="8"/>
    <n v="61.8"/>
    <n v="16.555555555555557"/>
    <n v="0.77"/>
    <n v="51"/>
    <n v="0.3"/>
    <n v="26"/>
  </r>
  <r>
    <d v="2017-09-27T00:00:00"/>
    <s v="Wednesday"/>
    <x v="8"/>
    <n v="70.7"/>
    <n v="21.5"/>
    <n v="0.67"/>
    <n v="51"/>
    <n v="0.3"/>
    <n v="29"/>
  </r>
  <r>
    <d v="2017-09-28T00:00:00"/>
    <s v="Thursday"/>
    <x v="8"/>
    <n v="67.400000000000006"/>
    <n v="19.666666666666671"/>
    <n v="0.69"/>
    <n v="38"/>
    <n v="0.3"/>
    <n v="28"/>
  </r>
  <r>
    <d v="2017-09-29T00:00:00"/>
    <s v="Friday"/>
    <x v="8"/>
    <n v="66.099999999999994"/>
    <n v="18.944444444444443"/>
    <n v="0.71"/>
    <n v="48"/>
    <n v="0.3"/>
    <n v="27"/>
  </r>
  <r>
    <d v="2017-09-30T00:00:00"/>
    <s v="Saturday"/>
    <x v="8"/>
    <n v="64.8"/>
    <n v="18.222222222222221"/>
    <n v="0.74"/>
    <n v="29"/>
    <n v="0.3"/>
    <n v="26"/>
  </r>
  <r>
    <d v="2017-10-01T00:00:00"/>
    <s v="Sunday"/>
    <x v="9"/>
    <n v="56.5"/>
    <n v="13.611111111111111"/>
    <n v="0.8"/>
    <n v="43"/>
    <n v="0.3"/>
    <n v="25"/>
  </r>
  <r>
    <d v="2017-10-02T00:00:00"/>
    <s v="Monday"/>
    <x v="9"/>
    <n v="58.5"/>
    <n v="14.722222222222221"/>
    <n v="0.74"/>
    <n v="32"/>
    <n v="0.3"/>
    <n v="25"/>
  </r>
  <r>
    <d v="2017-10-03T00:00:00"/>
    <s v="Tuesday"/>
    <x v="9"/>
    <n v="59.2"/>
    <n v="15.111111111111111"/>
    <n v="0.8"/>
    <n v="34"/>
    <n v="0.3"/>
    <n v="24"/>
  </r>
  <r>
    <d v="2017-10-04T00:00:00"/>
    <s v="Wednesday"/>
    <x v="9"/>
    <n v="61.2"/>
    <n v="16.222222222222221"/>
    <n v="0.77"/>
    <n v="33"/>
    <n v="0.3"/>
    <n v="24"/>
  </r>
  <r>
    <d v="2017-10-05T00:00:00"/>
    <s v="Thursday"/>
    <x v="9"/>
    <n v="60.5"/>
    <n v="15.833333333333334"/>
    <n v="0.8"/>
    <n v="33"/>
    <n v="0.3"/>
    <n v="25"/>
  </r>
  <r>
    <d v="2017-10-06T00:00:00"/>
    <s v="Friday"/>
    <x v="9"/>
    <n v="62.5"/>
    <n v="16.944444444444443"/>
    <n v="0.74"/>
    <n v="42"/>
    <n v="0.3"/>
    <n v="25"/>
  </r>
  <r>
    <d v="2017-10-07T00:00:00"/>
    <s v="Saturday"/>
    <x v="9"/>
    <n v="63.5"/>
    <n v="17.5"/>
    <n v="0.8"/>
    <n v="31"/>
    <n v="0.3"/>
    <n v="25"/>
  </r>
  <r>
    <d v="2017-10-08T00:00:00"/>
    <s v="Sunday"/>
    <x v="9"/>
    <n v="60.2"/>
    <n v="15.666666666666666"/>
    <n v="0.8"/>
    <n v="47"/>
    <n v="0.3"/>
    <n v="24"/>
  </r>
  <r>
    <d v="2017-10-09T00:00:00"/>
    <s v="Monday"/>
    <x v="9"/>
    <n v="63.5"/>
    <n v="17.5"/>
    <n v="0.74"/>
    <n v="47"/>
    <n v="0.3"/>
    <n v="25"/>
  </r>
  <r>
    <d v="2017-10-10T00:00:00"/>
    <s v="Tuesday"/>
    <x v="9"/>
    <n v="58.5"/>
    <n v="14.722222222222221"/>
    <n v="0.74"/>
    <n v="51"/>
    <n v="0.3"/>
    <n v="25"/>
  </r>
  <r>
    <d v="2017-10-11T00:00:00"/>
    <s v="Wednesday"/>
    <x v="9"/>
    <n v="61.5"/>
    <n v="16.388888888888889"/>
    <n v="0.77"/>
    <n v="47"/>
    <n v="0.3"/>
    <n v="25"/>
  </r>
  <r>
    <d v="2017-10-12T00:00:00"/>
    <s v="Thursday"/>
    <x v="9"/>
    <n v="58.2"/>
    <n v="14.555555555555555"/>
    <n v="0.77"/>
    <n v="39"/>
    <n v="0.3"/>
    <n v="24"/>
  </r>
  <r>
    <d v="2017-10-13T00:00:00"/>
    <s v="Friday"/>
    <x v="9"/>
    <n v="61.5"/>
    <n v="16.388888888888889"/>
    <n v="0.8"/>
    <n v="28"/>
    <n v="0.3"/>
    <n v="25"/>
  </r>
  <r>
    <d v="2017-10-14T00:00:00"/>
    <s v="Saturday"/>
    <x v="9"/>
    <n v="59.5"/>
    <n v="15.277777777777779"/>
    <n v="0.74"/>
    <n v="28"/>
    <n v="0.3"/>
    <n v="25"/>
  </r>
  <r>
    <d v="2017-10-15T00:00:00"/>
    <s v="Sunday"/>
    <x v="9"/>
    <n v="61.5"/>
    <n v="16.388888888888889"/>
    <n v="0.74"/>
    <n v="36"/>
    <n v="0.3"/>
    <n v="25"/>
  </r>
  <r>
    <d v="2017-10-16T00:00:00"/>
    <s v="Monday"/>
    <x v="9"/>
    <n v="58.2"/>
    <n v="14.555555555555555"/>
    <n v="0.8"/>
    <n v="28"/>
    <n v="0.3"/>
    <n v="24"/>
  </r>
  <r>
    <d v="2017-10-17T00:00:00"/>
    <s v="Tuesday"/>
    <x v="9"/>
    <n v="58.5"/>
    <n v="14.722222222222221"/>
    <n v="0.77"/>
    <n v="46"/>
    <n v="0.3"/>
    <n v="25"/>
  </r>
  <r>
    <d v="2017-10-18T00:00:00"/>
    <s v="Wednesday"/>
    <x v="9"/>
    <n v="62.5"/>
    <n v="16.944444444444443"/>
    <n v="0.77"/>
    <n v="33"/>
    <n v="0.3"/>
    <n v="25"/>
  </r>
  <r>
    <d v="2017-10-19T00:00:00"/>
    <s v="Thursday"/>
    <x v="9"/>
    <n v="60.5"/>
    <n v="15.833333333333334"/>
    <n v="0.8"/>
    <n v="41"/>
    <n v="0.3"/>
    <n v="25"/>
  </r>
  <r>
    <d v="2017-10-20T00:00:00"/>
    <s v="Friday"/>
    <x v="9"/>
    <n v="60.2"/>
    <n v="15.666666666666666"/>
    <n v="0.8"/>
    <n v="50"/>
    <n v="0.3"/>
    <n v="24"/>
  </r>
  <r>
    <d v="2017-10-21T00:00:00"/>
    <s v="Saturday"/>
    <x v="9"/>
    <n v="56.2"/>
    <n v="13.444444444444446"/>
    <n v="0.83"/>
    <n v="28"/>
    <n v="0.3"/>
    <n v="24"/>
  </r>
  <r>
    <d v="2017-10-22T00:00:00"/>
    <s v="Sunday"/>
    <x v="9"/>
    <n v="57.5"/>
    <n v="14.166666666666666"/>
    <n v="0.77"/>
    <n v="35"/>
    <n v="0.3"/>
    <n v="25"/>
  </r>
  <r>
    <d v="2017-10-23T00:00:00"/>
    <s v="Monday"/>
    <x v="9"/>
    <n v="58.5"/>
    <n v="14.722222222222221"/>
    <n v="0.8"/>
    <n v="50"/>
    <n v="0.3"/>
    <n v="25"/>
  </r>
  <r>
    <d v="2017-10-24T00:00:00"/>
    <s v="Tuesday"/>
    <x v="9"/>
    <n v="61.5"/>
    <n v="16.388888888888889"/>
    <n v="0.74"/>
    <n v="48"/>
    <n v="0.3"/>
    <n v="25"/>
  </r>
  <r>
    <d v="2017-10-25T00:00:00"/>
    <s v="Wednesday"/>
    <x v="9"/>
    <n v="61.2"/>
    <n v="16.222222222222221"/>
    <n v="0.8"/>
    <n v="44"/>
    <n v="0.3"/>
    <n v="24"/>
  </r>
  <r>
    <d v="2017-10-26T00:00:00"/>
    <s v="Thursday"/>
    <x v="9"/>
    <n v="54.2"/>
    <n v="12.333333333333336"/>
    <n v="0.77"/>
    <n v="47"/>
    <n v="0.3"/>
    <n v="24"/>
  </r>
  <r>
    <d v="2017-10-27T00:00:00"/>
    <s v="Friday"/>
    <x v="9"/>
    <n v="62.8"/>
    <n v="17.111111111111111"/>
    <n v="0.71"/>
    <n v="52"/>
    <n v="0.3"/>
    <n v="26"/>
  </r>
  <r>
    <d v="2017-10-28T00:00:00"/>
    <s v="Saturday"/>
    <x v="9"/>
    <n v="57.5"/>
    <n v="14.166666666666666"/>
    <n v="0.77"/>
    <n v="28"/>
    <n v="0.3"/>
    <n v="25"/>
  </r>
  <r>
    <d v="2017-10-29T00:00:00"/>
    <s v="Sunday"/>
    <x v="9"/>
    <n v="61.5"/>
    <n v="16.388888888888889"/>
    <n v="0.8"/>
    <n v="34"/>
    <n v="0.3"/>
    <n v="25"/>
  </r>
  <r>
    <d v="2017-10-30T00:00:00"/>
    <s v="Monday"/>
    <x v="9"/>
    <n v="58.2"/>
    <n v="14.555555555555555"/>
    <n v="0.77"/>
    <n v="35"/>
    <n v="0.3"/>
    <n v="24"/>
  </r>
  <r>
    <d v="2017-10-31T00:00:00"/>
    <s v="Tuesday"/>
    <x v="9"/>
    <n v="54.2"/>
    <n v="12.333333333333336"/>
    <n v="0.77"/>
    <n v="38"/>
    <n v="0.3"/>
    <n v="24"/>
  </r>
  <r>
    <d v="2017-11-01T00:00:00"/>
    <s v="Wednesday"/>
    <x v="10"/>
    <n v="51.9"/>
    <n v="11.055555555555555"/>
    <n v="0.83"/>
    <n v="43"/>
    <n v="0.3"/>
    <n v="23"/>
  </r>
  <r>
    <d v="2017-11-02T00:00:00"/>
    <s v="Thursday"/>
    <x v="10"/>
    <n v="53.6"/>
    <n v="12"/>
    <n v="0.91"/>
    <n v="46"/>
    <n v="0.3"/>
    <n v="22"/>
  </r>
  <r>
    <d v="2017-11-03T00:00:00"/>
    <s v="Friday"/>
    <x v="10"/>
    <n v="51.3"/>
    <n v="10.722222222222221"/>
    <n v="0.87"/>
    <n v="38"/>
    <n v="0.3"/>
    <n v="21"/>
  </r>
  <r>
    <d v="2017-11-04T00:00:00"/>
    <s v="Saturday"/>
    <x v="10"/>
    <n v="48.7"/>
    <n v="9.2777777777777786"/>
    <n v="0.95"/>
    <n v="39"/>
    <n v="0.3"/>
    <n v="19"/>
  </r>
  <r>
    <d v="2017-11-05T00:00:00"/>
    <s v="Sunday"/>
    <x v="10"/>
    <n v="55.9"/>
    <n v="13.277777777777779"/>
    <n v="0.87"/>
    <n v="45"/>
    <n v="0.3"/>
    <n v="23"/>
  </r>
  <r>
    <d v="2017-11-06T00:00:00"/>
    <s v="Monday"/>
    <x v="10"/>
    <n v="51.6"/>
    <n v="10.888888888888889"/>
    <n v="0.91"/>
    <n v="28"/>
    <n v="0.3"/>
    <n v="22"/>
  </r>
  <r>
    <d v="2017-11-07T00:00:00"/>
    <s v="Tuesday"/>
    <x v="10"/>
    <n v="52.3"/>
    <n v="11.277777777777777"/>
    <n v="0.91"/>
    <n v="34"/>
    <n v="0.3"/>
    <n v="21"/>
  </r>
  <r>
    <d v="2017-11-08T00:00:00"/>
    <s v="Wednesday"/>
    <x v="10"/>
    <n v="44.7"/>
    <n v="7.0555555555555571"/>
    <n v="0.95"/>
    <n v="37"/>
    <n v="0.3"/>
    <n v="19"/>
  </r>
  <r>
    <d v="2017-11-09T00:00:00"/>
    <s v="Thursday"/>
    <x v="10"/>
    <n v="53.9"/>
    <n v="12.166666666666666"/>
    <n v="0.83"/>
    <n v="33"/>
    <n v="0.3"/>
    <n v="23"/>
  </r>
  <r>
    <d v="2017-11-10T00:00:00"/>
    <s v="Friday"/>
    <x v="10"/>
    <n v="54.6"/>
    <n v="12.555555555555555"/>
    <n v="0.87"/>
    <n v="28"/>
    <n v="0.3"/>
    <n v="22"/>
  </r>
  <r>
    <d v="2017-11-11T00:00:00"/>
    <s v="Saturday"/>
    <x v="10"/>
    <n v="47.3"/>
    <n v="8.4999999999999982"/>
    <n v="0.91"/>
    <n v="33"/>
    <n v="0.3"/>
    <n v="21"/>
  </r>
  <r>
    <d v="2017-11-12T00:00:00"/>
    <s v="Sunday"/>
    <x v="10"/>
    <n v="49.7"/>
    <n v="9.8333333333333357"/>
    <n v="1.05"/>
    <n v="38"/>
    <n v="0.3"/>
    <n v="19"/>
  </r>
  <r>
    <d v="2017-11-13T00:00:00"/>
    <s v="Monday"/>
    <x v="10"/>
    <n v="44.7"/>
    <n v="7.0555555555555571"/>
    <n v="1.05"/>
    <n v="26"/>
    <n v="0.3"/>
    <n v="19"/>
  </r>
  <r>
    <d v="2017-11-14T00:00:00"/>
    <s v="Tuesday"/>
    <x v="10"/>
    <n v="55.9"/>
    <n v="13.277777777777779"/>
    <n v="0.8"/>
    <n v="28"/>
    <n v="0.3"/>
    <n v="23"/>
  </r>
  <r>
    <d v="2017-11-15T00:00:00"/>
    <s v="Wednesday"/>
    <x v="10"/>
    <n v="55.9"/>
    <n v="13.277777777777779"/>
    <n v="0.83"/>
    <n v="47"/>
    <n v="0.3"/>
    <n v="23"/>
  </r>
  <r>
    <d v="2017-11-16T00:00:00"/>
    <s v="Thursday"/>
    <x v="10"/>
    <n v="47.3"/>
    <n v="8.4999999999999982"/>
    <n v="0.87"/>
    <n v="28"/>
    <n v="0.3"/>
    <n v="21"/>
  </r>
  <r>
    <d v="2017-11-17T00:00:00"/>
    <s v="Friday"/>
    <x v="10"/>
    <n v="46"/>
    <n v="7.7777777777777777"/>
    <n v="1"/>
    <n v="31"/>
    <n v="0.3"/>
    <n v="20"/>
  </r>
  <r>
    <d v="2017-11-18T00:00:00"/>
    <s v="Saturday"/>
    <x v="10"/>
    <n v="48.7"/>
    <n v="9.2777777777777786"/>
    <n v="1.05"/>
    <n v="37"/>
    <n v="0.3"/>
    <n v="19"/>
  </r>
  <r>
    <d v="2017-11-19T00:00:00"/>
    <s v="Sunday"/>
    <x v="10"/>
    <n v="55.9"/>
    <n v="13.277777777777779"/>
    <n v="0.87"/>
    <n v="34"/>
    <n v="0.3"/>
    <n v="23"/>
  </r>
  <r>
    <d v="2017-11-20T00:00:00"/>
    <s v="Monday"/>
    <x v="10"/>
    <n v="55.6"/>
    <n v="13.111111111111111"/>
    <n v="0.87"/>
    <n v="41"/>
    <n v="0.3"/>
    <n v="22"/>
  </r>
  <r>
    <d v="2017-11-21T00:00:00"/>
    <s v="Tuesday"/>
    <x v="10"/>
    <n v="47"/>
    <n v="8.3333333333333339"/>
    <n v="0.95"/>
    <n v="28"/>
    <n v="0.3"/>
    <n v="20"/>
  </r>
  <r>
    <d v="2017-11-22T00:00:00"/>
    <s v="Wednesday"/>
    <x v="10"/>
    <n v="48.7"/>
    <n v="9.2777777777777786"/>
    <n v="1"/>
    <n v="40"/>
    <n v="0.3"/>
    <n v="19"/>
  </r>
  <r>
    <d v="2017-11-23T00:00:00"/>
    <s v="Thursday"/>
    <x v="10"/>
    <n v="51.9"/>
    <n v="11.055555555555555"/>
    <n v="0.87"/>
    <n v="47"/>
    <n v="0.3"/>
    <n v="23"/>
  </r>
  <r>
    <d v="2017-11-24T00:00:00"/>
    <s v="Friday"/>
    <x v="10"/>
    <n v="53.6"/>
    <n v="12"/>
    <n v="0.83"/>
    <n v="46"/>
    <n v="0.3"/>
    <n v="22"/>
  </r>
  <r>
    <d v="2017-11-25T00:00:00"/>
    <s v="Saturday"/>
    <x v="10"/>
    <n v="49"/>
    <n v="9.4444444444444446"/>
    <n v="0.91"/>
    <n v="32"/>
    <n v="0.3"/>
    <n v="20"/>
  </r>
  <r>
    <d v="2017-11-26T00:00:00"/>
    <s v="Sunday"/>
    <x v="10"/>
    <n v="49.7"/>
    <n v="9.8333333333333357"/>
    <n v="1.05"/>
    <n v="30"/>
    <n v="0.3"/>
    <n v="19"/>
  </r>
  <r>
    <d v="2017-11-27T00:00:00"/>
    <s v="Monday"/>
    <x v="10"/>
    <n v="53.9"/>
    <n v="12.166666666666666"/>
    <n v="0.87"/>
    <n v="30"/>
    <n v="0.3"/>
    <n v="23"/>
  </r>
  <r>
    <d v="2017-11-28T00:00:00"/>
    <s v="Tuesday"/>
    <x v="10"/>
    <n v="54.6"/>
    <n v="12.555555555555555"/>
    <n v="0.91"/>
    <n v="37"/>
    <n v="0.3"/>
    <n v="22"/>
  </r>
  <r>
    <d v="2017-11-29T00:00:00"/>
    <s v="Wednesday"/>
    <x v="10"/>
    <n v="50"/>
    <n v="10"/>
    <n v="0.95"/>
    <n v="27"/>
    <n v="0.3"/>
    <n v="20"/>
  </r>
  <r>
    <d v="2017-11-30T00:00:00"/>
    <s v="Thursday"/>
    <x v="10"/>
    <n v="44.7"/>
    <n v="7.0555555555555571"/>
    <n v="1.05"/>
    <n v="28"/>
    <n v="0.3"/>
    <n v="19"/>
  </r>
  <r>
    <d v="2017-12-01T00:00:00"/>
    <s v="Friday"/>
    <x v="11"/>
    <n v="48.7"/>
    <n v="9.2777777777777786"/>
    <n v="1"/>
    <n v="34"/>
    <n v="0.3"/>
    <n v="19"/>
  </r>
  <r>
    <d v="2017-12-02T00:00:00"/>
    <s v="Saturday"/>
    <x v="11"/>
    <n v="44.1"/>
    <n v="6.7222222222222232"/>
    <n v="1.1100000000000001"/>
    <n v="35"/>
    <n v="0.3"/>
    <n v="17"/>
  </r>
  <r>
    <d v="2017-12-03T00:00:00"/>
    <s v="Sunday"/>
    <x v="11"/>
    <n v="33.5"/>
    <n v="0.83333333333333337"/>
    <n v="1.18"/>
    <n v="19"/>
    <n v="0.3"/>
    <n v="15"/>
  </r>
  <r>
    <d v="2017-12-04T00:00:00"/>
    <s v="Monday"/>
    <x v="11"/>
    <n v="34.9"/>
    <n v="1.6111111111111103"/>
    <n v="1.54"/>
    <n v="16"/>
    <n v="0.3"/>
    <n v="13"/>
  </r>
  <r>
    <d v="2017-12-05T00:00:00"/>
    <s v="Tuesday"/>
    <x v="11"/>
    <n v="22"/>
    <n v="-5.5555555555555554"/>
    <n v="1.82"/>
    <n v="11"/>
    <n v="0.3"/>
    <n v="10"/>
  </r>
  <r>
    <d v="2017-12-06T00:00:00"/>
    <s v="Wednesday"/>
    <x v="11"/>
    <n v="44.7"/>
    <n v="7.0555555555555571"/>
    <n v="0.95"/>
    <n v="28"/>
    <n v="0.3"/>
    <n v="19"/>
  </r>
  <r>
    <d v="2017-12-07T00:00:00"/>
    <s v="Thursday"/>
    <x v="11"/>
    <n v="42.1"/>
    <n v="5.6111111111111116"/>
    <n v="1.05"/>
    <n v="26"/>
    <n v="0.3"/>
    <n v="17"/>
  </r>
  <r>
    <d v="2017-12-08T00:00:00"/>
    <s v="Friday"/>
    <x v="11"/>
    <n v="40.5"/>
    <n v="4.7222222222222223"/>
    <n v="1.25"/>
    <n v="30"/>
    <n v="0.3"/>
    <n v="15"/>
  </r>
  <r>
    <d v="2017-12-09T00:00:00"/>
    <s v="Saturday"/>
    <x v="11"/>
    <n v="31.2"/>
    <n v="-0.44444444444444486"/>
    <n v="1.43"/>
    <n v="19"/>
    <n v="0.3"/>
    <n v="14"/>
  </r>
  <r>
    <d v="2017-12-10T00:00:00"/>
    <s v="Sunday"/>
    <x v="11"/>
    <n v="31.3"/>
    <n v="-0.38888888888888851"/>
    <n v="1.82"/>
    <n v="15"/>
    <n v="0.3"/>
    <n v="11"/>
  </r>
  <r>
    <d v="2017-12-11T00:00:00"/>
    <s v="Monday"/>
    <x v="11"/>
    <n v="45.1"/>
    <n v="7.2777777777777777"/>
    <n v="1.1100000000000001"/>
    <n v="33"/>
    <n v="0.3"/>
    <n v="17"/>
  </r>
  <r>
    <d v="2017-12-12T00:00:00"/>
    <s v="Tuesday"/>
    <x v="11"/>
    <n v="33.5"/>
    <n v="0.83333333333333337"/>
    <n v="1.33"/>
    <n v="22"/>
    <n v="0.3"/>
    <n v="15"/>
  </r>
  <r>
    <d v="2017-12-13T00:00:00"/>
    <s v="Wednesday"/>
    <x v="11"/>
    <n v="32.200000000000003"/>
    <n v="0.11111111111111269"/>
    <n v="1.43"/>
    <n v="26"/>
    <n v="0.3"/>
    <n v="14"/>
  </r>
  <r>
    <d v="2017-12-14T00:00:00"/>
    <s v="Thursday"/>
    <x v="11"/>
    <n v="31.9"/>
    <n v="-5.5555555555556344E-2"/>
    <n v="1.54"/>
    <n v="24"/>
    <n v="0.3"/>
    <n v="13"/>
  </r>
  <r>
    <d v="2017-12-15T00:00:00"/>
    <s v="Friday"/>
    <x v="11"/>
    <n v="42.1"/>
    <n v="5.6111111111111116"/>
    <n v="1.05"/>
    <n v="30"/>
    <n v="0.3"/>
    <n v="17"/>
  </r>
  <r>
    <d v="2017-12-16T00:00:00"/>
    <s v="Saturday"/>
    <x v="11"/>
    <n v="35.5"/>
    <n v="1.9444444444444444"/>
    <n v="1.25"/>
    <n v="30"/>
    <n v="0.3"/>
    <n v="15"/>
  </r>
  <r>
    <d v="2017-12-17T00:00:00"/>
    <s v="Sunday"/>
    <x v="11"/>
    <n v="32.200000000000003"/>
    <n v="0.11111111111111269"/>
    <n v="1.33"/>
    <n v="16"/>
    <n v="0.3"/>
    <n v="14"/>
  </r>
  <r>
    <d v="2017-12-18T00:00:00"/>
    <s v="Monday"/>
    <x v="11"/>
    <n v="30.9"/>
    <n v="-0.61111111111111194"/>
    <n v="1.43"/>
    <n v="27"/>
    <n v="0.3"/>
    <n v="13"/>
  </r>
  <r>
    <d v="2017-12-19T00:00:00"/>
    <s v="Tuesday"/>
    <x v="11"/>
    <n v="41.4"/>
    <n v="5.2222222222222214"/>
    <n v="1"/>
    <n v="33"/>
    <n v="0.3"/>
    <n v="18"/>
  </r>
  <r>
    <d v="2017-12-20T00:00:00"/>
    <s v="Wednesday"/>
    <x v="11"/>
    <n v="36.799999999999997"/>
    <n v="2.6666666666666652"/>
    <n v="1.25"/>
    <n v="20"/>
    <n v="0.3"/>
    <n v="16"/>
  </r>
  <r>
    <d v="2017-12-21T00:00:00"/>
    <s v="Thursday"/>
    <x v="11"/>
    <n v="40.5"/>
    <n v="4.7222222222222223"/>
    <n v="1.33"/>
    <n v="23"/>
    <n v="0.3"/>
    <n v="15"/>
  </r>
  <r>
    <d v="2017-12-22T00:00:00"/>
    <s v="Friday"/>
    <x v="11"/>
    <n v="30.9"/>
    <n v="-0.61111111111111194"/>
    <n v="1.54"/>
    <n v="17"/>
    <n v="0.3"/>
    <n v="13"/>
  </r>
  <r>
    <d v="2017-12-23T00:00:00"/>
    <s v="Saturday"/>
    <x v="11"/>
    <n v="42.4"/>
    <n v="5.7777777777777768"/>
    <n v="1.1100000000000001"/>
    <n v="20"/>
    <n v="0.3"/>
    <n v="18"/>
  </r>
  <r>
    <d v="2017-12-24T00:00:00"/>
    <s v="Sunday"/>
    <x v="11"/>
    <n v="35.799999999999997"/>
    <n v="2.1111111111111094"/>
    <n v="1.25"/>
    <n v="26"/>
    <n v="0.3"/>
    <n v="16"/>
  </r>
  <r>
    <d v="2017-12-25T00:00:00"/>
    <s v="Monday"/>
    <x v="11"/>
    <n v="35.5"/>
    <n v="1.9444444444444444"/>
    <n v="1.25"/>
    <n v="19"/>
    <n v="0.3"/>
    <n v="15"/>
  </r>
  <r>
    <d v="2017-12-26T00:00:00"/>
    <s v="Tuesday"/>
    <x v="11"/>
    <n v="28.9"/>
    <n v="-1.722222222222223"/>
    <n v="1.43"/>
    <n v="23"/>
    <n v="0.3"/>
    <n v="13"/>
  </r>
  <r>
    <d v="2017-12-27T00:00:00"/>
    <s v="Wednesday"/>
    <x v="11"/>
    <n v="42.7"/>
    <n v="5.9444444444444464"/>
    <n v="1"/>
    <n v="33"/>
    <n v="0.3"/>
    <n v="19"/>
  </r>
  <r>
    <d v="2017-12-28T00:00:00"/>
    <s v="Thursday"/>
    <x v="11"/>
    <n v="37.799999999999997"/>
    <n v="3.2222222222222205"/>
    <n v="1.25"/>
    <n v="32"/>
    <n v="0.3"/>
    <n v="16"/>
  </r>
  <r>
    <d v="2017-12-29T00:00:00"/>
    <s v="Friday"/>
    <x v="11"/>
    <n v="39.5"/>
    <n v="4.166666666666667"/>
    <n v="1.25"/>
    <n v="17"/>
    <n v="0.3"/>
    <n v="15"/>
  </r>
  <r>
    <d v="2017-12-30T00:00:00"/>
    <s v="Saturday"/>
    <x v="11"/>
    <n v="30.9"/>
    <n v="-0.61111111111111194"/>
    <n v="1.43"/>
    <n v="22"/>
    <n v="0.3"/>
    <n v="13"/>
  </r>
  <r>
    <d v="2017-12-31T00:00:00"/>
    <s v="Sunday"/>
    <x v="11"/>
    <n v="15.1"/>
    <n v="-9.3888888888888893"/>
    <n v="2.5"/>
    <n v="9"/>
    <n v="0.3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AD7455-BE8C-403A-8029-697EF9CC71D4}" name="PivotTable24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3:H8" firstHeaderRow="1" firstDataRow="1" firstDataCol="1"/>
  <pivotFields count="3">
    <pivotField showAll="0"/>
    <pivotField axis="axisRow" showAll="0">
      <items count="5">
        <item x="3"/>
        <item x="1"/>
        <item x="2"/>
        <item x="0"/>
        <item t="default"/>
      </items>
    </pivotField>
    <pivotField dataField="1" numFmtId="4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03FA5D-0209-4425-B5CF-6C6456B7C15D}" name="PivotTable25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17:L22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3"/>
        <item x="1"/>
        <item x="2"/>
        <item x="0"/>
        <item t="default"/>
      </items>
    </pivotField>
    <pivotField dataField="1" numFmtId="44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Amount" fld="2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4ADEDA-F702-44D5-8468-9E2DCD920146}" name="PivotTable13" cacheId="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K15:M28" firstHeaderRow="0" firstDataRow="1" firstDataCol="1"/>
  <pivotFields count="9">
    <pivotField numFmtId="14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2" showAll="0"/>
    <pivotField showAll="0"/>
    <pivotField showAll="0"/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8" baseField="0" baseItem="0"/>
    <dataField name="Average of Temperature (C)" fld="4" subtotal="average" baseField="2" baseItem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42EF8E-44CE-4D44-9D66-78EAA4908106}" name="Table1" displayName="Table1" ref="A4:B14" totalsRowShown="0">
  <autoFilter ref="A4:B14" xr:uid="{2AE74A46-9348-4842-A05F-8E7F1C5B94B5}"/>
  <tableColumns count="2">
    <tableColumn id="1" xr3:uid="{E3403FC4-C1E8-440D-9C97-40B2F1120040}" name="Code"/>
    <tableColumn id="2" xr3:uid="{3E105C7F-022F-45BD-A597-EDE354A7E872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5AD8B8-0DBA-426F-A3FB-2B4AB1F8B97D}" name="Table13" displayName="Table13" ref="A1:F15" headerRowDxfId="11">
  <autoFilter ref="A1:F15" xr:uid="{CDA31587-6198-44A4-8173-8B55932BD5BA}"/>
  <tableColumns count="6">
    <tableColumn id="9" xr3:uid="{198F323E-0D71-49A3-A4FB-22A6399FF74B}" name="Sub Category"/>
    <tableColumn id="10" xr3:uid="{238640AE-0335-4434-8789-C902E0E8181C}" name="Quantity"/>
    <tableColumn id="11" xr3:uid="{A8C540D7-0571-4401-A7B3-8FEE672DC6F7}" name="Unit Cost" dataDxfId="10"/>
    <tableColumn id="12" xr3:uid="{2B537A01-F4EE-492B-81C2-929704D851E1}" name="Unit Price" dataDxfId="9"/>
    <tableColumn id="13" xr3:uid="{BF5D7266-86B2-41AC-B425-B00442729D7E}" name="Cost" dataDxfId="8">
      <calculatedColumnFormula>Table13[[#This Row],[Quantity]]*Table13[[#This Row],[Unit Cost]]</calculatedColumnFormula>
    </tableColumn>
    <tableColumn id="14" xr3:uid="{38389DD2-F762-4639-9D6B-594B1BA28F5C}" name="Revenue" totalsRowFunction="sum" dataDxfId="7">
      <calculatedColumnFormula>Table13[[#This Row],[Quantity]]*Table13[[#This Row],[Unit Price]]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FD33A8-11F4-44A9-9FB8-CAFFFAC977AA}" name="Table15" displayName="Table15" ref="A3:E84" totalsRowShown="0" headerRowDxfId="6" dataDxfId="5">
  <autoFilter ref="A3:E84" xr:uid="{00000000-0009-0000-0100-000001000000}"/>
  <tableColumns count="5">
    <tableColumn id="1" xr3:uid="{2A2CB52A-690E-45DF-BB54-43B16AF0AF47}" name="Date" dataDxfId="4"/>
    <tableColumn id="2" xr3:uid="{4784246A-EEC3-43BE-A1B7-9BE05A2587A1}" name="Airport Passengers" dataDxfId="3"/>
    <tableColumn id="3" xr3:uid="{6E0489EB-E4B9-44E4-B2CE-23212E7E0961}" name="Forecast (Airport Passengers)" dataDxfId="2">
      <calculatedColumnFormula>_xlfn.FORECAST.ETS(A4,$B$4:$B$60,$A$4:$A$60,1,1)</calculatedColumnFormula>
    </tableColumn>
    <tableColumn id="4" xr3:uid="{2315E285-581D-4F37-AC5D-96396F514367}" name="Lower Confidence Bound (Airport Passengers)" dataDxfId="1">
      <calculatedColumnFormula>C4-_xlfn.FORECAST.ETS.CONFINT(A4,$B$4:$B$60,$A$4:$A$60,0.95,1,1)</calculatedColumnFormula>
    </tableColumn>
    <tableColumn id="5" xr3:uid="{F7087CCF-5D53-4EC0-A426-56F27AC0CBBB}" name="Upper Confidence Bound (Airport Passengers)" dataDxfId="0">
      <calculatedColumnFormula>C4+_xlfn.FORECAST.ETS.CONFINT(A4,$B$4:$B$60,$A$4:$A$60,0.95,1,1)</calculatedColumnFormula>
    </tableColumn>
  </tableColumns>
  <tableStyleInfo name="CustomTable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ajiElKotob/AwesomeMSO/tree/master/Excel/Labs" TargetMode="External"/><Relationship Id="rId2" Type="http://schemas.openxmlformats.org/officeDocument/2006/relationships/hyperlink" Target="https://github.com/NajiElKotob/AwesomeMSO/tree/master/Excel" TargetMode="External"/><Relationship Id="rId1" Type="http://schemas.openxmlformats.org/officeDocument/2006/relationships/hyperlink" Target="https://github.com/NajiElKotob/awesomemso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support.microsoft.com/en-us/office/create-a-waterfall-chart-8de1ece4-ff21-4d37-acd7-546f5527f185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microsoft.com/en-us/office/overview-of-pivottables-and-pivotcharts-527c8fa3-02c0-445a-a2db-7794676bce96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microsoft.com/en-us/office/overview-of-pivottables-and-pivotcharts-527c8fa3-02c0-445a-a2db-7794676bce96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support.microsoft.com/en-us/office/refresh-pivottable-data-6d24cece-a038-468a-8176-8b6568ca9be2" TargetMode="External"/><Relationship Id="rId1" Type="http://schemas.openxmlformats.org/officeDocument/2006/relationships/pivotTable" Target="../pivotTables/pivotTable3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6565B-7B42-4E05-8216-B7E904991F1E}">
  <dimension ref="B2:C12"/>
  <sheetViews>
    <sheetView showGridLines="0" showRowColHeaders="0" tabSelected="1" workbookViewId="0">
      <selection activeCell="B16" sqref="B16"/>
    </sheetView>
  </sheetViews>
  <sheetFormatPr defaultRowHeight="14.4" x14ac:dyDescent="0.3"/>
  <cols>
    <col min="1" max="1" width="8.88671875" style="25"/>
    <col min="2" max="2" width="17.44140625" style="25" customWidth="1"/>
    <col min="3" max="16384" width="8.88671875" style="25"/>
  </cols>
  <sheetData>
    <row r="2" spans="2:3" ht="45" x14ac:dyDescent="0.75">
      <c r="B2" s="24" t="s">
        <v>82</v>
      </c>
    </row>
    <row r="4" spans="2:3" ht="18" x14ac:dyDescent="0.35">
      <c r="B4" s="26" t="s">
        <v>71</v>
      </c>
    </row>
    <row r="5" spans="2:3" x14ac:dyDescent="0.3">
      <c r="B5" s="27" t="s">
        <v>86</v>
      </c>
    </row>
    <row r="8" spans="2:3" x14ac:dyDescent="0.3">
      <c r="B8" s="28" t="s">
        <v>72</v>
      </c>
      <c r="C8" s="29" t="s">
        <v>73</v>
      </c>
    </row>
    <row r="9" spans="2:3" x14ac:dyDescent="0.3">
      <c r="B9" s="28" t="s">
        <v>74</v>
      </c>
      <c r="C9" s="29" t="s">
        <v>75</v>
      </c>
    </row>
    <row r="10" spans="2:3" x14ac:dyDescent="0.3">
      <c r="B10" s="28" t="s">
        <v>76</v>
      </c>
      <c r="C10" s="29" t="s">
        <v>77</v>
      </c>
    </row>
    <row r="11" spans="2:3" x14ac:dyDescent="0.3">
      <c r="B11" s="28" t="s">
        <v>78</v>
      </c>
      <c r="C11" s="29" t="s">
        <v>79</v>
      </c>
    </row>
    <row r="12" spans="2:3" x14ac:dyDescent="0.3">
      <c r="B12" s="28" t="s">
        <v>80</v>
      </c>
      <c r="C12" s="29" t="s">
        <v>81</v>
      </c>
    </row>
  </sheetData>
  <hyperlinks>
    <hyperlink ref="C8" r:id="rId1" location="excel" xr:uid="{104283EA-FECA-4CAE-8A6E-448E970A8394}"/>
    <hyperlink ref="C10" r:id="rId2" xr:uid="{039290A2-AFA6-4B1E-B23D-A9D35D8679BB}"/>
    <hyperlink ref="C9" r:id="rId3" xr:uid="{451D5288-B19B-43AE-A4EF-7275203BA48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A03E-FF48-4107-B6A3-164E6B005684}">
  <dimension ref="A1:Q84"/>
  <sheetViews>
    <sheetView showGridLines="0" zoomScale="85" zoomScaleNormal="85" workbookViewId="0">
      <pane ySplit="3" topLeftCell="A4" activePane="bottomLeft" state="frozen"/>
      <selection activeCell="E90" sqref="E90"/>
      <selection pane="bottomLeft" activeCell="C25" sqref="C25"/>
    </sheetView>
  </sheetViews>
  <sheetFormatPr defaultColWidth="8.88671875" defaultRowHeight="16.8" x14ac:dyDescent="0.4"/>
  <cols>
    <col min="1" max="1" width="7.88671875" style="11" bestFit="1" customWidth="1"/>
    <col min="2" max="2" width="20.109375" style="11" bestFit="1" customWidth="1"/>
    <col min="3" max="3" width="20.77734375" style="11" customWidth="1"/>
    <col min="4" max="4" width="28.44140625" style="11" customWidth="1"/>
    <col min="5" max="5" width="22.88671875" style="11" customWidth="1"/>
    <col min="6" max="6" width="2.5546875" style="11" customWidth="1"/>
    <col min="7" max="9" width="8.88671875" style="11"/>
    <col min="10" max="10" width="11.33203125" style="11" bestFit="1" customWidth="1"/>
    <col min="11" max="16384" width="8.88671875" style="11"/>
  </cols>
  <sheetData>
    <row r="1" spans="1:13" ht="45.6" x14ac:dyDescent="0.95">
      <c r="B1" s="12" t="s">
        <v>61</v>
      </c>
    </row>
    <row r="3" spans="1:13" ht="33.6" x14ac:dyDescent="0.4">
      <c r="A3" s="30" t="s">
        <v>1</v>
      </c>
      <c r="B3" s="30" t="s">
        <v>62</v>
      </c>
      <c r="C3" s="30" t="s">
        <v>63</v>
      </c>
      <c r="D3" s="30" t="s">
        <v>64</v>
      </c>
      <c r="E3" s="30" t="s">
        <v>65</v>
      </c>
    </row>
    <row r="4" spans="1:13" x14ac:dyDescent="0.4">
      <c r="A4" s="13">
        <v>39814</v>
      </c>
      <c r="B4" s="14">
        <v>2644539</v>
      </c>
    </row>
    <row r="5" spans="1:13" x14ac:dyDescent="0.4">
      <c r="A5" s="13">
        <v>39845</v>
      </c>
      <c r="B5" s="14">
        <v>2359800</v>
      </c>
    </row>
    <row r="6" spans="1:13" x14ac:dyDescent="0.4">
      <c r="A6" s="13">
        <v>39873</v>
      </c>
      <c r="B6" s="14">
        <v>2925918</v>
      </c>
    </row>
    <row r="7" spans="1:13" x14ac:dyDescent="0.4">
      <c r="A7" s="13">
        <v>39904</v>
      </c>
      <c r="B7" s="14">
        <v>3024973</v>
      </c>
    </row>
    <row r="8" spans="1:13" x14ac:dyDescent="0.4">
      <c r="A8" s="13">
        <v>39934</v>
      </c>
      <c r="B8" s="14">
        <v>3177100</v>
      </c>
    </row>
    <row r="9" spans="1:13" x14ac:dyDescent="0.4">
      <c r="A9" s="13">
        <v>39965</v>
      </c>
      <c r="B9" s="14">
        <v>3419595</v>
      </c>
    </row>
    <row r="10" spans="1:13" x14ac:dyDescent="0.4">
      <c r="A10" s="13">
        <v>39995</v>
      </c>
      <c r="B10" s="14">
        <v>3649702</v>
      </c>
    </row>
    <row r="11" spans="1:13" x14ac:dyDescent="0.4">
      <c r="A11" s="13">
        <v>40026</v>
      </c>
      <c r="B11" s="14">
        <v>3650668</v>
      </c>
    </row>
    <row r="12" spans="1:13" x14ac:dyDescent="0.4">
      <c r="A12" s="13">
        <v>40057</v>
      </c>
      <c r="B12" s="14">
        <v>3191526</v>
      </c>
    </row>
    <row r="13" spans="1:13" x14ac:dyDescent="0.4">
      <c r="A13" s="13">
        <v>40087</v>
      </c>
      <c r="B13" s="14">
        <v>3249428</v>
      </c>
    </row>
    <row r="14" spans="1:13" x14ac:dyDescent="0.4">
      <c r="A14" s="13">
        <v>40118</v>
      </c>
      <c r="B14" s="14">
        <v>2971484</v>
      </c>
      <c r="M14" s="15"/>
    </row>
    <row r="15" spans="1:13" x14ac:dyDescent="0.4">
      <c r="A15" s="13">
        <v>40148</v>
      </c>
      <c r="B15" s="14">
        <v>3074209</v>
      </c>
    </row>
    <row r="16" spans="1:13" x14ac:dyDescent="0.4">
      <c r="A16" s="13">
        <v>40179</v>
      </c>
      <c r="B16" s="14">
        <v>2785466</v>
      </c>
    </row>
    <row r="17" spans="1:2" x14ac:dyDescent="0.4">
      <c r="A17" s="13">
        <v>40210</v>
      </c>
      <c r="B17" s="14">
        <v>2515361</v>
      </c>
    </row>
    <row r="18" spans="1:2" x14ac:dyDescent="0.4">
      <c r="A18" s="13">
        <v>40238</v>
      </c>
      <c r="B18" s="14">
        <v>3105958</v>
      </c>
    </row>
    <row r="19" spans="1:2" x14ac:dyDescent="0.4">
      <c r="A19" s="13">
        <v>40269</v>
      </c>
      <c r="B19" s="14">
        <v>3139059</v>
      </c>
    </row>
    <row r="20" spans="1:2" x14ac:dyDescent="0.4">
      <c r="A20" s="13">
        <v>40299</v>
      </c>
      <c r="B20" s="14">
        <v>3380355</v>
      </c>
    </row>
    <row r="21" spans="1:2" x14ac:dyDescent="0.4">
      <c r="A21" s="13">
        <v>40330</v>
      </c>
      <c r="B21" s="14">
        <v>3612886</v>
      </c>
    </row>
    <row r="22" spans="1:2" x14ac:dyDescent="0.4">
      <c r="A22" s="13">
        <v>40360</v>
      </c>
      <c r="B22" s="14">
        <v>3765824</v>
      </c>
    </row>
    <row r="23" spans="1:2" x14ac:dyDescent="0.4">
      <c r="A23" s="13">
        <v>40391</v>
      </c>
      <c r="B23" s="14">
        <v>3771842</v>
      </c>
    </row>
    <row r="24" spans="1:2" x14ac:dyDescent="0.4">
      <c r="A24" s="13">
        <v>40422</v>
      </c>
      <c r="B24" s="14">
        <v>3356365</v>
      </c>
    </row>
    <row r="25" spans="1:2" x14ac:dyDescent="0.4">
      <c r="A25" s="13">
        <v>40452</v>
      </c>
      <c r="B25" s="14">
        <v>3490100</v>
      </c>
    </row>
    <row r="26" spans="1:2" x14ac:dyDescent="0.4">
      <c r="A26" s="13">
        <v>40483</v>
      </c>
      <c r="B26" s="14">
        <v>3163659</v>
      </c>
    </row>
    <row r="27" spans="1:2" x14ac:dyDescent="0.4">
      <c r="A27" s="13">
        <v>40513</v>
      </c>
      <c r="B27" s="14">
        <v>3167124</v>
      </c>
    </row>
    <row r="28" spans="1:2" x14ac:dyDescent="0.4">
      <c r="A28" s="13">
        <v>40544</v>
      </c>
      <c r="B28" s="14">
        <v>2883810</v>
      </c>
    </row>
    <row r="29" spans="1:2" x14ac:dyDescent="0.4">
      <c r="A29" s="13">
        <v>40575</v>
      </c>
      <c r="B29" s="14">
        <v>2610667</v>
      </c>
    </row>
    <row r="30" spans="1:2" x14ac:dyDescent="0.4">
      <c r="A30" s="13">
        <v>40603</v>
      </c>
      <c r="B30" s="14">
        <v>3129205</v>
      </c>
    </row>
    <row r="31" spans="1:2" x14ac:dyDescent="0.4">
      <c r="A31" s="13">
        <v>40634</v>
      </c>
      <c r="B31" s="14">
        <v>3200527</v>
      </c>
    </row>
    <row r="32" spans="1:2" x14ac:dyDescent="0.4">
      <c r="A32" s="13">
        <v>40664</v>
      </c>
      <c r="B32" s="14">
        <v>3547804</v>
      </c>
    </row>
    <row r="33" spans="1:2" x14ac:dyDescent="0.4">
      <c r="A33" s="13">
        <v>40695</v>
      </c>
      <c r="B33" s="14">
        <v>3766323</v>
      </c>
    </row>
    <row r="34" spans="1:2" x14ac:dyDescent="0.4">
      <c r="A34" s="13">
        <v>40725</v>
      </c>
      <c r="B34" s="14">
        <v>3935589</v>
      </c>
    </row>
    <row r="35" spans="1:2" x14ac:dyDescent="0.4">
      <c r="A35" s="13">
        <v>40756</v>
      </c>
      <c r="B35" s="14">
        <v>3917884</v>
      </c>
    </row>
    <row r="36" spans="1:2" x14ac:dyDescent="0.4">
      <c r="A36" s="13">
        <v>40787</v>
      </c>
      <c r="B36" s="14">
        <v>3564970</v>
      </c>
    </row>
    <row r="37" spans="1:2" x14ac:dyDescent="0.4">
      <c r="A37" s="13">
        <v>40817</v>
      </c>
      <c r="B37" s="14">
        <v>3602455</v>
      </c>
    </row>
    <row r="38" spans="1:2" x14ac:dyDescent="0.4">
      <c r="A38" s="13">
        <v>40848</v>
      </c>
      <c r="B38" s="14">
        <v>3326859</v>
      </c>
    </row>
    <row r="39" spans="1:2" x14ac:dyDescent="0.4">
      <c r="A39" s="13">
        <v>40878</v>
      </c>
      <c r="B39" s="14">
        <v>3441693</v>
      </c>
    </row>
    <row r="40" spans="1:2" x14ac:dyDescent="0.4">
      <c r="A40" s="13">
        <v>40909</v>
      </c>
      <c r="B40" s="14">
        <v>3211600</v>
      </c>
    </row>
    <row r="41" spans="1:2" x14ac:dyDescent="0.4">
      <c r="A41" s="13">
        <v>40940</v>
      </c>
      <c r="B41" s="14">
        <v>2998119</v>
      </c>
    </row>
    <row r="42" spans="1:2" x14ac:dyDescent="0.4">
      <c r="A42" s="13">
        <v>40969</v>
      </c>
      <c r="B42" s="14">
        <v>3472440</v>
      </c>
    </row>
    <row r="43" spans="1:2" x14ac:dyDescent="0.4">
      <c r="A43" s="13">
        <v>41000</v>
      </c>
      <c r="B43" s="14">
        <v>3563007</v>
      </c>
    </row>
    <row r="44" spans="1:2" x14ac:dyDescent="0.4">
      <c r="A44" s="13">
        <v>41030</v>
      </c>
      <c r="B44" s="14">
        <v>3820570</v>
      </c>
    </row>
    <row r="45" spans="1:2" x14ac:dyDescent="0.4">
      <c r="A45" s="13">
        <v>41061</v>
      </c>
      <c r="B45" s="14">
        <v>4107195</v>
      </c>
    </row>
    <row r="46" spans="1:2" x14ac:dyDescent="0.4">
      <c r="A46" s="13">
        <v>41091</v>
      </c>
      <c r="B46" s="14">
        <v>4284443</v>
      </c>
    </row>
    <row r="47" spans="1:2" x14ac:dyDescent="0.4">
      <c r="A47" s="13">
        <v>41122</v>
      </c>
      <c r="B47" s="14">
        <v>4356216</v>
      </c>
    </row>
    <row r="48" spans="1:2" x14ac:dyDescent="0.4">
      <c r="A48" s="13">
        <v>41153</v>
      </c>
      <c r="B48" s="14">
        <v>3819379</v>
      </c>
    </row>
    <row r="49" spans="1:5" x14ac:dyDescent="0.4">
      <c r="A49" s="13">
        <v>41183</v>
      </c>
      <c r="B49" s="14">
        <v>3844987</v>
      </c>
    </row>
    <row r="50" spans="1:5" x14ac:dyDescent="0.4">
      <c r="A50" s="13">
        <v>41214</v>
      </c>
      <c r="B50" s="14">
        <v>3478890</v>
      </c>
    </row>
    <row r="51" spans="1:5" x14ac:dyDescent="0.4">
      <c r="A51" s="13">
        <v>41244</v>
      </c>
      <c r="B51" s="14">
        <v>3443039</v>
      </c>
    </row>
    <row r="52" spans="1:5" x14ac:dyDescent="0.4">
      <c r="A52" s="13">
        <v>41275</v>
      </c>
      <c r="B52" s="14">
        <v>3204637</v>
      </c>
    </row>
    <row r="53" spans="1:5" x14ac:dyDescent="0.4">
      <c r="A53" s="13">
        <v>41306</v>
      </c>
      <c r="B53" s="14">
        <v>2966477</v>
      </c>
    </row>
    <row r="54" spans="1:5" x14ac:dyDescent="0.4">
      <c r="A54" s="13">
        <v>41334</v>
      </c>
      <c r="B54" s="14">
        <v>3593364</v>
      </c>
    </row>
    <row r="55" spans="1:5" x14ac:dyDescent="0.4">
      <c r="A55" s="13">
        <v>41365</v>
      </c>
      <c r="B55" s="14">
        <v>3604104</v>
      </c>
    </row>
    <row r="56" spans="1:5" x14ac:dyDescent="0.4">
      <c r="A56" s="13">
        <v>41395</v>
      </c>
      <c r="B56" s="14">
        <v>3933016</v>
      </c>
    </row>
    <row r="57" spans="1:5" x14ac:dyDescent="0.4">
      <c r="A57" s="13">
        <v>41426</v>
      </c>
      <c r="B57" s="14">
        <v>4146797</v>
      </c>
    </row>
    <row r="58" spans="1:5" x14ac:dyDescent="0.4">
      <c r="A58" s="13">
        <v>41456</v>
      </c>
      <c r="B58" s="14">
        <v>4176486</v>
      </c>
    </row>
    <row r="59" spans="1:5" x14ac:dyDescent="0.4">
      <c r="A59" s="13">
        <v>41487</v>
      </c>
      <c r="B59" s="14">
        <v>4347059</v>
      </c>
    </row>
    <row r="60" spans="1:5" x14ac:dyDescent="0.4">
      <c r="A60" s="13">
        <v>41518</v>
      </c>
      <c r="B60" s="14">
        <v>3781168</v>
      </c>
      <c r="C60" s="14">
        <f>Table15[[#This Row],[Airport Passengers]]</f>
        <v>3781168</v>
      </c>
      <c r="D60" s="14">
        <f>Table15[[#This Row],[Airport Passengers]]</f>
        <v>3781168</v>
      </c>
      <c r="E60" s="14">
        <f>Table15[[#This Row],[Airport Passengers]]</f>
        <v>3781168</v>
      </c>
    </row>
    <row r="61" spans="1:5" x14ac:dyDescent="0.4">
      <c r="A61" s="13">
        <v>41548</v>
      </c>
      <c r="C61" s="14">
        <f t="shared" ref="C61:C84" si="0">_xlfn.FORECAST.ETS(A61,$B$4:$B$60,$A$4:$A$60,1,1)</f>
        <v>3858196.3569040108</v>
      </c>
      <c r="D61" s="14">
        <f t="shared" ref="D61:D84" si="1">C61-_xlfn.FORECAST.ETS.CONFINT(A61,$B$4:$B$60,$A$4:$A$60,0.95,1,1)</f>
        <v>3695827.071337596</v>
      </c>
      <c r="E61" s="14">
        <f t="shared" ref="E61:E84" si="2">C61+_xlfn.FORECAST.ETS.CONFINT(A61,$B$4:$B$60,$A$4:$A$60,0.95,1,1)</f>
        <v>4020565.6424704255</v>
      </c>
    </row>
    <row r="62" spans="1:5" x14ac:dyDescent="0.4">
      <c r="A62" s="13">
        <v>41579</v>
      </c>
      <c r="C62" s="14">
        <f t="shared" si="0"/>
        <v>3562679.8147925721</v>
      </c>
      <c r="D62" s="14">
        <f t="shared" si="1"/>
        <v>3395234.3290626127</v>
      </c>
      <c r="E62" s="14">
        <f t="shared" si="2"/>
        <v>3730125.3005225314</v>
      </c>
    </row>
    <row r="63" spans="1:5" x14ac:dyDescent="0.4">
      <c r="A63" s="13">
        <v>41609</v>
      </c>
      <c r="C63" s="14">
        <f t="shared" si="0"/>
        <v>3633798.4729250954</v>
      </c>
      <c r="D63" s="14">
        <f t="shared" si="1"/>
        <v>3461387.5968217924</v>
      </c>
      <c r="E63" s="14">
        <f t="shared" si="2"/>
        <v>3806209.3490283983</v>
      </c>
    </row>
    <row r="64" spans="1:5" x14ac:dyDescent="0.4">
      <c r="A64" s="13">
        <v>41640</v>
      </c>
      <c r="C64" s="14">
        <f t="shared" si="0"/>
        <v>3366457.3612811649</v>
      </c>
      <c r="D64" s="14">
        <f t="shared" si="1"/>
        <v>3189182.4444287894</v>
      </c>
      <c r="E64" s="14">
        <f t="shared" si="2"/>
        <v>3543732.2781335404</v>
      </c>
    </row>
    <row r="65" spans="1:17" x14ac:dyDescent="0.4">
      <c r="A65" s="13">
        <v>41671</v>
      </c>
      <c r="C65" s="14">
        <f t="shared" si="0"/>
        <v>3110902.6240295651</v>
      </c>
      <c r="D65" s="14">
        <f t="shared" si="1"/>
        <v>2928856.7472351794</v>
      </c>
      <c r="E65" s="14">
        <f t="shared" si="2"/>
        <v>3292948.5008239509</v>
      </c>
    </row>
    <row r="66" spans="1:17" x14ac:dyDescent="0.4">
      <c r="A66" s="13">
        <v>41699</v>
      </c>
      <c r="C66" s="14">
        <f t="shared" si="0"/>
        <v>3614670.2108763144</v>
      </c>
      <c r="D66" s="14">
        <f t="shared" si="1"/>
        <v>3427939.1790022892</v>
      </c>
      <c r="E66" s="14">
        <f t="shared" si="2"/>
        <v>3801401.2427503397</v>
      </c>
    </row>
    <row r="67" spans="1:17" x14ac:dyDescent="0.4">
      <c r="A67" s="13">
        <v>41730</v>
      </c>
      <c r="C67" s="14">
        <f t="shared" si="0"/>
        <v>3666432.117738775</v>
      </c>
      <c r="D67" s="14">
        <f t="shared" si="1"/>
        <v>3475095.2945883656</v>
      </c>
      <c r="E67" s="14">
        <f t="shared" si="2"/>
        <v>3857768.9408891844</v>
      </c>
    </row>
    <row r="68" spans="1:17" x14ac:dyDescent="0.4">
      <c r="A68" s="13">
        <v>41760</v>
      </c>
      <c r="C68" s="14">
        <f t="shared" si="0"/>
        <v>3960805.0319508724</v>
      </c>
      <c r="D68" s="14">
        <f t="shared" si="1"/>
        <v>3764936.0480073574</v>
      </c>
      <c r="E68" s="14">
        <f t="shared" si="2"/>
        <v>4156674.0158943874</v>
      </c>
    </row>
    <row r="69" spans="1:17" x14ac:dyDescent="0.4">
      <c r="A69" s="13">
        <v>41791</v>
      </c>
      <c r="C69" s="14">
        <f t="shared" si="0"/>
        <v>4182885.9611527501</v>
      </c>
      <c r="D69" s="14">
        <f t="shared" si="1"/>
        <v>3982553.3179673976</v>
      </c>
      <c r="E69" s="14">
        <f t="shared" si="2"/>
        <v>4383218.604338103</v>
      </c>
    </row>
    <row r="70" spans="1:17" x14ac:dyDescent="0.4">
      <c r="A70" s="13">
        <v>41821</v>
      </c>
      <c r="C70" s="14">
        <f t="shared" si="0"/>
        <v>4367447.1020644996</v>
      </c>
      <c r="D70" s="14">
        <f t="shared" si="1"/>
        <v>4162714.691868763</v>
      </c>
      <c r="E70" s="14">
        <f t="shared" si="2"/>
        <v>4572179.5122602358</v>
      </c>
    </row>
    <row r="71" spans="1:17" x14ac:dyDescent="0.4">
      <c r="A71" s="13">
        <v>41852</v>
      </c>
      <c r="C71" s="14">
        <f t="shared" si="0"/>
        <v>4363455.1675175149</v>
      </c>
      <c r="D71" s="14">
        <f t="shared" si="1"/>
        <v>4154382.7227156921</v>
      </c>
      <c r="E71" s="14">
        <f t="shared" si="2"/>
        <v>4572527.6123193381</v>
      </c>
    </row>
    <row r="72" spans="1:17" x14ac:dyDescent="0.4">
      <c r="A72" s="13">
        <v>41883</v>
      </c>
      <c r="C72" s="14">
        <f t="shared" si="0"/>
        <v>3954015.4254007861</v>
      </c>
      <c r="D72" s="14">
        <f t="shared" si="1"/>
        <v>3740658.9096208187</v>
      </c>
      <c r="E72" s="14">
        <f t="shared" si="2"/>
        <v>4167371.9411807535</v>
      </c>
    </row>
    <row r="73" spans="1:17" x14ac:dyDescent="0.4">
      <c r="A73" s="13">
        <v>41913</v>
      </c>
      <c r="C73" s="14">
        <f t="shared" si="0"/>
        <v>4031043.7823047969</v>
      </c>
      <c r="D73" s="14">
        <f t="shared" si="1"/>
        <v>3813423.808088656</v>
      </c>
      <c r="E73" s="14">
        <f t="shared" si="2"/>
        <v>4248663.7565209372</v>
      </c>
    </row>
    <row r="74" spans="1:17" ht="19.2" x14ac:dyDescent="0.45">
      <c r="A74" s="13">
        <v>41944</v>
      </c>
      <c r="C74" s="14">
        <f t="shared" si="0"/>
        <v>3735527.2401933582</v>
      </c>
      <c r="D74" s="14">
        <f t="shared" si="1"/>
        <v>3513725.7444141367</v>
      </c>
      <c r="E74" s="14">
        <f t="shared" si="2"/>
        <v>3957328.7359725796</v>
      </c>
      <c r="G74" s="16" t="s">
        <v>66</v>
      </c>
    </row>
    <row r="75" spans="1:17" x14ac:dyDescent="0.4">
      <c r="A75" s="13">
        <v>41974</v>
      </c>
      <c r="C75" s="14">
        <f t="shared" si="0"/>
        <v>3806645.8983258815</v>
      </c>
      <c r="D75" s="14">
        <f t="shared" si="1"/>
        <v>3580709.4021058688</v>
      </c>
      <c r="E75" s="14">
        <f t="shared" si="2"/>
        <v>4032582.3945458941</v>
      </c>
      <c r="G75" s="17" t="s">
        <v>67</v>
      </c>
      <c r="H75" s="18"/>
      <c r="I75" s="19">
        <f>_xlfn.FORECAST.ETS.SEASONALITY($B$4:$B$60,$A$4:$A$60,1,1)</f>
        <v>12</v>
      </c>
      <c r="J75" s="17"/>
      <c r="K75" s="20" t="s">
        <v>68</v>
      </c>
      <c r="L75" s="20"/>
      <c r="M75" s="20"/>
      <c r="N75" s="20"/>
      <c r="O75" s="20"/>
      <c r="P75" s="20"/>
      <c r="Q75" s="18"/>
    </row>
    <row r="76" spans="1:17" x14ac:dyDescent="0.4">
      <c r="A76" s="13">
        <v>42005</v>
      </c>
      <c r="C76" s="14">
        <f t="shared" si="0"/>
        <v>3539304.7866819515</v>
      </c>
      <c r="D76" s="14">
        <f t="shared" si="1"/>
        <v>3309277.1877112389</v>
      </c>
      <c r="E76" s="14">
        <f t="shared" si="2"/>
        <v>3769332.3856526641</v>
      </c>
      <c r="G76" s="17" t="s">
        <v>69</v>
      </c>
      <c r="H76" s="18"/>
      <c r="I76" s="19">
        <f>_xlfn.FORECAST.ETS.STAT($B$4:$B$60,$A$4:$A$60,1,I75,1,1)</f>
        <v>0.251</v>
      </c>
      <c r="J76" s="17"/>
      <c r="K76" s="20" t="s">
        <v>70</v>
      </c>
      <c r="L76" s="20"/>
      <c r="M76" s="20"/>
      <c r="N76" s="20"/>
      <c r="O76" s="20"/>
      <c r="P76" s="20"/>
      <c r="Q76" s="18"/>
    </row>
    <row r="77" spans="1:17" x14ac:dyDescent="0.4">
      <c r="A77" s="13">
        <v>42036</v>
      </c>
      <c r="C77" s="14">
        <f t="shared" si="0"/>
        <v>3283750.0494303512</v>
      </c>
      <c r="D77" s="14">
        <f t="shared" si="1"/>
        <v>3049672.8310821415</v>
      </c>
      <c r="E77" s="14">
        <f t="shared" si="2"/>
        <v>3517827.267778561</v>
      </c>
    </row>
    <row r="78" spans="1:17" x14ac:dyDescent="0.4">
      <c r="A78" s="13">
        <v>42064</v>
      </c>
      <c r="C78" s="14">
        <f t="shared" si="0"/>
        <v>3787517.6362771005</v>
      </c>
      <c r="D78" s="14">
        <f t="shared" si="1"/>
        <v>3549430.0544170653</v>
      </c>
      <c r="E78" s="14">
        <f t="shared" si="2"/>
        <v>4025605.2181371357</v>
      </c>
    </row>
    <row r="79" spans="1:17" x14ac:dyDescent="0.4">
      <c r="A79" s="13">
        <v>42095</v>
      </c>
      <c r="C79" s="14">
        <f t="shared" si="0"/>
        <v>3839279.5431395615</v>
      </c>
      <c r="D79" s="14">
        <f t="shared" si="1"/>
        <v>3597218.7935852995</v>
      </c>
      <c r="E79" s="14">
        <f t="shared" si="2"/>
        <v>4081340.2926938236</v>
      </c>
    </row>
    <row r="80" spans="1:17" x14ac:dyDescent="0.4">
      <c r="A80" s="13">
        <v>42125</v>
      </c>
      <c r="C80" s="14">
        <f t="shared" si="0"/>
        <v>4133652.4573516585</v>
      </c>
      <c r="D80" s="14">
        <f t="shared" si="1"/>
        <v>3887653.8264740822</v>
      </c>
      <c r="E80" s="14">
        <f t="shared" si="2"/>
        <v>4379651.0882292343</v>
      </c>
    </row>
    <row r="81" spans="1:5" x14ac:dyDescent="0.4">
      <c r="A81" s="13">
        <v>42156</v>
      </c>
      <c r="C81" s="14">
        <f t="shared" si="0"/>
        <v>4355733.3865535362</v>
      </c>
      <c r="D81" s="14">
        <f t="shared" si="1"/>
        <v>4105830.3871314777</v>
      </c>
      <c r="E81" s="14">
        <f t="shared" si="2"/>
        <v>4605636.3859755946</v>
      </c>
    </row>
    <row r="82" spans="1:5" x14ac:dyDescent="0.4">
      <c r="A82" s="13">
        <v>42186</v>
      </c>
      <c r="C82" s="14">
        <f t="shared" si="0"/>
        <v>4540294.5274652867</v>
      </c>
      <c r="D82" s="14">
        <f t="shared" si="1"/>
        <v>4286519.0215908252</v>
      </c>
      <c r="E82" s="14">
        <f t="shared" si="2"/>
        <v>4794070.0333397482</v>
      </c>
    </row>
    <row r="83" spans="1:5" x14ac:dyDescent="0.4">
      <c r="A83" s="13">
        <v>42217</v>
      </c>
      <c r="C83" s="14">
        <f t="shared" si="0"/>
        <v>4536302.592918301</v>
      </c>
      <c r="D83" s="14">
        <f t="shared" si="1"/>
        <v>4278684.903490141</v>
      </c>
      <c r="E83" s="14">
        <f t="shared" si="2"/>
        <v>4793920.282346461</v>
      </c>
    </row>
    <row r="84" spans="1:5" x14ac:dyDescent="0.4">
      <c r="A84" s="13">
        <v>42248</v>
      </c>
      <c r="C84" s="14">
        <f t="shared" si="0"/>
        <v>4126862.8508015722</v>
      </c>
      <c r="D84" s="14">
        <f t="shared" si="1"/>
        <v>3865431.8629269381</v>
      </c>
      <c r="E84" s="14">
        <f t="shared" si="2"/>
        <v>4388293.8386762068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D44BE-BA26-47E1-8B1F-B9A970A4C9B0}">
  <dimension ref="A1:B58"/>
  <sheetViews>
    <sheetView workbookViewId="0">
      <selection activeCell="C63" sqref="C63"/>
    </sheetView>
  </sheetViews>
  <sheetFormatPr defaultRowHeight="14.4" x14ac:dyDescent="0.3"/>
  <cols>
    <col min="2" max="2" width="16.77734375" bestFit="1" customWidth="1"/>
  </cols>
  <sheetData>
    <row r="1" spans="1:2" ht="16.8" x14ac:dyDescent="0.4">
      <c r="A1" s="21" t="s">
        <v>1</v>
      </c>
      <c r="B1" s="21" t="s">
        <v>62</v>
      </c>
    </row>
    <row r="2" spans="1:2" ht="16.8" x14ac:dyDescent="0.4">
      <c r="A2" s="22">
        <v>39814</v>
      </c>
      <c r="B2" s="23">
        <v>2644539</v>
      </c>
    </row>
    <row r="3" spans="1:2" ht="16.8" x14ac:dyDescent="0.4">
      <c r="A3" s="13">
        <v>39845</v>
      </c>
      <c r="B3" s="14">
        <v>2359800</v>
      </c>
    </row>
    <row r="4" spans="1:2" ht="16.8" x14ac:dyDescent="0.4">
      <c r="A4" s="22">
        <v>39873</v>
      </c>
      <c r="B4" s="23">
        <v>2925918</v>
      </c>
    </row>
    <row r="5" spans="1:2" ht="16.8" x14ac:dyDescent="0.4">
      <c r="A5" s="13">
        <v>39904</v>
      </c>
      <c r="B5" s="14">
        <v>3024973</v>
      </c>
    </row>
    <row r="6" spans="1:2" ht="16.8" x14ac:dyDescent="0.4">
      <c r="A6" s="22">
        <v>39934</v>
      </c>
      <c r="B6" s="23">
        <v>3177100</v>
      </c>
    </row>
    <row r="7" spans="1:2" ht="16.8" x14ac:dyDescent="0.4">
      <c r="A7" s="13">
        <v>39965</v>
      </c>
      <c r="B7" s="14">
        <v>3419595</v>
      </c>
    </row>
    <row r="8" spans="1:2" ht="16.8" x14ac:dyDescent="0.4">
      <c r="A8" s="22">
        <v>39995</v>
      </c>
      <c r="B8" s="23">
        <v>3649702</v>
      </c>
    </row>
    <row r="9" spans="1:2" ht="16.8" x14ac:dyDescent="0.4">
      <c r="A9" s="13">
        <v>40026</v>
      </c>
      <c r="B9" s="14">
        <v>3650668</v>
      </c>
    </row>
    <row r="10" spans="1:2" ht="16.8" x14ac:dyDescent="0.4">
      <c r="A10" s="22">
        <v>40057</v>
      </c>
      <c r="B10" s="23">
        <v>3191526</v>
      </c>
    </row>
    <row r="11" spans="1:2" ht="16.8" x14ac:dyDescent="0.4">
      <c r="A11" s="13">
        <v>40087</v>
      </c>
      <c r="B11" s="14">
        <v>3249428</v>
      </c>
    </row>
    <row r="12" spans="1:2" ht="16.8" x14ac:dyDescent="0.4">
      <c r="A12" s="22">
        <v>40118</v>
      </c>
      <c r="B12" s="23">
        <v>2971484</v>
      </c>
    </row>
    <row r="13" spans="1:2" ht="16.8" x14ac:dyDescent="0.4">
      <c r="A13" s="13">
        <v>40148</v>
      </c>
      <c r="B13" s="14">
        <v>3074209</v>
      </c>
    </row>
    <row r="14" spans="1:2" ht="16.8" x14ac:dyDescent="0.4">
      <c r="A14" s="22">
        <v>40179</v>
      </c>
      <c r="B14" s="23">
        <v>2785466</v>
      </c>
    </row>
    <row r="15" spans="1:2" ht="16.8" x14ac:dyDescent="0.4">
      <c r="A15" s="13">
        <v>40210</v>
      </c>
      <c r="B15" s="14">
        <v>2515361</v>
      </c>
    </row>
    <row r="16" spans="1:2" ht="16.8" x14ac:dyDescent="0.4">
      <c r="A16" s="22">
        <v>40238</v>
      </c>
      <c r="B16" s="23">
        <v>3105958</v>
      </c>
    </row>
    <row r="17" spans="1:2" ht="16.8" x14ac:dyDescent="0.4">
      <c r="A17" s="13">
        <v>40269</v>
      </c>
      <c r="B17" s="14">
        <v>3139059</v>
      </c>
    </row>
    <row r="18" spans="1:2" ht="16.8" x14ac:dyDescent="0.4">
      <c r="A18" s="22">
        <v>40299</v>
      </c>
      <c r="B18" s="23">
        <v>3380355</v>
      </c>
    </row>
    <row r="19" spans="1:2" ht="16.8" x14ac:dyDescent="0.4">
      <c r="A19" s="13">
        <v>40330</v>
      </c>
      <c r="B19" s="14">
        <v>3612886</v>
      </c>
    </row>
    <row r="20" spans="1:2" ht="16.8" x14ac:dyDescent="0.4">
      <c r="A20" s="22">
        <v>40360</v>
      </c>
      <c r="B20" s="23">
        <v>3765824</v>
      </c>
    </row>
    <row r="21" spans="1:2" ht="16.8" x14ac:dyDescent="0.4">
      <c r="A21" s="13">
        <v>40391</v>
      </c>
      <c r="B21" s="14">
        <v>3771842</v>
      </c>
    </row>
    <row r="22" spans="1:2" ht="16.8" x14ac:dyDescent="0.4">
      <c r="A22" s="22">
        <v>40422</v>
      </c>
      <c r="B22" s="23">
        <v>3356365</v>
      </c>
    </row>
    <row r="23" spans="1:2" ht="16.8" x14ac:dyDescent="0.4">
      <c r="A23" s="13">
        <v>40452</v>
      </c>
      <c r="B23" s="14">
        <v>3490100</v>
      </c>
    </row>
    <row r="24" spans="1:2" ht="16.8" x14ac:dyDescent="0.4">
      <c r="A24" s="22">
        <v>40483</v>
      </c>
      <c r="B24" s="23">
        <v>3163659</v>
      </c>
    </row>
    <row r="25" spans="1:2" ht="16.8" x14ac:dyDescent="0.4">
      <c r="A25" s="13">
        <v>40513</v>
      </c>
      <c r="B25" s="14">
        <v>3167124</v>
      </c>
    </row>
    <row r="26" spans="1:2" ht="16.8" x14ac:dyDescent="0.4">
      <c r="A26" s="22">
        <v>40544</v>
      </c>
      <c r="B26" s="23">
        <v>2883810</v>
      </c>
    </row>
    <row r="27" spans="1:2" ht="16.8" x14ac:dyDescent="0.4">
      <c r="A27" s="13">
        <v>40575</v>
      </c>
      <c r="B27" s="14">
        <v>2610667</v>
      </c>
    </row>
    <row r="28" spans="1:2" ht="16.8" x14ac:dyDescent="0.4">
      <c r="A28" s="22">
        <v>40603</v>
      </c>
      <c r="B28" s="23">
        <v>3129205</v>
      </c>
    </row>
    <row r="29" spans="1:2" ht="16.8" x14ac:dyDescent="0.4">
      <c r="A29" s="13">
        <v>40634</v>
      </c>
      <c r="B29" s="14">
        <v>3200527</v>
      </c>
    </row>
    <row r="30" spans="1:2" ht="16.8" x14ac:dyDescent="0.4">
      <c r="A30" s="22">
        <v>40664</v>
      </c>
      <c r="B30" s="23">
        <v>3547804</v>
      </c>
    </row>
    <row r="31" spans="1:2" ht="16.8" x14ac:dyDescent="0.4">
      <c r="A31" s="13">
        <v>40695</v>
      </c>
      <c r="B31" s="14">
        <v>3766323</v>
      </c>
    </row>
    <row r="32" spans="1:2" ht="16.8" x14ac:dyDescent="0.4">
      <c r="A32" s="22">
        <v>40725</v>
      </c>
      <c r="B32" s="23">
        <v>3935589</v>
      </c>
    </row>
    <row r="33" spans="1:2" ht="16.8" x14ac:dyDescent="0.4">
      <c r="A33" s="13">
        <v>40756</v>
      </c>
      <c r="B33" s="14">
        <v>3917884</v>
      </c>
    </row>
    <row r="34" spans="1:2" ht="16.8" x14ac:dyDescent="0.4">
      <c r="A34" s="22">
        <v>40787</v>
      </c>
      <c r="B34" s="23">
        <v>3564970</v>
      </c>
    </row>
    <row r="35" spans="1:2" ht="16.8" x14ac:dyDescent="0.4">
      <c r="A35" s="13">
        <v>40817</v>
      </c>
      <c r="B35" s="14">
        <v>3602455</v>
      </c>
    </row>
    <row r="36" spans="1:2" ht="16.8" x14ac:dyDescent="0.4">
      <c r="A36" s="22">
        <v>40848</v>
      </c>
      <c r="B36" s="23">
        <v>3326859</v>
      </c>
    </row>
    <row r="37" spans="1:2" ht="16.8" x14ac:dyDescent="0.4">
      <c r="A37" s="13">
        <v>40878</v>
      </c>
      <c r="B37" s="14">
        <v>3441693</v>
      </c>
    </row>
    <row r="38" spans="1:2" ht="16.8" x14ac:dyDescent="0.4">
      <c r="A38" s="22">
        <v>40909</v>
      </c>
      <c r="B38" s="23">
        <v>3211600</v>
      </c>
    </row>
    <row r="39" spans="1:2" ht="16.8" x14ac:dyDescent="0.4">
      <c r="A39" s="13">
        <v>40940</v>
      </c>
      <c r="B39" s="14">
        <v>2998119</v>
      </c>
    </row>
    <row r="40" spans="1:2" ht="16.8" x14ac:dyDescent="0.4">
      <c r="A40" s="22">
        <v>40969</v>
      </c>
      <c r="B40" s="23">
        <v>3472440</v>
      </c>
    </row>
    <row r="41" spans="1:2" ht="16.8" x14ac:dyDescent="0.4">
      <c r="A41" s="13">
        <v>41000</v>
      </c>
      <c r="B41" s="14">
        <v>3563007</v>
      </c>
    </row>
    <row r="42" spans="1:2" ht="16.8" x14ac:dyDescent="0.4">
      <c r="A42" s="22">
        <v>41030</v>
      </c>
      <c r="B42" s="23">
        <v>3820570</v>
      </c>
    </row>
    <row r="43" spans="1:2" ht="16.8" x14ac:dyDescent="0.4">
      <c r="A43" s="13">
        <v>41061</v>
      </c>
      <c r="B43" s="14">
        <v>4107195</v>
      </c>
    </row>
    <row r="44" spans="1:2" ht="16.8" x14ac:dyDescent="0.4">
      <c r="A44" s="22">
        <v>41091</v>
      </c>
      <c r="B44" s="23">
        <v>4284443</v>
      </c>
    </row>
    <row r="45" spans="1:2" ht="16.8" x14ac:dyDescent="0.4">
      <c r="A45" s="13">
        <v>41122</v>
      </c>
      <c r="B45" s="14">
        <v>4356216</v>
      </c>
    </row>
    <row r="46" spans="1:2" ht="16.8" x14ac:dyDescent="0.4">
      <c r="A46" s="22">
        <v>41153</v>
      </c>
      <c r="B46" s="23">
        <v>3819379</v>
      </c>
    </row>
    <row r="47" spans="1:2" ht="16.8" x14ac:dyDescent="0.4">
      <c r="A47" s="13">
        <v>41183</v>
      </c>
      <c r="B47" s="14">
        <v>3844987</v>
      </c>
    </row>
    <row r="48" spans="1:2" ht="16.8" x14ac:dyDescent="0.4">
      <c r="A48" s="22">
        <v>41214</v>
      </c>
      <c r="B48" s="23">
        <v>3478890</v>
      </c>
    </row>
    <row r="49" spans="1:2" ht="16.8" x14ac:dyDescent="0.4">
      <c r="A49" s="13">
        <v>41244</v>
      </c>
      <c r="B49" s="14">
        <v>3443039</v>
      </c>
    </row>
    <row r="50" spans="1:2" ht="16.8" x14ac:dyDescent="0.4">
      <c r="A50" s="22">
        <v>41275</v>
      </c>
      <c r="B50" s="23">
        <v>3204637</v>
      </c>
    </row>
    <row r="51" spans="1:2" ht="16.8" x14ac:dyDescent="0.4">
      <c r="A51" s="13">
        <v>41306</v>
      </c>
      <c r="B51" s="14">
        <v>2966477</v>
      </c>
    </row>
    <row r="52" spans="1:2" ht="16.8" x14ac:dyDescent="0.4">
      <c r="A52" s="22">
        <v>41334</v>
      </c>
      <c r="B52" s="23">
        <v>3593364</v>
      </c>
    </row>
    <row r="53" spans="1:2" ht="16.8" x14ac:dyDescent="0.4">
      <c r="A53" s="13">
        <v>41365</v>
      </c>
      <c r="B53" s="14">
        <v>3604104</v>
      </c>
    </row>
    <row r="54" spans="1:2" ht="16.8" x14ac:dyDescent="0.4">
      <c r="A54" s="22">
        <v>41395</v>
      </c>
      <c r="B54" s="23">
        <v>3933016</v>
      </c>
    </row>
    <row r="55" spans="1:2" ht="16.8" x14ac:dyDescent="0.4">
      <c r="A55" s="13">
        <v>41426</v>
      </c>
      <c r="B55" s="14">
        <v>4146797</v>
      </c>
    </row>
    <row r="56" spans="1:2" ht="16.8" x14ac:dyDescent="0.4">
      <c r="A56" s="22">
        <v>41456</v>
      </c>
      <c r="B56" s="23">
        <v>4176486</v>
      </c>
    </row>
    <row r="57" spans="1:2" ht="16.8" x14ac:dyDescent="0.4">
      <c r="A57" s="13">
        <v>41487</v>
      </c>
      <c r="B57" s="14">
        <v>4347059</v>
      </c>
    </row>
    <row r="58" spans="1:2" ht="16.8" x14ac:dyDescent="0.4">
      <c r="A58" s="22">
        <v>41518</v>
      </c>
      <c r="B58" s="23">
        <v>3781168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E9B0D-CF05-4977-8C0B-CDB5E8C34129}">
  <sheetPr>
    <tabColor theme="9" tint="-0.249977111117893"/>
  </sheetPr>
  <dimension ref="A2:B14"/>
  <sheetViews>
    <sheetView showGridLines="0" workbookViewId="0">
      <selection activeCell="F21" sqref="F21"/>
    </sheetView>
  </sheetViews>
  <sheetFormatPr defaultRowHeight="14.4" x14ac:dyDescent="0.3"/>
  <sheetData>
    <row r="2" spans="1:2" x14ac:dyDescent="0.3">
      <c r="A2" t="s">
        <v>46</v>
      </c>
    </row>
    <row r="4" spans="1:2" x14ac:dyDescent="0.3">
      <c r="A4" t="s">
        <v>44</v>
      </c>
      <c r="B4" t="s">
        <v>45</v>
      </c>
    </row>
    <row r="5" spans="1:2" x14ac:dyDescent="0.3">
      <c r="A5" t="s">
        <v>30</v>
      </c>
      <c r="B5">
        <v>12</v>
      </c>
    </row>
    <row r="6" spans="1:2" x14ac:dyDescent="0.3">
      <c r="A6" t="s">
        <v>31</v>
      </c>
      <c r="B6">
        <v>42</v>
      </c>
    </row>
    <row r="7" spans="1:2" x14ac:dyDescent="0.3">
      <c r="A7" t="s">
        <v>32</v>
      </c>
      <c r="B7">
        <v>48</v>
      </c>
    </row>
    <row r="8" spans="1:2" x14ac:dyDescent="0.3">
      <c r="A8" t="s">
        <v>33</v>
      </c>
      <c r="B8">
        <v>52</v>
      </c>
    </row>
    <row r="9" spans="1:2" x14ac:dyDescent="0.3">
      <c r="A9" t="s">
        <v>34</v>
      </c>
      <c r="B9">
        <v>-50</v>
      </c>
    </row>
    <row r="10" spans="1:2" x14ac:dyDescent="0.3">
      <c r="A10" t="s">
        <v>13</v>
      </c>
      <c r="B10">
        <v>-10</v>
      </c>
    </row>
    <row r="11" spans="1:2" x14ac:dyDescent="0.3">
      <c r="A11" t="s">
        <v>35</v>
      </c>
      <c r="B11">
        <v>2</v>
      </c>
    </row>
    <row r="12" spans="1:2" x14ac:dyDescent="0.3">
      <c r="A12" t="s">
        <v>36</v>
      </c>
      <c r="B12">
        <v>70</v>
      </c>
    </row>
    <row r="13" spans="1:2" x14ac:dyDescent="0.3">
      <c r="A13" t="s">
        <v>37</v>
      </c>
      <c r="B13">
        <v>33</v>
      </c>
    </row>
    <row r="14" spans="1:2" x14ac:dyDescent="0.3">
      <c r="A14" t="s">
        <v>38</v>
      </c>
      <c r="B14">
        <v>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55628-695E-49D0-905B-A9929E5D0D51}">
  <sheetPr>
    <tabColor theme="9" tint="-0.249977111117893"/>
  </sheetPr>
  <dimension ref="A1:F19"/>
  <sheetViews>
    <sheetView zoomScaleNormal="100" workbookViewId="0">
      <selection activeCell="Q24" sqref="Q24"/>
    </sheetView>
  </sheetViews>
  <sheetFormatPr defaultRowHeight="14.4" x14ac:dyDescent="0.3"/>
  <cols>
    <col min="1" max="1" width="14.109375" customWidth="1"/>
    <col min="2" max="2" width="10.21875" customWidth="1"/>
    <col min="3" max="3" width="10.5546875" customWidth="1"/>
    <col min="4" max="4" width="11" customWidth="1"/>
    <col min="6" max="6" width="10.21875" customWidth="1"/>
  </cols>
  <sheetData>
    <row r="1" spans="1:6" s="5" customFormat="1" ht="33.6" customHeight="1" x14ac:dyDescent="0.3">
      <c r="A1" s="6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</row>
    <row r="2" spans="1:6" x14ac:dyDescent="0.3">
      <c r="A2" s="2" t="s">
        <v>17</v>
      </c>
      <c r="B2">
        <v>2</v>
      </c>
      <c r="C2" s="7">
        <v>812</v>
      </c>
      <c r="D2" s="7">
        <v>1071</v>
      </c>
      <c r="E2" s="7">
        <f>Table13[[#This Row],[Quantity]]*Table13[[#This Row],[Unit Cost]]</f>
        <v>1624</v>
      </c>
      <c r="F2" s="7">
        <f>Table13[[#This Row],[Quantity]]*Table13[[#This Row],[Unit Price]]</f>
        <v>2142</v>
      </c>
    </row>
    <row r="3" spans="1:6" x14ac:dyDescent="0.3">
      <c r="A3" s="2" t="s">
        <v>14</v>
      </c>
      <c r="B3">
        <v>3</v>
      </c>
      <c r="C3" s="7">
        <v>90</v>
      </c>
      <c r="D3" s="7">
        <v>84</v>
      </c>
      <c r="E3" s="7">
        <f>Table13[[#This Row],[Quantity]]*Table13[[#This Row],[Unit Cost]]</f>
        <v>270</v>
      </c>
      <c r="F3" s="7">
        <f>Table13[[#This Row],[Quantity]]*Table13[[#This Row],[Unit Price]]</f>
        <v>252</v>
      </c>
    </row>
    <row r="4" spans="1:6" x14ac:dyDescent="0.3">
      <c r="A4" s="2" t="s">
        <v>21</v>
      </c>
      <c r="B4">
        <v>2</v>
      </c>
      <c r="C4" s="7">
        <v>57.5</v>
      </c>
      <c r="D4" s="7">
        <v>78.5</v>
      </c>
      <c r="E4" s="7">
        <f>Table13[[#This Row],[Quantity]]*Table13[[#This Row],[Unit Cost]]</f>
        <v>115</v>
      </c>
      <c r="F4" s="7">
        <f>Table13[[#This Row],[Quantity]]*Table13[[#This Row],[Unit Price]]</f>
        <v>157</v>
      </c>
    </row>
    <row r="5" spans="1:6" x14ac:dyDescent="0.3">
      <c r="A5" s="2" t="s">
        <v>16</v>
      </c>
      <c r="B5">
        <v>2</v>
      </c>
      <c r="C5" s="7">
        <v>290</v>
      </c>
      <c r="D5" s="7">
        <v>383</v>
      </c>
      <c r="E5" s="7">
        <f>Table13[[#This Row],[Quantity]]*Table13[[#This Row],[Unit Cost]]</f>
        <v>580</v>
      </c>
      <c r="F5" s="7">
        <f>Table13[[#This Row],[Quantity]]*Table13[[#This Row],[Unit Price]]</f>
        <v>766</v>
      </c>
    </row>
    <row r="6" spans="1:6" x14ac:dyDescent="0.3">
      <c r="A6" s="2" t="s">
        <v>12</v>
      </c>
      <c r="B6">
        <v>3</v>
      </c>
      <c r="C6" s="7">
        <v>35</v>
      </c>
      <c r="D6" s="7">
        <v>48</v>
      </c>
      <c r="E6" s="7">
        <f>Table13[[#This Row],[Quantity]]*Table13[[#This Row],[Unit Cost]]</f>
        <v>105</v>
      </c>
      <c r="F6" s="7">
        <f>Table13[[#This Row],[Quantity]]*Table13[[#This Row],[Unit Price]]</f>
        <v>144</v>
      </c>
    </row>
    <row r="7" spans="1:6" x14ac:dyDescent="0.3">
      <c r="A7" s="2" t="s">
        <v>15</v>
      </c>
      <c r="B7">
        <v>3</v>
      </c>
      <c r="C7" s="7">
        <v>184</v>
      </c>
      <c r="D7" s="7">
        <v>149</v>
      </c>
      <c r="E7" s="7">
        <f>Table13[[#This Row],[Quantity]]*Table13[[#This Row],[Unit Cost]]</f>
        <v>552</v>
      </c>
      <c r="F7" s="7">
        <f>Table13[[#This Row],[Quantity]]*Table13[[#This Row],[Unit Price]]</f>
        <v>447</v>
      </c>
    </row>
    <row r="8" spans="1:6" x14ac:dyDescent="0.3">
      <c r="A8" s="2" t="s">
        <v>23</v>
      </c>
      <c r="B8">
        <v>3</v>
      </c>
      <c r="C8" s="7">
        <v>625</v>
      </c>
      <c r="D8" s="7">
        <v>868</v>
      </c>
      <c r="E8" s="7">
        <f>Table13[[#This Row],[Quantity]]*Table13[[#This Row],[Unit Cost]]</f>
        <v>1875</v>
      </c>
      <c r="F8" s="7">
        <f>Table13[[#This Row],[Quantity]]*Table13[[#This Row],[Unit Price]]</f>
        <v>2604</v>
      </c>
    </row>
    <row r="9" spans="1:6" x14ac:dyDescent="0.3">
      <c r="A9" s="2" t="s">
        <v>18</v>
      </c>
      <c r="B9">
        <v>4</v>
      </c>
      <c r="C9" s="7">
        <v>221.67</v>
      </c>
      <c r="D9" s="7">
        <v>323</v>
      </c>
      <c r="E9" s="7">
        <f>Table13[[#This Row],[Quantity]]*Table13[[#This Row],[Unit Cost]]</f>
        <v>886.68</v>
      </c>
      <c r="F9" s="7">
        <f>Table13[[#This Row],[Quantity]]*Table13[[#This Row],[Unit Price]]</f>
        <v>1292</v>
      </c>
    </row>
    <row r="10" spans="1:6" x14ac:dyDescent="0.3">
      <c r="A10" s="2" t="s">
        <v>19</v>
      </c>
      <c r="B10">
        <v>2</v>
      </c>
      <c r="C10" s="7">
        <v>100</v>
      </c>
      <c r="D10" s="7">
        <v>139</v>
      </c>
      <c r="E10" s="7">
        <f>Table13[[#This Row],[Quantity]]*Table13[[#This Row],[Unit Cost]]</f>
        <v>200</v>
      </c>
      <c r="F10" s="7">
        <f>Table13[[#This Row],[Quantity]]*Table13[[#This Row],[Unit Price]]</f>
        <v>278</v>
      </c>
    </row>
    <row r="11" spans="1:6" x14ac:dyDescent="0.3">
      <c r="A11" s="2" t="s">
        <v>25</v>
      </c>
      <c r="B11">
        <v>2</v>
      </c>
      <c r="C11" s="7">
        <v>490</v>
      </c>
      <c r="D11" s="7">
        <v>657</v>
      </c>
      <c r="E11" s="7">
        <f>Table13[[#This Row],[Quantity]]*Table13[[#This Row],[Unit Cost]]</f>
        <v>980</v>
      </c>
      <c r="F11" s="7">
        <f>Table13[[#This Row],[Quantity]]*Table13[[#This Row],[Unit Price]]</f>
        <v>1314</v>
      </c>
    </row>
    <row r="12" spans="1:6" x14ac:dyDescent="0.3">
      <c r="A12" s="2" t="s">
        <v>24</v>
      </c>
      <c r="B12">
        <v>3</v>
      </c>
      <c r="C12" s="7">
        <v>45</v>
      </c>
      <c r="D12" s="7">
        <v>31</v>
      </c>
      <c r="E12" s="7">
        <f>Table13[[#This Row],[Quantity]]*Table13[[#This Row],[Unit Cost]]</f>
        <v>135</v>
      </c>
      <c r="F12" s="7">
        <f>Table13[[#This Row],[Quantity]]*Table13[[#This Row],[Unit Price]]</f>
        <v>93</v>
      </c>
    </row>
    <row r="13" spans="1:6" x14ac:dyDescent="0.3">
      <c r="A13" s="2" t="s">
        <v>11</v>
      </c>
      <c r="B13">
        <v>2</v>
      </c>
      <c r="C13" s="7">
        <v>638</v>
      </c>
      <c r="D13" s="7">
        <v>865</v>
      </c>
      <c r="E13" s="7">
        <f>Table13[[#This Row],[Quantity]]*Table13[[#This Row],[Unit Cost]]</f>
        <v>1276</v>
      </c>
      <c r="F13" s="7">
        <f>Table13[[#This Row],[Quantity]]*Table13[[#This Row],[Unit Price]]</f>
        <v>1730</v>
      </c>
    </row>
    <row r="14" spans="1:6" x14ac:dyDescent="0.3">
      <c r="A14" s="2" t="s">
        <v>20</v>
      </c>
      <c r="B14">
        <v>4</v>
      </c>
      <c r="C14" s="7">
        <v>840</v>
      </c>
      <c r="D14" s="7">
        <v>1048</v>
      </c>
      <c r="E14" s="7">
        <f>Table13[[#This Row],[Quantity]]*Table13[[#This Row],[Unit Cost]]</f>
        <v>3360</v>
      </c>
      <c r="F14" s="7">
        <f>Table13[[#This Row],[Quantity]]*Table13[[#This Row],[Unit Price]]</f>
        <v>4192</v>
      </c>
    </row>
    <row r="15" spans="1:6" x14ac:dyDescent="0.3">
      <c r="A15" s="2" t="s">
        <v>22</v>
      </c>
      <c r="B15">
        <v>5</v>
      </c>
      <c r="C15" s="7">
        <v>203</v>
      </c>
      <c r="D15" s="7">
        <v>264.66666666666669</v>
      </c>
      <c r="E15" s="7">
        <f>Table13[[#This Row],[Quantity]]*Table13[[#This Row],[Unit Cost]]</f>
        <v>1015</v>
      </c>
      <c r="F15" s="7">
        <f>Table13[[#This Row],[Quantity]]*Table13[[#This Row],[Unit Price]]</f>
        <v>1323.3333333333335</v>
      </c>
    </row>
    <row r="17" spans="1:1" x14ac:dyDescent="0.3">
      <c r="A17" s="8" t="s">
        <v>83</v>
      </c>
    </row>
    <row r="18" spans="1:1" x14ac:dyDescent="0.3">
      <c r="A18" s="9" t="s">
        <v>84</v>
      </c>
    </row>
    <row r="19" spans="1:1" x14ac:dyDescent="0.3">
      <c r="A19" s="9" t="s">
        <v>85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9E07-D76E-496B-9DAF-B99D58409E4B}">
  <sheetPr>
    <tabColor theme="9" tint="-0.249977111117893"/>
  </sheetPr>
  <dimension ref="A1:B19"/>
  <sheetViews>
    <sheetView workbookViewId="0">
      <selection activeCell="J26" sqref="J26"/>
    </sheetView>
  </sheetViews>
  <sheetFormatPr defaultRowHeight="14.4" x14ac:dyDescent="0.3"/>
  <cols>
    <col min="2" max="2" width="10.109375" bestFit="1" customWidth="1"/>
  </cols>
  <sheetData>
    <row r="1" spans="1:2" x14ac:dyDescent="0.3">
      <c r="A1" t="s">
        <v>2</v>
      </c>
      <c r="B1" t="s">
        <v>105</v>
      </c>
    </row>
    <row r="2" spans="1:2" x14ac:dyDescent="0.3">
      <c r="A2">
        <v>2010</v>
      </c>
      <c r="B2" s="36">
        <f ca="1">RANDBETWEEN(-100, 500)</f>
        <v>427</v>
      </c>
    </row>
    <row r="3" spans="1:2" x14ac:dyDescent="0.3">
      <c r="A3">
        <v>2011</v>
      </c>
      <c r="B3" s="36">
        <f t="shared" ref="B3:B12" ca="1" si="0">RANDBETWEEN(-100, 500)</f>
        <v>468</v>
      </c>
    </row>
    <row r="4" spans="1:2" x14ac:dyDescent="0.3">
      <c r="A4">
        <v>2012</v>
      </c>
      <c r="B4" s="36">
        <f t="shared" ca="1" si="0"/>
        <v>243</v>
      </c>
    </row>
    <row r="5" spans="1:2" x14ac:dyDescent="0.3">
      <c r="A5">
        <v>2013</v>
      </c>
      <c r="B5" s="36">
        <f t="shared" ca="1" si="0"/>
        <v>24</v>
      </c>
    </row>
    <row r="6" spans="1:2" x14ac:dyDescent="0.3">
      <c r="A6">
        <v>2014</v>
      </c>
      <c r="B6" s="36">
        <f t="shared" ca="1" si="0"/>
        <v>83</v>
      </c>
    </row>
    <row r="7" spans="1:2" x14ac:dyDescent="0.3">
      <c r="A7">
        <v>2015</v>
      </c>
      <c r="B7" s="36">
        <f t="shared" ca="1" si="0"/>
        <v>411</v>
      </c>
    </row>
    <row r="8" spans="1:2" x14ac:dyDescent="0.3">
      <c r="A8">
        <v>2016</v>
      </c>
      <c r="B8" s="36">
        <f t="shared" ca="1" si="0"/>
        <v>348</v>
      </c>
    </row>
    <row r="9" spans="1:2" x14ac:dyDescent="0.3">
      <c r="A9">
        <v>2017</v>
      </c>
      <c r="B9" s="36">
        <f t="shared" ca="1" si="0"/>
        <v>293</v>
      </c>
    </row>
    <row r="10" spans="1:2" x14ac:dyDescent="0.3">
      <c r="A10">
        <v>2018</v>
      </c>
      <c r="B10" s="36">
        <f t="shared" ca="1" si="0"/>
        <v>-41</v>
      </c>
    </row>
    <row r="11" spans="1:2" x14ac:dyDescent="0.3">
      <c r="A11">
        <v>2019</v>
      </c>
      <c r="B11" s="36">
        <f t="shared" ca="1" si="0"/>
        <v>426</v>
      </c>
    </row>
    <row r="12" spans="1:2" x14ac:dyDescent="0.3">
      <c r="A12">
        <v>2020</v>
      </c>
      <c r="B12" s="36">
        <f t="shared" ca="1" si="0"/>
        <v>167</v>
      </c>
    </row>
    <row r="13" spans="1:2" x14ac:dyDescent="0.3">
      <c r="A13" s="35" t="s">
        <v>108</v>
      </c>
      <c r="B13" s="36">
        <f ca="1">SUM(B2:B12)</f>
        <v>2849</v>
      </c>
    </row>
    <row r="18" spans="1:1" x14ac:dyDescent="0.3">
      <c r="A18" t="s">
        <v>106</v>
      </c>
    </row>
    <row r="19" spans="1:1" x14ac:dyDescent="0.3">
      <c r="A19" s="33" t="s">
        <v>107</v>
      </c>
    </row>
  </sheetData>
  <hyperlinks>
    <hyperlink ref="A19" r:id="rId1" xr:uid="{2A893E15-83C8-4C03-A658-D766FFD9FD72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66F9-E0DD-4517-BCA1-7D6AE42179EC}">
  <sheetPr>
    <tabColor theme="9" tint="-0.249977111117893"/>
  </sheetPr>
  <dimension ref="A1:M22"/>
  <sheetViews>
    <sheetView workbookViewId="0">
      <selection activeCell="N34" sqref="N34"/>
    </sheetView>
  </sheetViews>
  <sheetFormatPr defaultRowHeight="14.4" x14ac:dyDescent="0.3"/>
  <cols>
    <col min="1" max="1" width="16.44140625" customWidth="1"/>
    <col min="2" max="2" width="16.88671875" customWidth="1"/>
    <col min="5" max="5" width="13.21875" bestFit="1" customWidth="1"/>
    <col min="6" max="7" width="14.44140625" bestFit="1" customWidth="1"/>
    <col min="8" max="8" width="15.5546875" bestFit="1" customWidth="1"/>
    <col min="9" max="9" width="7.5546875" bestFit="1" customWidth="1"/>
    <col min="10" max="10" width="10" bestFit="1" customWidth="1"/>
    <col min="11" max="11" width="13.5546875" bestFit="1" customWidth="1"/>
    <col min="12" max="12" width="10.77734375" bestFit="1" customWidth="1"/>
  </cols>
  <sheetData>
    <row r="1" spans="1:13" x14ac:dyDescent="0.3">
      <c r="A1" t="s">
        <v>3</v>
      </c>
      <c r="B1" t="s">
        <v>26</v>
      </c>
      <c r="C1" t="s">
        <v>109</v>
      </c>
      <c r="M1" t="s">
        <v>117</v>
      </c>
    </row>
    <row r="2" spans="1:13" x14ac:dyDescent="0.3">
      <c r="A2" t="s">
        <v>88</v>
      </c>
      <c r="B2" t="s">
        <v>110</v>
      </c>
      <c r="C2" s="35">
        <v>74</v>
      </c>
    </row>
    <row r="3" spans="1:13" x14ac:dyDescent="0.3">
      <c r="A3" t="s">
        <v>88</v>
      </c>
      <c r="B3" t="s">
        <v>111</v>
      </c>
      <c r="C3" s="35">
        <v>235</v>
      </c>
      <c r="G3" s="31" t="s">
        <v>100</v>
      </c>
      <c r="H3" t="s">
        <v>118</v>
      </c>
    </row>
    <row r="4" spans="1:13" x14ac:dyDescent="0.3">
      <c r="A4" t="s">
        <v>88</v>
      </c>
      <c r="B4" t="s">
        <v>112</v>
      </c>
      <c r="C4" s="35">
        <v>175</v>
      </c>
      <c r="G4" s="2" t="s">
        <v>113</v>
      </c>
      <c r="H4" s="10">
        <v>345</v>
      </c>
      <c r="I4" s="10"/>
    </row>
    <row r="5" spans="1:13" x14ac:dyDescent="0.3">
      <c r="A5" t="s">
        <v>88</v>
      </c>
      <c r="B5" t="s">
        <v>113</v>
      </c>
      <c r="C5" s="35">
        <v>100</v>
      </c>
      <c r="G5" s="2" t="s">
        <v>111</v>
      </c>
      <c r="H5" s="10">
        <v>735</v>
      </c>
      <c r="I5" s="10"/>
    </row>
    <row r="6" spans="1:13" x14ac:dyDescent="0.3">
      <c r="A6" t="s">
        <v>89</v>
      </c>
      <c r="B6" t="s">
        <v>110</v>
      </c>
      <c r="C6" s="35">
        <v>115</v>
      </c>
      <c r="G6" s="2" t="s">
        <v>112</v>
      </c>
      <c r="H6" s="10">
        <v>600</v>
      </c>
      <c r="I6" s="10"/>
    </row>
    <row r="7" spans="1:13" x14ac:dyDescent="0.3">
      <c r="A7" t="s">
        <v>89</v>
      </c>
      <c r="B7" t="s">
        <v>111</v>
      </c>
      <c r="C7" s="35">
        <v>240</v>
      </c>
      <c r="G7" s="2" t="s">
        <v>110</v>
      </c>
      <c r="H7" s="10">
        <v>279</v>
      </c>
      <c r="I7" s="10"/>
    </row>
    <row r="8" spans="1:13" x14ac:dyDescent="0.3">
      <c r="A8" t="s">
        <v>89</v>
      </c>
      <c r="B8" t="s">
        <v>112</v>
      </c>
      <c r="C8" s="35">
        <v>225</v>
      </c>
      <c r="G8" s="2" t="s">
        <v>101</v>
      </c>
      <c r="H8" s="10">
        <v>1959</v>
      </c>
      <c r="I8" s="10"/>
    </row>
    <row r="9" spans="1:13" x14ac:dyDescent="0.3">
      <c r="A9" t="s">
        <v>89</v>
      </c>
      <c r="B9" t="s">
        <v>113</v>
      </c>
      <c r="C9" s="35">
        <v>125</v>
      </c>
    </row>
    <row r="10" spans="1:13" x14ac:dyDescent="0.3">
      <c r="A10" t="s">
        <v>90</v>
      </c>
      <c r="B10" t="s">
        <v>110</v>
      </c>
      <c r="C10" s="35">
        <v>90</v>
      </c>
    </row>
    <row r="11" spans="1:13" x14ac:dyDescent="0.3">
      <c r="A11" t="s">
        <v>90</v>
      </c>
      <c r="B11" t="s">
        <v>111</v>
      </c>
      <c r="C11" s="35">
        <v>260</v>
      </c>
    </row>
    <row r="12" spans="1:13" x14ac:dyDescent="0.3">
      <c r="A12" t="s">
        <v>90</v>
      </c>
      <c r="B12" t="s">
        <v>112</v>
      </c>
      <c r="C12" s="35">
        <v>200</v>
      </c>
    </row>
    <row r="13" spans="1:13" x14ac:dyDescent="0.3">
      <c r="A13" t="s">
        <v>90</v>
      </c>
      <c r="B13" t="s">
        <v>113</v>
      </c>
      <c r="C13" s="35">
        <v>120</v>
      </c>
    </row>
    <row r="16" spans="1:13" x14ac:dyDescent="0.3">
      <c r="A16" t="s">
        <v>114</v>
      </c>
      <c r="M16" t="s">
        <v>120</v>
      </c>
    </row>
    <row r="17" spans="1:12" x14ac:dyDescent="0.3">
      <c r="A17" s="38" t="s">
        <v>115</v>
      </c>
      <c r="G17" s="31" t="s">
        <v>118</v>
      </c>
      <c r="H17" s="31" t="s">
        <v>119</v>
      </c>
    </row>
    <row r="18" spans="1:12" x14ac:dyDescent="0.3">
      <c r="G18" s="31" t="s">
        <v>100</v>
      </c>
      <c r="H18" t="s">
        <v>113</v>
      </c>
      <c r="I18" t="s">
        <v>111</v>
      </c>
      <c r="J18" t="s">
        <v>112</v>
      </c>
      <c r="K18" t="s">
        <v>110</v>
      </c>
      <c r="L18" t="s">
        <v>101</v>
      </c>
    </row>
    <row r="19" spans="1:12" x14ac:dyDescent="0.3">
      <c r="G19" s="2" t="s">
        <v>88</v>
      </c>
      <c r="H19" s="10">
        <v>100</v>
      </c>
      <c r="I19" s="10">
        <v>235</v>
      </c>
      <c r="J19" s="10">
        <v>175</v>
      </c>
      <c r="K19" s="10">
        <v>74</v>
      </c>
      <c r="L19" s="10">
        <v>584</v>
      </c>
    </row>
    <row r="20" spans="1:12" x14ac:dyDescent="0.3">
      <c r="A20" t="s">
        <v>117</v>
      </c>
      <c r="G20" s="2" t="s">
        <v>89</v>
      </c>
      <c r="H20" s="10">
        <v>125</v>
      </c>
      <c r="I20" s="10">
        <v>240</v>
      </c>
      <c r="J20" s="10">
        <v>225</v>
      </c>
      <c r="K20" s="10">
        <v>115</v>
      </c>
      <c r="L20" s="10">
        <v>705</v>
      </c>
    </row>
    <row r="21" spans="1:12" x14ac:dyDescent="0.3">
      <c r="G21" s="2" t="s">
        <v>90</v>
      </c>
      <c r="H21" s="10">
        <v>120</v>
      </c>
      <c r="I21" s="10">
        <v>260</v>
      </c>
      <c r="J21" s="10">
        <v>200</v>
      </c>
      <c r="K21" s="10">
        <v>90</v>
      </c>
      <c r="L21" s="10">
        <v>670</v>
      </c>
    </row>
    <row r="22" spans="1:12" x14ac:dyDescent="0.3">
      <c r="G22" s="2" t="s">
        <v>101</v>
      </c>
      <c r="H22" s="10">
        <v>345</v>
      </c>
      <c r="I22" s="10">
        <v>735</v>
      </c>
      <c r="J22" s="10">
        <v>600</v>
      </c>
      <c r="K22" s="10">
        <v>279</v>
      </c>
      <c r="L22" s="10">
        <v>1959</v>
      </c>
    </row>
  </sheetData>
  <hyperlinks>
    <hyperlink ref="A17" r:id="rId3" xr:uid="{6809D914-856C-4776-948D-6BF27BF9DFDC}"/>
  </hyperlink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06215-AF34-43C2-BB9C-3F1A5C538226}">
  <sheetPr>
    <tabColor theme="9" tint="-0.249977111117893"/>
  </sheetPr>
  <dimension ref="A1:C21"/>
  <sheetViews>
    <sheetView workbookViewId="0">
      <selection activeCell="N15" sqref="N15"/>
    </sheetView>
  </sheetViews>
  <sheetFormatPr defaultRowHeight="14.4" x14ac:dyDescent="0.3"/>
  <cols>
    <col min="1" max="1" width="16.44140625" customWidth="1"/>
    <col min="2" max="2" width="16.88671875" customWidth="1"/>
  </cols>
  <sheetData>
    <row r="1" spans="1:3" x14ac:dyDescent="0.3">
      <c r="A1" t="s">
        <v>3</v>
      </c>
      <c r="B1" t="s">
        <v>26</v>
      </c>
      <c r="C1" t="s">
        <v>109</v>
      </c>
    </row>
    <row r="2" spans="1:3" x14ac:dyDescent="0.3">
      <c r="A2" t="s">
        <v>88</v>
      </c>
      <c r="B2" t="s">
        <v>110</v>
      </c>
      <c r="C2" s="35">
        <v>74</v>
      </c>
    </row>
    <row r="3" spans="1:3" x14ac:dyDescent="0.3">
      <c r="A3" t="s">
        <v>88</v>
      </c>
      <c r="B3" t="s">
        <v>111</v>
      </c>
      <c r="C3" s="35">
        <v>235</v>
      </c>
    </row>
    <row r="4" spans="1:3" x14ac:dyDescent="0.3">
      <c r="A4" t="s">
        <v>88</v>
      </c>
      <c r="B4" t="s">
        <v>112</v>
      </c>
      <c r="C4" s="35">
        <v>175</v>
      </c>
    </row>
    <row r="5" spans="1:3" x14ac:dyDescent="0.3">
      <c r="A5" t="s">
        <v>88</v>
      </c>
      <c r="B5" t="s">
        <v>113</v>
      </c>
      <c r="C5" s="35">
        <v>100</v>
      </c>
    </row>
    <row r="6" spans="1:3" x14ac:dyDescent="0.3">
      <c r="A6" t="s">
        <v>89</v>
      </c>
      <c r="B6" t="s">
        <v>110</v>
      </c>
      <c r="C6" s="35">
        <v>115</v>
      </c>
    </row>
    <row r="7" spans="1:3" x14ac:dyDescent="0.3">
      <c r="A7" t="s">
        <v>89</v>
      </c>
      <c r="B7" t="s">
        <v>111</v>
      </c>
      <c r="C7" s="35">
        <v>240</v>
      </c>
    </row>
    <row r="8" spans="1:3" x14ac:dyDescent="0.3">
      <c r="A8" t="s">
        <v>89</v>
      </c>
      <c r="B8" t="s">
        <v>112</v>
      </c>
      <c r="C8" s="35">
        <v>225</v>
      </c>
    </row>
    <row r="9" spans="1:3" x14ac:dyDescent="0.3">
      <c r="A9" t="s">
        <v>89</v>
      </c>
      <c r="B9" t="s">
        <v>113</v>
      </c>
      <c r="C9" s="35">
        <v>125</v>
      </c>
    </row>
    <row r="10" spans="1:3" x14ac:dyDescent="0.3">
      <c r="A10" t="s">
        <v>90</v>
      </c>
      <c r="B10" t="s">
        <v>110</v>
      </c>
      <c r="C10" s="35">
        <v>90</v>
      </c>
    </row>
    <row r="11" spans="1:3" x14ac:dyDescent="0.3">
      <c r="A11" t="s">
        <v>90</v>
      </c>
      <c r="B11" t="s">
        <v>111</v>
      </c>
      <c r="C11" s="35">
        <v>260</v>
      </c>
    </row>
    <row r="12" spans="1:3" x14ac:dyDescent="0.3">
      <c r="A12" t="s">
        <v>90</v>
      </c>
      <c r="B12" t="s">
        <v>112</v>
      </c>
      <c r="C12" s="35">
        <v>200</v>
      </c>
    </row>
    <row r="13" spans="1:3" x14ac:dyDescent="0.3">
      <c r="A13" t="s">
        <v>90</v>
      </c>
      <c r="B13" t="s">
        <v>113</v>
      </c>
      <c r="C13" s="35">
        <v>120</v>
      </c>
    </row>
    <row r="16" spans="1:3" x14ac:dyDescent="0.3">
      <c r="A16" t="s">
        <v>114</v>
      </c>
    </row>
    <row r="17" spans="1:1" x14ac:dyDescent="0.3">
      <c r="A17" s="38" t="s">
        <v>115</v>
      </c>
    </row>
    <row r="20" spans="1:1" x14ac:dyDescent="0.3">
      <c r="A20" s="37" t="s">
        <v>116</v>
      </c>
    </row>
    <row r="21" spans="1:1" x14ac:dyDescent="0.3">
      <c r="A21" t="s">
        <v>120</v>
      </c>
    </row>
  </sheetData>
  <hyperlinks>
    <hyperlink ref="A17" r:id="rId1" xr:uid="{7A58D695-C88A-4749-B3E5-C9C5AF8996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EF4E-49B7-4422-A331-1626134EB1B7}">
  <sheetPr>
    <tabColor theme="5" tint="-0.249977111117893"/>
  </sheetPr>
  <dimension ref="A1:P18"/>
  <sheetViews>
    <sheetView workbookViewId="0">
      <selection activeCell="E25" sqref="E25"/>
    </sheetView>
  </sheetViews>
  <sheetFormatPr defaultRowHeight="14.4" x14ac:dyDescent="0.3"/>
  <cols>
    <col min="14" max="16" width="0" hidden="1" customWidth="1"/>
  </cols>
  <sheetData>
    <row r="1" spans="1:16" ht="18" x14ac:dyDescent="0.35">
      <c r="A1" s="1" t="s">
        <v>43</v>
      </c>
    </row>
    <row r="3" spans="1:16" x14ac:dyDescent="0.3">
      <c r="A3" t="s">
        <v>26</v>
      </c>
      <c r="B3">
        <v>2010</v>
      </c>
      <c r="C3">
        <v>2011</v>
      </c>
      <c r="D3">
        <v>2012</v>
      </c>
      <c r="E3">
        <v>2013</v>
      </c>
      <c r="F3">
        <v>2014</v>
      </c>
      <c r="G3">
        <v>2015</v>
      </c>
      <c r="H3">
        <v>2016</v>
      </c>
      <c r="I3">
        <v>2017</v>
      </c>
      <c r="J3">
        <v>2018</v>
      </c>
      <c r="K3" t="s">
        <v>27</v>
      </c>
      <c r="L3" t="s">
        <v>28</v>
      </c>
      <c r="M3" t="s">
        <v>29</v>
      </c>
      <c r="N3" t="s">
        <v>27</v>
      </c>
      <c r="O3" t="s">
        <v>28</v>
      </c>
      <c r="P3" t="s">
        <v>29</v>
      </c>
    </row>
    <row r="4" spans="1:16" x14ac:dyDescent="0.3">
      <c r="A4" t="s">
        <v>30</v>
      </c>
      <c r="B4">
        <f ca="1">(RAND() * 1000) * IF(RAND()&gt;=0.2, 1, -1)</f>
        <v>340.13108744914769</v>
      </c>
      <c r="C4">
        <f t="shared" ref="C4:J4" ca="1" si="0">(RAND() * 1000) * IF(RAND()&gt;=0.2, 1, -1)</f>
        <v>63.089789743924982</v>
      </c>
      <c r="D4">
        <f t="shared" ca="1" si="0"/>
        <v>178.85977381355244</v>
      </c>
      <c r="E4">
        <f t="shared" ca="1" si="0"/>
        <v>855.62086268487656</v>
      </c>
      <c r="F4">
        <f t="shared" ca="1" si="0"/>
        <v>-698.89380208393209</v>
      </c>
      <c r="G4">
        <f t="shared" ca="1" si="0"/>
        <v>-589.93259711697544</v>
      </c>
      <c r="H4">
        <f t="shared" ca="1" si="0"/>
        <v>2.6215986435426109</v>
      </c>
      <c r="I4">
        <f t="shared" ca="1" si="0"/>
        <v>605.70866255163173</v>
      </c>
      <c r="J4">
        <f t="shared" ca="1" si="0"/>
        <v>339.19796568386761</v>
      </c>
    </row>
    <row r="5" spans="1:16" x14ac:dyDescent="0.3">
      <c r="A5" t="s">
        <v>31</v>
      </c>
      <c r="B5">
        <f t="shared" ref="B5:J18" ca="1" si="1">(RAND() * 1000) * IF(RAND()&gt;=0.2, 1, -1)</f>
        <v>-847.54065439013084</v>
      </c>
      <c r="C5">
        <f t="shared" ca="1" si="1"/>
        <v>-243.38531886081461</v>
      </c>
      <c r="D5">
        <f t="shared" ca="1" si="1"/>
        <v>997.69873549223598</v>
      </c>
      <c r="E5">
        <f t="shared" ca="1" si="1"/>
        <v>449.07791616108193</v>
      </c>
      <c r="F5">
        <f t="shared" ca="1" si="1"/>
        <v>256.63865988525959</v>
      </c>
      <c r="G5">
        <f t="shared" ca="1" si="1"/>
        <v>816.93930332307298</v>
      </c>
      <c r="H5">
        <f t="shared" ca="1" si="1"/>
        <v>496.51623813593113</v>
      </c>
      <c r="I5">
        <f t="shared" ca="1" si="1"/>
        <v>845.35784574436434</v>
      </c>
      <c r="J5">
        <f t="shared" ca="1" si="1"/>
        <v>954.95974179352152</v>
      </c>
    </row>
    <row r="6" spans="1:16" x14ac:dyDescent="0.3">
      <c r="A6" t="s">
        <v>32</v>
      </c>
      <c r="B6">
        <f t="shared" ca="1" si="1"/>
        <v>937.35521087370296</v>
      </c>
      <c r="C6">
        <f t="shared" ca="1" si="1"/>
        <v>795.21405902163588</v>
      </c>
      <c r="D6">
        <f t="shared" ca="1" si="1"/>
        <v>-641.18309148626065</v>
      </c>
      <c r="E6">
        <f t="shared" ca="1" si="1"/>
        <v>482.31057713179661</v>
      </c>
      <c r="F6">
        <f t="shared" ca="1" si="1"/>
        <v>333.37581936708369</v>
      </c>
      <c r="G6">
        <f t="shared" ca="1" si="1"/>
        <v>999.31434984948817</v>
      </c>
      <c r="H6">
        <f t="shared" ca="1" si="1"/>
        <v>382.0478806461586</v>
      </c>
      <c r="I6">
        <f t="shared" ca="1" si="1"/>
        <v>901.10118528800581</v>
      </c>
      <c r="J6">
        <f t="shared" ca="1" si="1"/>
        <v>666.37777768300396</v>
      </c>
    </row>
    <row r="7" spans="1:16" x14ac:dyDescent="0.3">
      <c r="A7" t="s">
        <v>33</v>
      </c>
      <c r="B7">
        <f t="shared" ca="1" si="1"/>
        <v>767.71473951113046</v>
      </c>
      <c r="C7">
        <f t="shared" ca="1" si="1"/>
        <v>844.74803101664963</v>
      </c>
      <c r="D7">
        <f t="shared" ca="1" si="1"/>
        <v>889.62532778879506</v>
      </c>
      <c r="E7">
        <f t="shared" ca="1" si="1"/>
        <v>748.28805604615354</v>
      </c>
      <c r="F7">
        <f t="shared" ca="1" si="1"/>
        <v>645.42394424593544</v>
      </c>
      <c r="G7">
        <f t="shared" ca="1" si="1"/>
        <v>480.91819761214282</v>
      </c>
      <c r="H7">
        <f t="shared" ca="1" si="1"/>
        <v>3.4201311633492715</v>
      </c>
      <c r="I7">
        <f t="shared" ca="1" si="1"/>
        <v>-462.45505632508019</v>
      </c>
      <c r="J7">
        <f t="shared" ca="1" si="1"/>
        <v>879.08016519493799</v>
      </c>
    </row>
    <row r="8" spans="1:16" x14ac:dyDescent="0.3">
      <c r="A8" t="s">
        <v>34</v>
      </c>
      <c r="B8">
        <f t="shared" ca="1" si="1"/>
        <v>689.93957723794904</v>
      </c>
      <c r="C8">
        <f t="shared" ca="1" si="1"/>
        <v>235.79500291005095</v>
      </c>
      <c r="D8">
        <f t="shared" ca="1" si="1"/>
        <v>367.99571234275783</v>
      </c>
      <c r="E8">
        <f t="shared" ca="1" si="1"/>
        <v>687.97026408370846</v>
      </c>
      <c r="F8">
        <f t="shared" ca="1" si="1"/>
        <v>898.46792547426912</v>
      </c>
      <c r="G8">
        <f t="shared" ca="1" si="1"/>
        <v>-585.72727437454864</v>
      </c>
      <c r="H8">
        <f t="shared" ca="1" si="1"/>
        <v>164.68400822683392</v>
      </c>
      <c r="I8">
        <f t="shared" ca="1" si="1"/>
        <v>805.81785319066978</v>
      </c>
      <c r="J8">
        <f t="shared" ca="1" si="1"/>
        <v>-375.10018564638006</v>
      </c>
    </row>
    <row r="9" spans="1:16" x14ac:dyDescent="0.3">
      <c r="A9" t="s">
        <v>13</v>
      </c>
      <c r="B9">
        <f t="shared" ca="1" si="1"/>
        <v>793.89239888521854</v>
      </c>
      <c r="C9">
        <f t="shared" ca="1" si="1"/>
        <v>308.34213426586479</v>
      </c>
      <c r="D9">
        <f t="shared" ca="1" si="1"/>
        <v>605.39476837084067</v>
      </c>
      <c r="E9">
        <f t="shared" ca="1" si="1"/>
        <v>533.45273226186134</v>
      </c>
      <c r="F9">
        <f t="shared" ca="1" si="1"/>
        <v>-290.55447693384127</v>
      </c>
      <c r="G9">
        <f t="shared" ca="1" si="1"/>
        <v>405.38181700551115</v>
      </c>
      <c r="H9">
        <f t="shared" ca="1" si="1"/>
        <v>121.40455314093334</v>
      </c>
      <c r="I9">
        <f t="shared" ca="1" si="1"/>
        <v>-790.61939945354743</v>
      </c>
      <c r="J9">
        <f t="shared" ca="1" si="1"/>
        <v>999.60639204732615</v>
      </c>
    </row>
    <row r="10" spans="1:16" x14ac:dyDescent="0.3">
      <c r="A10" t="s">
        <v>35</v>
      </c>
      <c r="B10">
        <f t="shared" ca="1" si="1"/>
        <v>-255.89797475538799</v>
      </c>
      <c r="C10">
        <f t="shared" ca="1" si="1"/>
        <v>905.78488649911458</v>
      </c>
      <c r="D10">
        <f t="shared" ca="1" si="1"/>
        <v>207.19569072387</v>
      </c>
      <c r="E10">
        <f t="shared" ca="1" si="1"/>
        <v>16.722274897123523</v>
      </c>
      <c r="F10">
        <f t="shared" ca="1" si="1"/>
        <v>643.82571319444617</v>
      </c>
      <c r="G10">
        <f t="shared" ca="1" si="1"/>
        <v>392.07899270273083</v>
      </c>
      <c r="H10">
        <f t="shared" ca="1" si="1"/>
        <v>745.73528557366103</v>
      </c>
      <c r="I10">
        <f t="shared" ca="1" si="1"/>
        <v>166.74318699255852</v>
      </c>
      <c r="J10">
        <f t="shared" ca="1" si="1"/>
        <v>836.87938528539689</v>
      </c>
    </row>
    <row r="11" spans="1:16" x14ac:dyDescent="0.3">
      <c r="A11" t="s">
        <v>36</v>
      </c>
      <c r="B11">
        <f t="shared" ca="1" si="1"/>
        <v>920.86377054065508</v>
      </c>
      <c r="C11">
        <f t="shared" ca="1" si="1"/>
        <v>84.320616322726025</v>
      </c>
      <c r="D11">
        <f t="shared" ca="1" si="1"/>
        <v>-48.187972858439345</v>
      </c>
      <c r="E11">
        <f t="shared" ca="1" si="1"/>
        <v>622.28512862181253</v>
      </c>
      <c r="F11">
        <f t="shared" ca="1" si="1"/>
        <v>-898.89741936549183</v>
      </c>
      <c r="G11">
        <f t="shared" ca="1" si="1"/>
        <v>155.58901830322014</v>
      </c>
      <c r="H11">
        <f t="shared" ca="1" si="1"/>
        <v>550.96537468916915</v>
      </c>
      <c r="I11">
        <f t="shared" ca="1" si="1"/>
        <v>294.88462496661271</v>
      </c>
      <c r="J11">
        <f t="shared" ca="1" si="1"/>
        <v>814.69323359249813</v>
      </c>
    </row>
    <row r="12" spans="1:16" x14ac:dyDescent="0.3">
      <c r="A12" t="s">
        <v>37</v>
      </c>
      <c r="B12">
        <f t="shared" ca="1" si="1"/>
        <v>884.57481397358879</v>
      </c>
      <c r="C12">
        <f t="shared" ca="1" si="1"/>
        <v>765.39997625677029</v>
      </c>
      <c r="D12">
        <f t="shared" ca="1" si="1"/>
        <v>-502.47895168178769</v>
      </c>
      <c r="E12">
        <f t="shared" ca="1" si="1"/>
        <v>719.99777125772277</v>
      </c>
      <c r="F12">
        <f t="shared" ca="1" si="1"/>
        <v>828.37887228353247</v>
      </c>
      <c r="G12">
        <f t="shared" ca="1" si="1"/>
        <v>707.89830510522859</v>
      </c>
      <c r="H12">
        <f t="shared" ca="1" si="1"/>
        <v>905.71452421086701</v>
      </c>
      <c r="I12">
        <f t="shared" ca="1" si="1"/>
        <v>-979.31528844133209</v>
      </c>
      <c r="J12">
        <f t="shared" ca="1" si="1"/>
        <v>711.18044644240956</v>
      </c>
    </row>
    <row r="13" spans="1:16" x14ac:dyDescent="0.3">
      <c r="A13" t="s">
        <v>38</v>
      </c>
      <c r="B13">
        <f t="shared" ca="1" si="1"/>
        <v>474.1042665141718</v>
      </c>
      <c r="C13">
        <f t="shared" ca="1" si="1"/>
        <v>-353.29365582012815</v>
      </c>
      <c r="D13">
        <f t="shared" ca="1" si="1"/>
        <v>-75.817495117043947</v>
      </c>
      <c r="E13">
        <f t="shared" ca="1" si="1"/>
        <v>-914.34564308199208</v>
      </c>
      <c r="F13">
        <f t="shared" ca="1" si="1"/>
        <v>179.33404106386175</v>
      </c>
      <c r="G13">
        <f t="shared" ca="1" si="1"/>
        <v>399.10274568566962</v>
      </c>
      <c r="H13">
        <f t="shared" ca="1" si="1"/>
        <v>-733.76851775556622</v>
      </c>
      <c r="I13">
        <f t="shared" ca="1" si="1"/>
        <v>114.70509540701323</v>
      </c>
      <c r="J13">
        <f t="shared" ca="1" si="1"/>
        <v>340.35157749457289</v>
      </c>
    </row>
    <row r="14" spans="1:16" x14ac:dyDescent="0.3">
      <c r="A14" t="s">
        <v>39</v>
      </c>
      <c r="B14">
        <f t="shared" ca="1" si="1"/>
        <v>350.78913178688663</v>
      </c>
      <c r="C14">
        <f t="shared" ca="1" si="1"/>
        <v>577.35817138159371</v>
      </c>
      <c r="D14">
        <f t="shared" ca="1" si="1"/>
        <v>420.3175468691428</v>
      </c>
      <c r="E14">
        <f t="shared" ca="1" si="1"/>
        <v>503.09681947072028</v>
      </c>
      <c r="F14">
        <f t="shared" ca="1" si="1"/>
        <v>511.53905132987455</v>
      </c>
      <c r="G14">
        <f t="shared" ca="1" si="1"/>
        <v>643.42251946357555</v>
      </c>
      <c r="H14">
        <f t="shared" ca="1" si="1"/>
        <v>745.28790952105635</v>
      </c>
      <c r="I14">
        <f t="shared" ca="1" si="1"/>
        <v>759.79724989337319</v>
      </c>
      <c r="J14">
        <f t="shared" ca="1" si="1"/>
        <v>-731.79317157471974</v>
      </c>
    </row>
    <row r="15" spans="1:16" x14ac:dyDescent="0.3">
      <c r="A15" t="s">
        <v>40</v>
      </c>
      <c r="B15">
        <f t="shared" ca="1" si="1"/>
        <v>-479.59585653125038</v>
      </c>
      <c r="C15">
        <f t="shared" ca="1" si="1"/>
        <v>552.60172651502342</v>
      </c>
      <c r="D15">
        <f t="shared" ca="1" si="1"/>
        <v>402.2629510136203</v>
      </c>
      <c r="E15">
        <f t="shared" ca="1" si="1"/>
        <v>266.65807011326302</v>
      </c>
      <c r="F15">
        <f t="shared" ca="1" si="1"/>
        <v>12.515744544586038</v>
      </c>
      <c r="G15">
        <f t="shared" ca="1" si="1"/>
        <v>359.60109891788704</v>
      </c>
      <c r="H15">
        <f t="shared" ca="1" si="1"/>
        <v>334.10581576467337</v>
      </c>
      <c r="I15">
        <f t="shared" ca="1" si="1"/>
        <v>577.25921322668273</v>
      </c>
      <c r="J15">
        <f t="shared" ca="1" si="1"/>
        <v>739.86120088020198</v>
      </c>
    </row>
    <row r="16" spans="1:16" x14ac:dyDescent="0.3">
      <c r="A16" t="s">
        <v>10</v>
      </c>
      <c r="B16">
        <f t="shared" ca="1" si="1"/>
        <v>83.40341937093865</v>
      </c>
      <c r="C16">
        <f t="shared" ca="1" si="1"/>
        <v>239.59971177446604</v>
      </c>
      <c r="D16">
        <f t="shared" ca="1" si="1"/>
        <v>24.662483814270942</v>
      </c>
      <c r="E16">
        <f t="shared" ca="1" si="1"/>
        <v>612.10050702460376</v>
      </c>
      <c r="F16">
        <f t="shared" ca="1" si="1"/>
        <v>644.18395113889153</v>
      </c>
      <c r="G16">
        <f t="shared" ca="1" si="1"/>
        <v>204.14769421282219</v>
      </c>
      <c r="H16">
        <f t="shared" ca="1" si="1"/>
        <v>-822.66257455916912</v>
      </c>
      <c r="I16">
        <f t="shared" ca="1" si="1"/>
        <v>-389.87283906257142</v>
      </c>
      <c r="J16">
        <f t="shared" ca="1" si="1"/>
        <v>621.4141612114837</v>
      </c>
    </row>
    <row r="17" spans="1:10" x14ac:dyDescent="0.3">
      <c r="A17" t="s">
        <v>41</v>
      </c>
      <c r="B17">
        <f t="shared" ca="1" si="1"/>
        <v>-988.37508865242296</v>
      </c>
      <c r="C17">
        <f t="shared" ca="1" si="1"/>
        <v>-375.28418448966283</v>
      </c>
      <c r="D17">
        <f t="shared" ca="1" si="1"/>
        <v>-183.88900387657935</v>
      </c>
      <c r="E17">
        <f t="shared" ca="1" si="1"/>
        <v>374.94367626811555</v>
      </c>
      <c r="F17">
        <f t="shared" ca="1" si="1"/>
        <v>708.7037017115631</v>
      </c>
      <c r="G17">
        <f t="shared" ca="1" si="1"/>
        <v>553.35758883217852</v>
      </c>
      <c r="H17">
        <f t="shared" ca="1" si="1"/>
        <v>54.790854973251314</v>
      </c>
      <c r="I17">
        <f t="shared" ca="1" si="1"/>
        <v>359.34322233059811</v>
      </c>
      <c r="J17">
        <f t="shared" ca="1" si="1"/>
        <v>868.73845227383515</v>
      </c>
    </row>
    <row r="18" spans="1:10" x14ac:dyDescent="0.3">
      <c r="A18" t="s">
        <v>42</v>
      </c>
      <c r="B18">
        <f t="shared" ca="1" si="1"/>
        <v>926.37189412110183</v>
      </c>
      <c r="C18">
        <f t="shared" ca="1" si="1"/>
        <v>-943.98356392023277</v>
      </c>
      <c r="D18">
        <f t="shared" ca="1" si="1"/>
        <v>271.34677266257768</v>
      </c>
      <c r="E18">
        <f t="shared" ca="1" si="1"/>
        <v>549.95994524281139</v>
      </c>
      <c r="F18">
        <f t="shared" ca="1" si="1"/>
        <v>520.82887169072615</v>
      </c>
      <c r="G18">
        <f t="shared" ca="1" si="1"/>
        <v>113.31927651690965</v>
      </c>
      <c r="H18">
        <f t="shared" ca="1" si="1"/>
        <v>405.2164772813299</v>
      </c>
      <c r="I18">
        <f t="shared" ca="1" si="1"/>
        <v>65.85527987505391</v>
      </c>
      <c r="J18">
        <f t="shared" ca="1" si="1"/>
        <v>687.25550208403763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 displayXAxis="1" minAxisType="group" maxAxisType="group" xr2:uid="{E9BD04D6-7DB5-4B9A-BB54-48C3173417D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Sparklines!E4:M4</xm:f>
              <xm:sqref>N4</xm:sqref>
            </x14:sparkline>
            <x14:sparkline>
              <xm:f>Sparklines!E5:M5</xm:f>
              <xm:sqref>N5</xm:sqref>
            </x14:sparkline>
            <x14:sparkline>
              <xm:f>Sparklines!E6:M6</xm:f>
              <xm:sqref>N6</xm:sqref>
            </x14:sparkline>
            <x14:sparkline>
              <xm:f>Sparklines!E7:M7</xm:f>
              <xm:sqref>N7</xm:sqref>
            </x14:sparkline>
            <x14:sparkline>
              <xm:f>Sparklines!E8:M8</xm:f>
              <xm:sqref>N8</xm:sqref>
            </x14:sparkline>
            <x14:sparkline>
              <xm:f>Sparklines!E9:M9</xm:f>
              <xm:sqref>N9</xm:sqref>
            </x14:sparkline>
            <x14:sparkline>
              <xm:f>Sparklines!E10:M10</xm:f>
              <xm:sqref>N10</xm:sqref>
            </x14:sparkline>
            <x14:sparkline>
              <xm:f>Sparklines!E11:M11</xm:f>
              <xm:sqref>N11</xm:sqref>
            </x14:sparkline>
            <x14:sparkline>
              <xm:f>Sparklines!E12:M12</xm:f>
              <xm:sqref>N12</xm:sqref>
            </x14:sparkline>
            <x14:sparkline>
              <xm:f>Sparklines!E13:M13</xm:f>
              <xm:sqref>N13</xm:sqref>
            </x14:sparkline>
            <x14:sparkline>
              <xm:f>Sparklines!E14:M14</xm:f>
              <xm:sqref>N14</xm:sqref>
            </x14:sparkline>
            <x14:sparkline>
              <xm:f>Sparklines!E15:M15</xm:f>
              <xm:sqref>N15</xm:sqref>
            </x14:sparkline>
            <x14:sparkline>
              <xm:f>Sparklines!E16:M16</xm:f>
              <xm:sqref>N16</xm:sqref>
            </x14:sparkline>
            <x14:sparkline>
              <xm:f>Sparklines!E17:M17</xm:f>
              <xm:sqref>N17</xm:sqref>
            </x14:sparkline>
            <x14:sparkline>
              <xm:f>Sparklines!E18:M18</xm:f>
              <xm:sqref>N18</xm:sqref>
            </x14:sparkline>
          </x14:sparklines>
        </x14:sparklineGroup>
        <x14:sparklineGroup type="column" displayEmptyCellsAs="gap" high="1" negative="1" xr2:uid="{4CB463C7-6DB6-4FC4-9BFA-2B2F92F60FE8}">
          <x14:colorSeries theme="9" tint="0.39997558519241921"/>
          <x14:colorNegative theme="0" tint="-0.499984740745262"/>
          <x14:colorAxis rgb="FF000000"/>
          <x14:colorMarkers theme="9" tint="0.79998168889431442"/>
          <x14:colorFirst theme="9" tint="-0.249977111117893"/>
          <x14:colorLast theme="9" tint="-0.249977111117893"/>
          <x14:colorHigh theme="9" tint="-0.499984740745262"/>
          <x14:colorLow theme="9" tint="-0.499984740745262"/>
          <x14:sparklines>
            <x14:sparkline>
              <xm:f>Sparklines!E4:M4</xm:f>
              <xm:sqref>O4</xm:sqref>
            </x14:sparkline>
            <x14:sparkline>
              <xm:f>Sparklines!E5:M5</xm:f>
              <xm:sqref>O5</xm:sqref>
            </x14:sparkline>
            <x14:sparkline>
              <xm:f>Sparklines!E6:M6</xm:f>
              <xm:sqref>O6</xm:sqref>
            </x14:sparkline>
            <x14:sparkline>
              <xm:f>Sparklines!E7:M7</xm:f>
              <xm:sqref>O7</xm:sqref>
            </x14:sparkline>
            <x14:sparkline>
              <xm:f>Sparklines!E8:M8</xm:f>
              <xm:sqref>O8</xm:sqref>
            </x14:sparkline>
            <x14:sparkline>
              <xm:f>Sparklines!E9:M9</xm:f>
              <xm:sqref>O9</xm:sqref>
            </x14:sparkline>
            <x14:sparkline>
              <xm:f>Sparklines!E10:M10</xm:f>
              <xm:sqref>O10</xm:sqref>
            </x14:sparkline>
            <x14:sparkline>
              <xm:f>Sparklines!E11:M11</xm:f>
              <xm:sqref>O11</xm:sqref>
            </x14:sparkline>
            <x14:sparkline>
              <xm:f>Sparklines!E12:M12</xm:f>
              <xm:sqref>O12</xm:sqref>
            </x14:sparkline>
            <x14:sparkline>
              <xm:f>Sparklines!E13:M13</xm:f>
              <xm:sqref>O13</xm:sqref>
            </x14:sparkline>
            <x14:sparkline>
              <xm:f>Sparklines!E14:M14</xm:f>
              <xm:sqref>O14</xm:sqref>
            </x14:sparkline>
            <x14:sparkline>
              <xm:f>Sparklines!E15:M15</xm:f>
              <xm:sqref>O15</xm:sqref>
            </x14:sparkline>
            <x14:sparkline>
              <xm:f>Sparklines!E16:M16</xm:f>
              <xm:sqref>O16</xm:sqref>
            </x14:sparkline>
            <x14:sparkline>
              <xm:f>Sparklines!E17:M17</xm:f>
              <xm:sqref>O17</xm:sqref>
            </x14:sparkline>
            <x14:sparkline>
              <xm:f>Sparklines!E18:M18</xm:f>
              <xm:sqref>O18</xm:sqref>
            </x14:sparkline>
          </x14:sparklines>
        </x14:sparklineGroup>
        <x14:sparklineGroup type="stacked" displayEmptyCellsAs="gap" negative="1" xr2:uid="{FE189AEA-20FC-49AC-A285-F0D5A76C0A9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Sparklines!E4:M4</xm:f>
              <xm:sqref>P4</xm:sqref>
            </x14:sparkline>
            <x14:sparkline>
              <xm:f>Sparklines!E5:M5</xm:f>
              <xm:sqref>P5</xm:sqref>
            </x14:sparkline>
            <x14:sparkline>
              <xm:f>Sparklines!E6:M6</xm:f>
              <xm:sqref>P6</xm:sqref>
            </x14:sparkline>
            <x14:sparkline>
              <xm:f>Sparklines!E7:M7</xm:f>
              <xm:sqref>P7</xm:sqref>
            </x14:sparkline>
            <x14:sparkline>
              <xm:f>Sparklines!E8:M8</xm:f>
              <xm:sqref>P8</xm:sqref>
            </x14:sparkline>
            <x14:sparkline>
              <xm:f>Sparklines!E9:M9</xm:f>
              <xm:sqref>P9</xm:sqref>
            </x14:sparkline>
            <x14:sparkline>
              <xm:f>Sparklines!E10:M10</xm:f>
              <xm:sqref>P10</xm:sqref>
            </x14:sparkline>
            <x14:sparkline>
              <xm:f>Sparklines!E11:M11</xm:f>
              <xm:sqref>P11</xm:sqref>
            </x14:sparkline>
            <x14:sparkline>
              <xm:f>Sparklines!E12:M12</xm:f>
              <xm:sqref>P12</xm:sqref>
            </x14:sparkline>
            <x14:sparkline>
              <xm:f>Sparklines!E13:M13</xm:f>
              <xm:sqref>P13</xm:sqref>
            </x14:sparkline>
            <x14:sparkline>
              <xm:f>Sparklines!E14:M14</xm:f>
              <xm:sqref>P14</xm:sqref>
            </x14:sparkline>
            <x14:sparkline>
              <xm:f>Sparklines!E15:M15</xm:f>
              <xm:sqref>P15</xm:sqref>
            </x14:sparkline>
            <x14:sparkline>
              <xm:f>Sparklines!E16:M16</xm:f>
              <xm:sqref>P16</xm:sqref>
            </x14:sparkline>
            <x14:sparkline>
              <xm:f>Sparklines!E17:M17</xm:f>
              <xm:sqref>P17</xm:sqref>
            </x14:sparkline>
            <x14:sparkline>
              <xm:f>Sparklines!E18:M18</xm:f>
              <xm:sqref>P18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1D35-7826-476F-B819-B79063450483}">
  <dimension ref="A1:R366"/>
  <sheetViews>
    <sheetView workbookViewId="0">
      <selection activeCell="C2" sqref="C2"/>
    </sheetView>
  </sheetViews>
  <sheetFormatPr defaultRowHeight="14.4" x14ac:dyDescent="0.3"/>
  <cols>
    <col min="1" max="1" width="10.33203125" bestFit="1" customWidth="1"/>
    <col min="2" max="2" width="10.44140625" bestFit="1" customWidth="1"/>
    <col min="3" max="3" width="10.88671875" bestFit="1" customWidth="1"/>
    <col min="4" max="4" width="10" customWidth="1"/>
    <col min="5" max="5" width="8.5546875" customWidth="1"/>
    <col min="11" max="11" width="12.5546875" bestFit="1" customWidth="1"/>
    <col min="12" max="12" width="11.6640625" bestFit="1" customWidth="1"/>
    <col min="13" max="13" width="24.6640625" bestFit="1" customWidth="1"/>
  </cols>
  <sheetData>
    <row r="1" spans="1:18" s="34" customFormat="1" ht="22.8" customHeight="1" x14ac:dyDescent="0.3">
      <c r="A1" s="34" t="s">
        <v>47</v>
      </c>
      <c r="B1" s="34" t="s">
        <v>48</v>
      </c>
      <c r="C1" s="34" t="s">
        <v>3</v>
      </c>
      <c r="D1" s="34" t="s">
        <v>49</v>
      </c>
      <c r="E1" s="34" t="s">
        <v>50</v>
      </c>
      <c r="F1" s="34" t="s">
        <v>51</v>
      </c>
      <c r="G1" s="34" t="s">
        <v>52</v>
      </c>
      <c r="H1" s="34" t="s">
        <v>53</v>
      </c>
      <c r="I1" s="34" t="s">
        <v>0</v>
      </c>
    </row>
    <row r="2" spans="1:18" x14ac:dyDescent="0.3">
      <c r="A2" s="3">
        <v>42736</v>
      </c>
      <c r="B2" t="s">
        <v>54</v>
      </c>
      <c r="C2" t="str">
        <f>TEXT(A2,"mmmm")</f>
        <v>January</v>
      </c>
      <c r="D2">
        <v>27</v>
      </c>
      <c r="E2" s="4">
        <f>(D2-32)*5/9</f>
        <v>-2.7777777777777777</v>
      </c>
      <c r="F2">
        <v>2</v>
      </c>
      <c r="G2">
        <v>15</v>
      </c>
      <c r="H2">
        <v>0.3</v>
      </c>
      <c r="I2">
        <v>10</v>
      </c>
    </row>
    <row r="3" spans="1:18" x14ac:dyDescent="0.3">
      <c r="A3" s="3">
        <v>42737</v>
      </c>
      <c r="B3" t="s">
        <v>55</v>
      </c>
      <c r="C3" t="str">
        <f t="shared" ref="C3:C66" si="0">TEXT(A3,"mmmm")</f>
        <v>January</v>
      </c>
      <c r="D3">
        <v>28.9</v>
      </c>
      <c r="E3" s="4">
        <f t="shared" ref="E3:E66" si="1">(D3-32)*5/9</f>
        <v>-1.722222222222223</v>
      </c>
      <c r="F3">
        <v>1.33</v>
      </c>
      <c r="G3">
        <v>15</v>
      </c>
      <c r="H3">
        <v>0.3</v>
      </c>
      <c r="I3">
        <v>13</v>
      </c>
    </row>
    <row r="4" spans="1:18" x14ac:dyDescent="0.3">
      <c r="A4" s="3">
        <v>42738</v>
      </c>
      <c r="B4" t="s">
        <v>56</v>
      </c>
      <c r="C4" t="str">
        <f t="shared" si="0"/>
        <v>January</v>
      </c>
      <c r="D4">
        <v>34.5</v>
      </c>
      <c r="E4" s="4">
        <f t="shared" si="1"/>
        <v>1.3888888888888888</v>
      </c>
      <c r="F4">
        <v>1.33</v>
      </c>
      <c r="G4">
        <v>27</v>
      </c>
      <c r="H4">
        <v>0.3</v>
      </c>
      <c r="I4">
        <v>15</v>
      </c>
      <c r="R4">
        <v>6.33</v>
      </c>
    </row>
    <row r="5" spans="1:18" x14ac:dyDescent="0.3">
      <c r="A5" s="3">
        <v>42739</v>
      </c>
      <c r="B5" t="s">
        <v>57</v>
      </c>
      <c r="C5" t="str">
        <f t="shared" si="0"/>
        <v>January</v>
      </c>
      <c r="D5">
        <v>44.1</v>
      </c>
      <c r="E5" s="4">
        <f t="shared" si="1"/>
        <v>6.7222222222222232</v>
      </c>
      <c r="F5">
        <v>1.05</v>
      </c>
      <c r="G5">
        <v>28</v>
      </c>
      <c r="H5">
        <v>0.3</v>
      </c>
      <c r="I5">
        <v>17</v>
      </c>
      <c r="R5">
        <f>0.7583*R4+13.219</f>
        <v>18.019038999999999</v>
      </c>
    </row>
    <row r="6" spans="1:18" x14ac:dyDescent="0.3">
      <c r="A6" s="3">
        <v>42740</v>
      </c>
      <c r="B6" t="s">
        <v>58</v>
      </c>
      <c r="C6" t="str">
        <f t="shared" si="0"/>
        <v>January</v>
      </c>
      <c r="D6">
        <v>42.4</v>
      </c>
      <c r="E6" s="4">
        <f t="shared" si="1"/>
        <v>5.7777777777777768</v>
      </c>
      <c r="F6">
        <v>1</v>
      </c>
      <c r="G6">
        <v>33</v>
      </c>
      <c r="H6">
        <v>0.3</v>
      </c>
      <c r="I6">
        <v>18</v>
      </c>
    </row>
    <row r="7" spans="1:18" x14ac:dyDescent="0.3">
      <c r="A7" s="3">
        <v>42741</v>
      </c>
      <c r="B7" t="s">
        <v>59</v>
      </c>
      <c r="C7" t="str">
        <f t="shared" si="0"/>
        <v>January</v>
      </c>
      <c r="D7">
        <v>25.3</v>
      </c>
      <c r="E7" s="4">
        <f t="shared" si="1"/>
        <v>-3.7222222222222223</v>
      </c>
      <c r="F7">
        <v>1.54</v>
      </c>
      <c r="G7">
        <v>23</v>
      </c>
      <c r="H7">
        <v>0.3</v>
      </c>
      <c r="I7">
        <v>11</v>
      </c>
    </row>
    <row r="8" spans="1:18" x14ac:dyDescent="0.3">
      <c r="A8" s="3">
        <v>42742</v>
      </c>
      <c r="B8" t="s">
        <v>60</v>
      </c>
      <c r="C8" t="str">
        <f t="shared" si="0"/>
        <v>January</v>
      </c>
      <c r="D8">
        <v>32.9</v>
      </c>
      <c r="E8" s="4">
        <f t="shared" si="1"/>
        <v>0.49999999999999922</v>
      </c>
      <c r="F8">
        <v>1.54</v>
      </c>
      <c r="G8">
        <v>19</v>
      </c>
      <c r="H8">
        <v>0.3</v>
      </c>
      <c r="I8">
        <v>13</v>
      </c>
    </row>
    <row r="9" spans="1:18" x14ac:dyDescent="0.3">
      <c r="A9" s="3">
        <v>42743</v>
      </c>
      <c r="B9" t="s">
        <v>54</v>
      </c>
      <c r="C9" t="str">
        <f t="shared" si="0"/>
        <v>January</v>
      </c>
      <c r="D9">
        <v>37.5</v>
      </c>
      <c r="E9" s="4">
        <f t="shared" si="1"/>
        <v>3.0555555555555554</v>
      </c>
      <c r="F9">
        <v>1.18</v>
      </c>
      <c r="G9">
        <v>28</v>
      </c>
      <c r="H9">
        <v>0.3</v>
      </c>
      <c r="I9">
        <v>15</v>
      </c>
    </row>
    <row r="10" spans="1:18" x14ac:dyDescent="0.3">
      <c r="A10" s="3">
        <v>42744</v>
      </c>
      <c r="B10" t="s">
        <v>55</v>
      </c>
      <c r="C10" t="str">
        <f t="shared" si="0"/>
        <v>January</v>
      </c>
      <c r="D10">
        <v>38.1</v>
      </c>
      <c r="E10" s="4">
        <f t="shared" si="1"/>
        <v>3.3888888888888897</v>
      </c>
      <c r="F10">
        <v>1.18</v>
      </c>
      <c r="G10">
        <v>20</v>
      </c>
      <c r="H10">
        <v>0.3</v>
      </c>
      <c r="I10">
        <v>17</v>
      </c>
    </row>
    <row r="11" spans="1:18" x14ac:dyDescent="0.3">
      <c r="A11" s="3">
        <v>42745</v>
      </c>
      <c r="B11" t="s">
        <v>56</v>
      </c>
      <c r="C11" t="str">
        <f t="shared" si="0"/>
        <v>January</v>
      </c>
      <c r="D11">
        <v>43.4</v>
      </c>
      <c r="E11" s="4">
        <f t="shared" si="1"/>
        <v>6.3333333333333321</v>
      </c>
      <c r="F11">
        <v>1.05</v>
      </c>
      <c r="G11">
        <v>33</v>
      </c>
      <c r="H11">
        <v>0.3</v>
      </c>
      <c r="I11">
        <v>18</v>
      </c>
    </row>
    <row r="12" spans="1:18" x14ac:dyDescent="0.3">
      <c r="A12" s="3">
        <v>42746</v>
      </c>
      <c r="B12" t="s">
        <v>57</v>
      </c>
      <c r="C12" t="str">
        <f t="shared" si="0"/>
        <v>January</v>
      </c>
      <c r="D12">
        <v>32.6</v>
      </c>
      <c r="E12" s="4">
        <f t="shared" si="1"/>
        <v>0.33333333333333415</v>
      </c>
      <c r="F12">
        <v>1.54</v>
      </c>
      <c r="G12">
        <v>23</v>
      </c>
      <c r="H12">
        <v>0.3</v>
      </c>
      <c r="I12">
        <v>12</v>
      </c>
    </row>
    <row r="13" spans="1:18" x14ac:dyDescent="0.3">
      <c r="A13" s="3">
        <v>42747</v>
      </c>
      <c r="B13" t="s">
        <v>58</v>
      </c>
      <c r="C13" t="str">
        <f t="shared" si="0"/>
        <v>January</v>
      </c>
      <c r="D13">
        <v>38.200000000000003</v>
      </c>
      <c r="E13" s="4">
        <f t="shared" si="1"/>
        <v>3.444444444444446</v>
      </c>
      <c r="F13">
        <v>1.33</v>
      </c>
      <c r="G13">
        <v>16</v>
      </c>
      <c r="H13">
        <v>0.3</v>
      </c>
      <c r="I13">
        <v>14</v>
      </c>
    </row>
    <row r="14" spans="1:18" x14ac:dyDescent="0.3">
      <c r="A14" s="3">
        <v>42748</v>
      </c>
      <c r="B14" t="s">
        <v>59</v>
      </c>
      <c r="C14" t="str">
        <f t="shared" si="0"/>
        <v>January</v>
      </c>
      <c r="D14">
        <v>37.5</v>
      </c>
      <c r="E14" s="4">
        <f t="shared" si="1"/>
        <v>3.0555555555555554</v>
      </c>
      <c r="F14">
        <v>1.33</v>
      </c>
      <c r="G14">
        <v>19</v>
      </c>
      <c r="H14">
        <v>0.3</v>
      </c>
      <c r="I14">
        <v>15</v>
      </c>
    </row>
    <row r="15" spans="1:18" x14ac:dyDescent="0.3">
      <c r="A15" s="3">
        <v>42749</v>
      </c>
      <c r="B15" t="s">
        <v>60</v>
      </c>
      <c r="C15" t="str">
        <f t="shared" si="0"/>
        <v>January</v>
      </c>
      <c r="D15">
        <v>44.1</v>
      </c>
      <c r="E15" s="4">
        <f t="shared" si="1"/>
        <v>6.7222222222222232</v>
      </c>
      <c r="F15">
        <v>1.05</v>
      </c>
      <c r="G15">
        <v>23</v>
      </c>
      <c r="H15">
        <v>0.3</v>
      </c>
      <c r="I15">
        <v>17</v>
      </c>
      <c r="K15" s="31" t="s">
        <v>100</v>
      </c>
      <c r="L15" t="s">
        <v>87</v>
      </c>
      <c r="M15" t="s">
        <v>102</v>
      </c>
    </row>
    <row r="16" spans="1:18" x14ac:dyDescent="0.3">
      <c r="A16" s="3">
        <v>42750</v>
      </c>
      <c r="B16" t="s">
        <v>54</v>
      </c>
      <c r="C16" t="str">
        <f t="shared" si="0"/>
        <v>January</v>
      </c>
      <c r="D16">
        <v>43.4</v>
      </c>
      <c r="E16" s="4">
        <f t="shared" si="1"/>
        <v>6.3333333333333321</v>
      </c>
      <c r="F16">
        <v>1.1100000000000001</v>
      </c>
      <c r="G16">
        <v>33</v>
      </c>
      <c r="H16">
        <v>0.3</v>
      </c>
      <c r="I16">
        <v>18</v>
      </c>
      <c r="K16" s="2" t="s">
        <v>88</v>
      </c>
      <c r="L16" s="10">
        <v>462</v>
      </c>
      <c r="M16" s="10">
        <v>2.5734767025089611</v>
      </c>
    </row>
    <row r="17" spans="1:13" x14ac:dyDescent="0.3">
      <c r="A17" s="3">
        <v>42751</v>
      </c>
      <c r="B17" t="s">
        <v>55</v>
      </c>
      <c r="C17" t="str">
        <f t="shared" si="0"/>
        <v>January</v>
      </c>
      <c r="D17">
        <v>30.6</v>
      </c>
      <c r="E17" s="4">
        <f t="shared" si="1"/>
        <v>-0.77777777777777701</v>
      </c>
      <c r="F17">
        <v>1.67</v>
      </c>
      <c r="G17">
        <v>24</v>
      </c>
      <c r="H17">
        <v>0.3</v>
      </c>
      <c r="I17">
        <v>12</v>
      </c>
      <c r="K17" s="2" t="s">
        <v>89</v>
      </c>
      <c r="L17" s="10">
        <v>557</v>
      </c>
      <c r="M17" s="10">
        <v>8.8511904761904763</v>
      </c>
    </row>
    <row r="18" spans="1:13" x14ac:dyDescent="0.3">
      <c r="A18" s="3">
        <v>42752</v>
      </c>
      <c r="B18" t="s">
        <v>56</v>
      </c>
      <c r="C18" t="str">
        <f t="shared" si="0"/>
        <v>January</v>
      </c>
      <c r="D18">
        <v>32.200000000000003</v>
      </c>
      <c r="E18" s="4">
        <f t="shared" si="1"/>
        <v>0.11111111111111269</v>
      </c>
      <c r="F18">
        <v>1.43</v>
      </c>
      <c r="G18">
        <v>26</v>
      </c>
      <c r="H18">
        <v>0.3</v>
      </c>
      <c r="I18">
        <v>14</v>
      </c>
      <c r="K18" s="2" t="s">
        <v>90</v>
      </c>
      <c r="L18" s="10">
        <v>742</v>
      </c>
      <c r="M18" s="10">
        <v>14.311827956989244</v>
      </c>
    </row>
    <row r="19" spans="1:13" x14ac:dyDescent="0.3">
      <c r="A19" s="3">
        <v>42753</v>
      </c>
      <c r="B19" t="s">
        <v>57</v>
      </c>
      <c r="C19" t="str">
        <f t="shared" si="0"/>
        <v>January</v>
      </c>
      <c r="D19">
        <v>42.8</v>
      </c>
      <c r="E19" s="4">
        <f t="shared" si="1"/>
        <v>5.9999999999999982</v>
      </c>
      <c r="F19">
        <v>1.18</v>
      </c>
      <c r="G19">
        <v>33</v>
      </c>
      <c r="H19">
        <v>0.3</v>
      </c>
      <c r="I19">
        <v>16</v>
      </c>
      <c r="K19" s="2" t="s">
        <v>91</v>
      </c>
      <c r="L19" s="10">
        <v>786</v>
      </c>
      <c r="M19" s="10">
        <v>17.051851851851854</v>
      </c>
    </row>
    <row r="20" spans="1:13" x14ac:dyDescent="0.3">
      <c r="A20" s="3">
        <v>42754</v>
      </c>
      <c r="B20" t="s">
        <v>58</v>
      </c>
      <c r="C20" t="str">
        <f t="shared" si="0"/>
        <v>January</v>
      </c>
      <c r="D20">
        <v>43.1</v>
      </c>
      <c r="E20" s="4">
        <f t="shared" si="1"/>
        <v>6.1666666666666679</v>
      </c>
      <c r="F20">
        <v>1.18</v>
      </c>
      <c r="G20">
        <v>30</v>
      </c>
      <c r="H20">
        <v>0.3</v>
      </c>
      <c r="I20">
        <v>17</v>
      </c>
      <c r="K20" s="2" t="s">
        <v>92</v>
      </c>
      <c r="L20" s="10">
        <v>915</v>
      </c>
      <c r="M20" s="10">
        <v>21.550179211469533</v>
      </c>
    </row>
    <row r="21" spans="1:13" x14ac:dyDescent="0.3">
      <c r="A21" s="3">
        <v>42755</v>
      </c>
      <c r="B21" t="s">
        <v>59</v>
      </c>
      <c r="C21" t="str">
        <f t="shared" si="0"/>
        <v>January</v>
      </c>
      <c r="D21">
        <v>31.6</v>
      </c>
      <c r="E21" s="4">
        <f t="shared" si="1"/>
        <v>-0.22222222222222143</v>
      </c>
      <c r="F21">
        <v>1.43</v>
      </c>
      <c r="G21">
        <v>20</v>
      </c>
      <c r="H21">
        <v>0.3</v>
      </c>
      <c r="I21">
        <v>12</v>
      </c>
      <c r="K21" s="2" t="s">
        <v>93</v>
      </c>
      <c r="L21" s="10">
        <v>1056</v>
      </c>
      <c r="M21" s="10">
        <v>28.533333333333339</v>
      </c>
    </row>
    <row r="22" spans="1:13" x14ac:dyDescent="0.3">
      <c r="A22" s="3">
        <v>42756</v>
      </c>
      <c r="B22" t="s">
        <v>60</v>
      </c>
      <c r="C22" t="str">
        <f t="shared" si="0"/>
        <v>January</v>
      </c>
      <c r="D22">
        <v>36.200000000000003</v>
      </c>
      <c r="E22" s="4">
        <f t="shared" si="1"/>
        <v>2.3333333333333348</v>
      </c>
      <c r="F22">
        <v>1.25</v>
      </c>
      <c r="G22">
        <v>16</v>
      </c>
      <c r="H22">
        <v>0.3</v>
      </c>
      <c r="I22">
        <v>14</v>
      </c>
      <c r="K22" s="2" t="s">
        <v>94</v>
      </c>
      <c r="L22" s="10">
        <v>1113</v>
      </c>
      <c r="M22" s="10">
        <v>29.621863799283151</v>
      </c>
    </row>
    <row r="23" spans="1:13" x14ac:dyDescent="0.3">
      <c r="A23" s="3">
        <v>42757</v>
      </c>
      <c r="B23" t="s">
        <v>54</v>
      </c>
      <c r="C23" t="str">
        <f t="shared" si="0"/>
        <v>January</v>
      </c>
      <c r="D23">
        <v>40.799999999999997</v>
      </c>
      <c r="E23" s="4">
        <f t="shared" si="1"/>
        <v>4.8888888888888875</v>
      </c>
      <c r="F23">
        <v>1.1100000000000001</v>
      </c>
      <c r="G23">
        <v>19</v>
      </c>
      <c r="H23">
        <v>0.3</v>
      </c>
      <c r="I23">
        <v>16</v>
      </c>
      <c r="K23" s="2" t="s">
        <v>95</v>
      </c>
      <c r="L23" s="10">
        <v>941</v>
      </c>
      <c r="M23" s="10">
        <v>22.353046594982075</v>
      </c>
    </row>
    <row r="24" spans="1:13" x14ac:dyDescent="0.3">
      <c r="A24" s="3">
        <v>42758</v>
      </c>
      <c r="B24" t="s">
        <v>55</v>
      </c>
      <c r="C24" t="str">
        <f t="shared" si="0"/>
        <v>January</v>
      </c>
      <c r="D24">
        <v>38.1</v>
      </c>
      <c r="E24" s="4">
        <f t="shared" si="1"/>
        <v>3.3888888888888897</v>
      </c>
      <c r="F24">
        <v>1.05</v>
      </c>
      <c r="G24">
        <v>21</v>
      </c>
      <c r="H24">
        <v>0.3</v>
      </c>
      <c r="I24">
        <v>17</v>
      </c>
      <c r="K24" s="2" t="s">
        <v>96</v>
      </c>
      <c r="L24" s="10">
        <v>812</v>
      </c>
      <c r="M24" s="10">
        <v>18.251851851851857</v>
      </c>
    </row>
    <row r="25" spans="1:13" x14ac:dyDescent="0.3">
      <c r="A25" s="3">
        <v>42759</v>
      </c>
      <c r="B25" t="s">
        <v>56</v>
      </c>
      <c r="C25" t="str">
        <f t="shared" si="0"/>
        <v>January</v>
      </c>
      <c r="D25">
        <v>28.6</v>
      </c>
      <c r="E25" s="4">
        <f t="shared" si="1"/>
        <v>-1.8888888888888882</v>
      </c>
      <c r="F25">
        <v>1.54</v>
      </c>
      <c r="G25">
        <v>20</v>
      </c>
      <c r="H25">
        <v>0.3</v>
      </c>
      <c r="I25">
        <v>12</v>
      </c>
      <c r="K25" s="2" t="s">
        <v>97</v>
      </c>
      <c r="L25" s="10">
        <v>765</v>
      </c>
      <c r="M25" s="10">
        <v>15.367383512544803</v>
      </c>
    </row>
    <row r="26" spans="1:13" x14ac:dyDescent="0.3">
      <c r="A26" s="3">
        <v>42760</v>
      </c>
      <c r="B26" t="s">
        <v>57</v>
      </c>
      <c r="C26" t="str">
        <f t="shared" si="0"/>
        <v>January</v>
      </c>
      <c r="D26">
        <v>32.200000000000003</v>
      </c>
      <c r="E26" s="4">
        <f t="shared" si="1"/>
        <v>0.11111111111111269</v>
      </c>
      <c r="F26">
        <v>1.25</v>
      </c>
      <c r="G26">
        <v>24</v>
      </c>
      <c r="H26">
        <v>0.3</v>
      </c>
      <c r="I26">
        <v>14</v>
      </c>
      <c r="K26" s="2" t="s">
        <v>98</v>
      </c>
      <c r="L26" s="10">
        <v>632</v>
      </c>
      <c r="M26" s="10">
        <v>10.529629629629628</v>
      </c>
    </row>
    <row r="27" spans="1:13" x14ac:dyDescent="0.3">
      <c r="A27" s="3">
        <v>42761</v>
      </c>
      <c r="B27" t="s">
        <v>58</v>
      </c>
      <c r="C27" t="str">
        <f t="shared" si="0"/>
        <v>January</v>
      </c>
      <c r="D27">
        <v>35.799999999999997</v>
      </c>
      <c r="E27" s="4">
        <f t="shared" si="1"/>
        <v>2.1111111111111094</v>
      </c>
      <c r="F27">
        <v>1.25</v>
      </c>
      <c r="G27">
        <v>18</v>
      </c>
      <c r="H27">
        <v>0.3</v>
      </c>
      <c r="I27">
        <v>16</v>
      </c>
      <c r="K27" s="2" t="s">
        <v>99</v>
      </c>
      <c r="L27" s="10">
        <v>462</v>
      </c>
      <c r="M27" s="10">
        <v>2.1971326164874543</v>
      </c>
    </row>
    <row r="28" spans="1:13" x14ac:dyDescent="0.3">
      <c r="A28" s="3">
        <v>42762</v>
      </c>
      <c r="B28" t="s">
        <v>59</v>
      </c>
      <c r="C28" t="str">
        <f t="shared" si="0"/>
        <v>January</v>
      </c>
      <c r="D28">
        <v>42.1</v>
      </c>
      <c r="E28" s="4">
        <f t="shared" si="1"/>
        <v>5.6111111111111116</v>
      </c>
      <c r="F28">
        <v>1.05</v>
      </c>
      <c r="G28">
        <v>22</v>
      </c>
      <c r="H28">
        <v>0.3</v>
      </c>
      <c r="I28">
        <v>17</v>
      </c>
      <c r="K28" s="2" t="s">
        <v>101</v>
      </c>
      <c r="L28" s="10">
        <v>9243</v>
      </c>
      <c r="M28" s="10">
        <v>15.961796042617978</v>
      </c>
    </row>
    <row r="29" spans="1:13" x14ac:dyDescent="0.3">
      <c r="A29" s="3">
        <v>42763</v>
      </c>
      <c r="B29" t="s">
        <v>60</v>
      </c>
      <c r="C29" t="str">
        <f t="shared" si="0"/>
        <v>January</v>
      </c>
      <c r="D29">
        <v>34.9</v>
      </c>
      <c r="E29" s="4">
        <f t="shared" si="1"/>
        <v>1.6111111111111103</v>
      </c>
      <c r="F29">
        <v>1.33</v>
      </c>
      <c r="G29">
        <v>15</v>
      </c>
      <c r="H29">
        <v>0.3</v>
      </c>
      <c r="I29">
        <v>13</v>
      </c>
    </row>
    <row r="30" spans="1:13" x14ac:dyDescent="0.3">
      <c r="A30" s="3">
        <v>42764</v>
      </c>
      <c r="B30" t="s">
        <v>54</v>
      </c>
      <c r="C30" t="str">
        <f t="shared" si="0"/>
        <v>January</v>
      </c>
      <c r="D30">
        <v>35.200000000000003</v>
      </c>
      <c r="E30" s="4">
        <f t="shared" si="1"/>
        <v>1.7777777777777795</v>
      </c>
      <c r="F30">
        <v>1.33</v>
      </c>
      <c r="G30">
        <v>27</v>
      </c>
      <c r="H30">
        <v>0.3</v>
      </c>
      <c r="I30">
        <v>14</v>
      </c>
    </row>
    <row r="31" spans="1:13" x14ac:dyDescent="0.3">
      <c r="A31" s="3">
        <v>42765</v>
      </c>
      <c r="B31" t="s">
        <v>55</v>
      </c>
      <c r="C31" t="str">
        <f t="shared" si="0"/>
        <v>January</v>
      </c>
      <c r="D31">
        <v>41.1</v>
      </c>
      <c r="E31" s="4">
        <f t="shared" si="1"/>
        <v>5.0555555555555562</v>
      </c>
      <c r="F31">
        <v>1.05</v>
      </c>
      <c r="G31">
        <v>20</v>
      </c>
      <c r="H31">
        <v>0.3</v>
      </c>
      <c r="I31">
        <v>17</v>
      </c>
      <c r="K31" s="32" t="s">
        <v>103</v>
      </c>
    </row>
    <row r="32" spans="1:13" x14ac:dyDescent="0.3">
      <c r="A32" s="3">
        <v>42766</v>
      </c>
      <c r="B32" t="s">
        <v>56</v>
      </c>
      <c r="C32" t="str">
        <f t="shared" si="0"/>
        <v>January</v>
      </c>
      <c r="D32">
        <v>40.4</v>
      </c>
      <c r="E32" s="4">
        <f t="shared" si="1"/>
        <v>4.6666666666666661</v>
      </c>
      <c r="F32">
        <v>1.05</v>
      </c>
      <c r="G32">
        <v>37</v>
      </c>
      <c r="H32">
        <v>0.3</v>
      </c>
      <c r="I32">
        <v>18</v>
      </c>
      <c r="K32" s="33" t="s">
        <v>104</v>
      </c>
    </row>
    <row r="33" spans="1:9" x14ac:dyDescent="0.3">
      <c r="A33" s="3">
        <v>42767</v>
      </c>
      <c r="B33" t="s">
        <v>57</v>
      </c>
      <c r="C33" t="str">
        <f t="shared" si="0"/>
        <v>February</v>
      </c>
      <c r="D33">
        <v>42.4</v>
      </c>
      <c r="E33" s="4">
        <f t="shared" si="1"/>
        <v>5.7777777777777768</v>
      </c>
      <c r="F33">
        <v>1</v>
      </c>
      <c r="G33">
        <v>35</v>
      </c>
      <c r="H33">
        <v>0.3</v>
      </c>
      <c r="I33">
        <v>18</v>
      </c>
    </row>
    <row r="34" spans="1:9" x14ac:dyDescent="0.3">
      <c r="A34" s="3">
        <v>42768</v>
      </c>
      <c r="B34" t="s">
        <v>58</v>
      </c>
      <c r="C34" t="str">
        <f t="shared" si="0"/>
        <v>February</v>
      </c>
      <c r="D34">
        <v>52</v>
      </c>
      <c r="E34" s="4">
        <f t="shared" si="1"/>
        <v>11.111111111111111</v>
      </c>
      <c r="F34">
        <v>1</v>
      </c>
      <c r="G34">
        <v>22</v>
      </c>
      <c r="H34">
        <v>0.3</v>
      </c>
      <c r="I34">
        <v>20</v>
      </c>
    </row>
    <row r="35" spans="1:9" x14ac:dyDescent="0.3">
      <c r="A35" s="3">
        <v>42769</v>
      </c>
      <c r="B35" t="s">
        <v>59</v>
      </c>
      <c r="C35" t="str">
        <f t="shared" si="0"/>
        <v>February</v>
      </c>
      <c r="D35">
        <v>50.3</v>
      </c>
      <c r="E35" s="4">
        <f t="shared" si="1"/>
        <v>10.166666666666664</v>
      </c>
      <c r="F35">
        <v>0.87</v>
      </c>
      <c r="G35">
        <v>25</v>
      </c>
      <c r="H35">
        <v>0.3</v>
      </c>
      <c r="I35">
        <v>21</v>
      </c>
    </row>
    <row r="36" spans="1:9" x14ac:dyDescent="0.3">
      <c r="A36" s="3">
        <v>42770</v>
      </c>
      <c r="B36" t="s">
        <v>60</v>
      </c>
      <c r="C36" t="str">
        <f t="shared" si="0"/>
        <v>February</v>
      </c>
      <c r="D36">
        <v>56.6</v>
      </c>
      <c r="E36" s="4">
        <f t="shared" si="1"/>
        <v>13.666666666666666</v>
      </c>
      <c r="F36">
        <v>0.83</v>
      </c>
      <c r="G36">
        <v>46</v>
      </c>
      <c r="H36">
        <v>0.3</v>
      </c>
      <c r="I36">
        <v>22</v>
      </c>
    </row>
    <row r="37" spans="1:9" x14ac:dyDescent="0.3">
      <c r="A37" s="3">
        <v>42771</v>
      </c>
      <c r="B37" t="s">
        <v>54</v>
      </c>
      <c r="C37" t="str">
        <f t="shared" si="0"/>
        <v>February</v>
      </c>
      <c r="D37">
        <v>45.4</v>
      </c>
      <c r="E37" s="4">
        <f t="shared" si="1"/>
        <v>7.4444444444444446</v>
      </c>
      <c r="F37">
        <v>1.1100000000000001</v>
      </c>
      <c r="G37">
        <v>32</v>
      </c>
      <c r="H37">
        <v>0.3</v>
      </c>
      <c r="I37">
        <v>18</v>
      </c>
    </row>
    <row r="38" spans="1:9" x14ac:dyDescent="0.3">
      <c r="A38" s="3">
        <v>42772</v>
      </c>
      <c r="B38" t="s">
        <v>55</v>
      </c>
      <c r="C38" t="str">
        <f t="shared" si="0"/>
        <v>February</v>
      </c>
      <c r="D38">
        <v>45</v>
      </c>
      <c r="E38" s="4">
        <f t="shared" si="1"/>
        <v>7.2222222222222223</v>
      </c>
      <c r="F38">
        <v>0.95</v>
      </c>
      <c r="G38">
        <v>28</v>
      </c>
      <c r="H38">
        <v>0.3</v>
      </c>
      <c r="I38">
        <v>20</v>
      </c>
    </row>
    <row r="39" spans="1:9" x14ac:dyDescent="0.3">
      <c r="A39" s="3">
        <v>42773</v>
      </c>
      <c r="B39" t="s">
        <v>56</v>
      </c>
      <c r="C39" t="str">
        <f t="shared" si="0"/>
        <v>February</v>
      </c>
      <c r="D39">
        <v>52.3</v>
      </c>
      <c r="E39" s="4">
        <f t="shared" si="1"/>
        <v>11.277777777777777</v>
      </c>
      <c r="F39">
        <v>0.87</v>
      </c>
      <c r="G39">
        <v>39</v>
      </c>
      <c r="H39">
        <v>0.3</v>
      </c>
      <c r="I39">
        <v>21</v>
      </c>
    </row>
    <row r="40" spans="1:9" x14ac:dyDescent="0.3">
      <c r="A40" s="3">
        <v>42774</v>
      </c>
      <c r="B40" t="s">
        <v>57</v>
      </c>
      <c r="C40" t="str">
        <f t="shared" si="0"/>
        <v>February</v>
      </c>
      <c r="D40">
        <v>52.6</v>
      </c>
      <c r="E40" s="4">
        <f t="shared" si="1"/>
        <v>11.444444444444445</v>
      </c>
      <c r="F40">
        <v>0.87</v>
      </c>
      <c r="G40">
        <v>31</v>
      </c>
      <c r="H40">
        <v>0.3</v>
      </c>
      <c r="I40">
        <v>22</v>
      </c>
    </row>
    <row r="41" spans="1:9" x14ac:dyDescent="0.3">
      <c r="A41" s="3">
        <v>42775</v>
      </c>
      <c r="B41" t="s">
        <v>58</v>
      </c>
      <c r="C41" t="str">
        <f t="shared" si="0"/>
        <v>February</v>
      </c>
      <c r="D41">
        <v>42.7</v>
      </c>
      <c r="E41" s="4">
        <f t="shared" si="1"/>
        <v>5.9444444444444464</v>
      </c>
      <c r="F41">
        <v>1</v>
      </c>
      <c r="G41">
        <v>39</v>
      </c>
      <c r="H41">
        <v>0.3</v>
      </c>
      <c r="I41">
        <v>19</v>
      </c>
    </row>
    <row r="42" spans="1:9" x14ac:dyDescent="0.3">
      <c r="A42" s="3">
        <v>42776</v>
      </c>
      <c r="B42" t="s">
        <v>59</v>
      </c>
      <c r="C42" t="str">
        <f t="shared" si="0"/>
        <v>February</v>
      </c>
      <c r="D42">
        <v>50</v>
      </c>
      <c r="E42" s="4">
        <f t="shared" si="1"/>
        <v>10</v>
      </c>
      <c r="F42">
        <v>0.91</v>
      </c>
      <c r="G42">
        <v>40</v>
      </c>
      <c r="H42">
        <v>0.3</v>
      </c>
      <c r="I42">
        <v>20</v>
      </c>
    </row>
    <row r="43" spans="1:9" x14ac:dyDescent="0.3">
      <c r="A43" s="3">
        <v>42777</v>
      </c>
      <c r="B43" t="s">
        <v>60</v>
      </c>
      <c r="C43" t="str">
        <f t="shared" si="0"/>
        <v>February</v>
      </c>
      <c r="D43">
        <v>51.3</v>
      </c>
      <c r="E43" s="4">
        <f t="shared" si="1"/>
        <v>10.722222222222221</v>
      </c>
      <c r="F43">
        <v>0.91</v>
      </c>
      <c r="G43">
        <v>35</v>
      </c>
      <c r="H43">
        <v>0.3</v>
      </c>
      <c r="I43">
        <v>21</v>
      </c>
    </row>
    <row r="44" spans="1:9" x14ac:dyDescent="0.3">
      <c r="A44" s="3">
        <v>42778</v>
      </c>
      <c r="B44" t="s">
        <v>54</v>
      </c>
      <c r="C44" t="str">
        <f t="shared" si="0"/>
        <v>February</v>
      </c>
      <c r="D44">
        <v>55.6</v>
      </c>
      <c r="E44" s="4">
        <f t="shared" si="1"/>
        <v>13.111111111111111</v>
      </c>
      <c r="F44">
        <v>0.83</v>
      </c>
      <c r="G44">
        <v>41</v>
      </c>
      <c r="H44">
        <v>0.3</v>
      </c>
      <c r="I44">
        <v>22</v>
      </c>
    </row>
    <row r="45" spans="1:9" x14ac:dyDescent="0.3">
      <c r="A45" s="3">
        <v>42779</v>
      </c>
      <c r="B45" t="s">
        <v>55</v>
      </c>
      <c r="C45" t="str">
        <f t="shared" si="0"/>
        <v>February</v>
      </c>
      <c r="D45">
        <v>46.4</v>
      </c>
      <c r="E45" s="4">
        <f t="shared" si="1"/>
        <v>8</v>
      </c>
      <c r="F45">
        <v>1.1100000000000001</v>
      </c>
      <c r="G45">
        <v>34</v>
      </c>
      <c r="H45">
        <v>0.3</v>
      </c>
      <c r="I45">
        <v>18</v>
      </c>
    </row>
    <row r="46" spans="1:9" x14ac:dyDescent="0.3">
      <c r="A46" s="3">
        <v>42780</v>
      </c>
      <c r="B46" t="s">
        <v>56</v>
      </c>
      <c r="C46" t="str">
        <f t="shared" si="0"/>
        <v>February</v>
      </c>
      <c r="D46">
        <v>47.7</v>
      </c>
      <c r="E46" s="4">
        <f t="shared" si="1"/>
        <v>8.7222222222222232</v>
      </c>
      <c r="F46">
        <v>0.95</v>
      </c>
      <c r="G46">
        <v>35</v>
      </c>
      <c r="H46">
        <v>0.3</v>
      </c>
      <c r="I46">
        <v>19</v>
      </c>
    </row>
    <row r="47" spans="1:9" x14ac:dyDescent="0.3">
      <c r="A47" s="3">
        <v>42781</v>
      </c>
      <c r="B47" t="s">
        <v>57</v>
      </c>
      <c r="C47" t="str">
        <f t="shared" si="0"/>
        <v>February</v>
      </c>
      <c r="D47">
        <v>52</v>
      </c>
      <c r="E47" s="4">
        <f t="shared" si="1"/>
        <v>11.111111111111111</v>
      </c>
      <c r="F47">
        <v>0.91</v>
      </c>
      <c r="G47">
        <v>33</v>
      </c>
      <c r="H47">
        <v>0.3</v>
      </c>
      <c r="I47">
        <v>20</v>
      </c>
    </row>
    <row r="48" spans="1:9" x14ac:dyDescent="0.3">
      <c r="A48" s="3">
        <v>42782</v>
      </c>
      <c r="B48" t="s">
        <v>58</v>
      </c>
      <c r="C48" t="str">
        <f t="shared" si="0"/>
        <v>February</v>
      </c>
      <c r="D48">
        <v>47.3</v>
      </c>
      <c r="E48" s="4">
        <f t="shared" si="1"/>
        <v>8.4999999999999982</v>
      </c>
      <c r="F48">
        <v>0.87</v>
      </c>
      <c r="G48">
        <v>31</v>
      </c>
      <c r="H48">
        <v>0.3</v>
      </c>
      <c r="I48">
        <v>21</v>
      </c>
    </row>
    <row r="49" spans="1:9" x14ac:dyDescent="0.3">
      <c r="A49" s="3">
        <v>42783</v>
      </c>
      <c r="B49" t="s">
        <v>59</v>
      </c>
      <c r="C49" t="str">
        <f t="shared" si="0"/>
        <v>February</v>
      </c>
      <c r="D49">
        <v>40.4</v>
      </c>
      <c r="E49" s="4">
        <f t="shared" si="1"/>
        <v>4.6666666666666661</v>
      </c>
      <c r="F49">
        <v>1</v>
      </c>
      <c r="G49">
        <v>29</v>
      </c>
      <c r="H49">
        <v>0.3</v>
      </c>
      <c r="I49">
        <v>18</v>
      </c>
    </row>
    <row r="50" spans="1:9" x14ac:dyDescent="0.3">
      <c r="A50" s="3">
        <v>42784</v>
      </c>
      <c r="B50" t="s">
        <v>60</v>
      </c>
      <c r="C50" t="str">
        <f t="shared" si="0"/>
        <v>February</v>
      </c>
      <c r="D50">
        <v>43.7</v>
      </c>
      <c r="E50" s="4">
        <f t="shared" si="1"/>
        <v>6.5000000000000018</v>
      </c>
      <c r="F50">
        <v>0.95</v>
      </c>
      <c r="G50">
        <v>25</v>
      </c>
      <c r="H50">
        <v>0.3</v>
      </c>
      <c r="I50">
        <v>19</v>
      </c>
    </row>
    <row r="51" spans="1:9" x14ac:dyDescent="0.3">
      <c r="A51" s="3">
        <v>42785</v>
      </c>
      <c r="B51" t="s">
        <v>54</v>
      </c>
      <c r="C51" t="str">
        <f t="shared" si="0"/>
        <v>February</v>
      </c>
      <c r="D51">
        <v>50</v>
      </c>
      <c r="E51" s="4">
        <f t="shared" si="1"/>
        <v>10</v>
      </c>
      <c r="F51">
        <v>0.95</v>
      </c>
      <c r="G51">
        <v>28</v>
      </c>
      <c r="H51">
        <v>0.3</v>
      </c>
      <c r="I51">
        <v>20</v>
      </c>
    </row>
    <row r="52" spans="1:9" x14ac:dyDescent="0.3">
      <c r="A52" s="3">
        <v>42786</v>
      </c>
      <c r="B52" t="s">
        <v>55</v>
      </c>
      <c r="C52" t="str">
        <f t="shared" si="0"/>
        <v>February</v>
      </c>
      <c r="D52">
        <v>50.3</v>
      </c>
      <c r="E52" s="4">
        <f t="shared" si="1"/>
        <v>10.166666666666664</v>
      </c>
      <c r="F52">
        <v>0.95</v>
      </c>
      <c r="G52">
        <v>25</v>
      </c>
      <c r="H52">
        <v>0.3</v>
      </c>
      <c r="I52">
        <v>21</v>
      </c>
    </row>
    <row r="53" spans="1:9" x14ac:dyDescent="0.3">
      <c r="A53" s="3">
        <v>42787</v>
      </c>
      <c r="B53" t="s">
        <v>56</v>
      </c>
      <c r="C53" t="str">
        <f t="shared" si="0"/>
        <v>February</v>
      </c>
      <c r="D53">
        <v>42.4</v>
      </c>
      <c r="E53" s="4">
        <f t="shared" si="1"/>
        <v>5.7777777777777768</v>
      </c>
      <c r="F53">
        <v>1</v>
      </c>
      <c r="G53">
        <v>28</v>
      </c>
      <c r="H53">
        <v>0.3</v>
      </c>
      <c r="I53">
        <v>18</v>
      </c>
    </row>
    <row r="54" spans="1:9" x14ac:dyDescent="0.3">
      <c r="A54" s="3">
        <v>42788</v>
      </c>
      <c r="B54" t="s">
        <v>57</v>
      </c>
      <c r="C54" t="str">
        <f t="shared" si="0"/>
        <v>February</v>
      </c>
      <c r="D54">
        <v>47.7</v>
      </c>
      <c r="E54" s="4">
        <f t="shared" si="1"/>
        <v>8.7222222222222232</v>
      </c>
      <c r="F54">
        <v>0.95</v>
      </c>
      <c r="G54">
        <v>36</v>
      </c>
      <c r="H54">
        <v>0.3</v>
      </c>
      <c r="I54">
        <v>19</v>
      </c>
    </row>
    <row r="55" spans="1:9" x14ac:dyDescent="0.3">
      <c r="A55" s="3">
        <v>42789</v>
      </c>
      <c r="B55" t="s">
        <v>58</v>
      </c>
      <c r="C55" t="str">
        <f t="shared" si="0"/>
        <v>February</v>
      </c>
      <c r="D55">
        <v>45</v>
      </c>
      <c r="E55" s="4">
        <f t="shared" si="1"/>
        <v>7.2222222222222223</v>
      </c>
      <c r="F55">
        <v>1</v>
      </c>
      <c r="G55">
        <v>23</v>
      </c>
      <c r="H55">
        <v>0.3</v>
      </c>
      <c r="I55">
        <v>20</v>
      </c>
    </row>
    <row r="56" spans="1:9" x14ac:dyDescent="0.3">
      <c r="A56" s="3">
        <v>42790</v>
      </c>
      <c r="B56" t="s">
        <v>59</v>
      </c>
      <c r="C56" t="str">
        <f t="shared" si="0"/>
        <v>February</v>
      </c>
      <c r="D56">
        <v>47.3</v>
      </c>
      <c r="E56" s="4">
        <f t="shared" si="1"/>
        <v>8.4999999999999982</v>
      </c>
      <c r="F56">
        <v>0.87</v>
      </c>
      <c r="G56">
        <v>36</v>
      </c>
      <c r="H56">
        <v>0.3</v>
      </c>
      <c r="I56">
        <v>21</v>
      </c>
    </row>
    <row r="57" spans="1:9" x14ac:dyDescent="0.3">
      <c r="A57" s="3">
        <v>42791</v>
      </c>
      <c r="B57" t="s">
        <v>60</v>
      </c>
      <c r="C57" t="str">
        <f t="shared" si="0"/>
        <v>February</v>
      </c>
      <c r="D57">
        <v>42.4</v>
      </c>
      <c r="E57" s="4">
        <f t="shared" si="1"/>
        <v>5.7777777777777768</v>
      </c>
      <c r="F57">
        <v>1</v>
      </c>
      <c r="G57">
        <v>21</v>
      </c>
      <c r="H57">
        <v>0.3</v>
      </c>
      <c r="I57">
        <v>18</v>
      </c>
    </row>
    <row r="58" spans="1:9" x14ac:dyDescent="0.3">
      <c r="A58" s="3">
        <v>42792</v>
      </c>
      <c r="B58" t="s">
        <v>54</v>
      </c>
      <c r="C58" t="str">
        <f t="shared" si="0"/>
        <v>February</v>
      </c>
      <c r="D58">
        <v>48.7</v>
      </c>
      <c r="E58" s="4">
        <f t="shared" si="1"/>
        <v>9.2777777777777786</v>
      </c>
      <c r="F58">
        <v>1.05</v>
      </c>
      <c r="G58">
        <v>32</v>
      </c>
      <c r="H58">
        <v>0.3</v>
      </c>
      <c r="I58">
        <v>19</v>
      </c>
    </row>
    <row r="59" spans="1:9" x14ac:dyDescent="0.3">
      <c r="A59" s="3">
        <v>42793</v>
      </c>
      <c r="B59" t="s">
        <v>55</v>
      </c>
      <c r="C59" t="str">
        <f t="shared" si="0"/>
        <v>February</v>
      </c>
      <c r="D59">
        <v>45</v>
      </c>
      <c r="E59" s="4">
        <f t="shared" si="1"/>
        <v>7.2222222222222223</v>
      </c>
      <c r="F59">
        <v>1</v>
      </c>
      <c r="G59">
        <v>34</v>
      </c>
      <c r="H59">
        <v>0.3</v>
      </c>
      <c r="I59">
        <v>20</v>
      </c>
    </row>
    <row r="60" spans="1:9" x14ac:dyDescent="0.3">
      <c r="A60" s="3">
        <v>42794</v>
      </c>
      <c r="B60" t="s">
        <v>56</v>
      </c>
      <c r="C60" t="str">
        <f t="shared" si="0"/>
        <v>February</v>
      </c>
      <c r="D60">
        <v>49.6</v>
      </c>
      <c r="E60" s="4">
        <f t="shared" si="1"/>
        <v>9.7777777777777786</v>
      </c>
      <c r="F60">
        <v>0.91</v>
      </c>
      <c r="G60">
        <v>45</v>
      </c>
      <c r="H60">
        <v>0.3</v>
      </c>
      <c r="I60">
        <v>22</v>
      </c>
    </row>
    <row r="61" spans="1:9" x14ac:dyDescent="0.3">
      <c r="A61" s="3">
        <v>42795</v>
      </c>
      <c r="B61" t="s">
        <v>57</v>
      </c>
      <c r="C61" t="str">
        <f t="shared" si="0"/>
        <v>March</v>
      </c>
      <c r="D61">
        <v>57.9</v>
      </c>
      <c r="E61" s="4">
        <f t="shared" si="1"/>
        <v>14.388888888888889</v>
      </c>
      <c r="F61">
        <v>0.87</v>
      </c>
      <c r="G61">
        <v>46</v>
      </c>
      <c r="H61">
        <v>0.3</v>
      </c>
      <c r="I61">
        <v>23</v>
      </c>
    </row>
    <row r="62" spans="1:9" x14ac:dyDescent="0.3">
      <c r="A62" s="3">
        <v>42796</v>
      </c>
      <c r="B62" t="s">
        <v>58</v>
      </c>
      <c r="C62" t="str">
        <f t="shared" si="0"/>
        <v>March</v>
      </c>
      <c r="D62">
        <v>57.2</v>
      </c>
      <c r="E62" s="4">
        <f t="shared" si="1"/>
        <v>14.000000000000002</v>
      </c>
      <c r="F62">
        <v>0.8</v>
      </c>
      <c r="G62">
        <v>31</v>
      </c>
      <c r="H62">
        <v>0.3</v>
      </c>
      <c r="I62">
        <v>24</v>
      </c>
    </row>
    <row r="63" spans="1:9" x14ac:dyDescent="0.3">
      <c r="A63" s="3">
        <v>42797</v>
      </c>
      <c r="B63" t="s">
        <v>59</v>
      </c>
      <c r="C63" t="str">
        <f t="shared" si="0"/>
        <v>March</v>
      </c>
      <c r="D63">
        <v>60.2</v>
      </c>
      <c r="E63" s="4">
        <f t="shared" si="1"/>
        <v>15.666666666666666</v>
      </c>
      <c r="F63">
        <v>0.77</v>
      </c>
      <c r="G63">
        <v>28</v>
      </c>
      <c r="H63">
        <v>0.3</v>
      </c>
      <c r="I63">
        <v>24</v>
      </c>
    </row>
    <row r="64" spans="1:9" x14ac:dyDescent="0.3">
      <c r="A64" s="3">
        <v>42798</v>
      </c>
      <c r="B64" t="s">
        <v>60</v>
      </c>
      <c r="C64" t="str">
        <f t="shared" si="0"/>
        <v>March</v>
      </c>
      <c r="D64">
        <v>59.5</v>
      </c>
      <c r="E64" s="4">
        <f t="shared" si="1"/>
        <v>15.277777777777779</v>
      </c>
      <c r="F64">
        <v>0.77</v>
      </c>
      <c r="G64">
        <v>29</v>
      </c>
      <c r="H64">
        <v>0.3</v>
      </c>
      <c r="I64">
        <v>25</v>
      </c>
    </row>
    <row r="65" spans="1:9" x14ac:dyDescent="0.3">
      <c r="A65" s="3">
        <v>42799</v>
      </c>
      <c r="B65" t="s">
        <v>54</v>
      </c>
      <c r="C65" t="str">
        <f t="shared" si="0"/>
        <v>March</v>
      </c>
      <c r="D65">
        <v>55.9</v>
      </c>
      <c r="E65" s="4">
        <f t="shared" si="1"/>
        <v>13.277777777777779</v>
      </c>
      <c r="F65">
        <v>0.87</v>
      </c>
      <c r="G65">
        <v>32</v>
      </c>
      <c r="H65">
        <v>0.3</v>
      </c>
      <c r="I65">
        <v>23</v>
      </c>
    </row>
    <row r="66" spans="1:9" x14ac:dyDescent="0.3">
      <c r="A66" s="3">
        <v>42800</v>
      </c>
      <c r="B66" t="s">
        <v>55</v>
      </c>
      <c r="C66" t="str">
        <f t="shared" si="0"/>
        <v>March</v>
      </c>
      <c r="D66">
        <v>61.2</v>
      </c>
      <c r="E66" s="4">
        <f t="shared" si="1"/>
        <v>16.222222222222221</v>
      </c>
      <c r="F66">
        <v>0.77</v>
      </c>
      <c r="G66">
        <v>28</v>
      </c>
      <c r="H66">
        <v>0.3</v>
      </c>
      <c r="I66">
        <v>24</v>
      </c>
    </row>
    <row r="67" spans="1:9" x14ac:dyDescent="0.3">
      <c r="A67" s="3">
        <v>42801</v>
      </c>
      <c r="B67" t="s">
        <v>56</v>
      </c>
      <c r="C67" t="str">
        <f t="shared" ref="C67:C130" si="2">TEXT(A67,"mmmm")</f>
        <v>March</v>
      </c>
      <c r="D67">
        <v>60.2</v>
      </c>
      <c r="E67" s="4">
        <f t="shared" ref="E67:E130" si="3">(D67-32)*5/9</f>
        <v>15.666666666666666</v>
      </c>
      <c r="F67">
        <v>0.77</v>
      </c>
      <c r="G67">
        <v>32</v>
      </c>
      <c r="H67">
        <v>0.3</v>
      </c>
      <c r="I67">
        <v>24</v>
      </c>
    </row>
    <row r="68" spans="1:9" x14ac:dyDescent="0.3">
      <c r="A68" s="3">
        <v>42802</v>
      </c>
      <c r="B68" t="s">
        <v>57</v>
      </c>
      <c r="C68" t="str">
        <f t="shared" si="2"/>
        <v>March</v>
      </c>
      <c r="D68">
        <v>58.5</v>
      </c>
      <c r="E68" s="4">
        <f t="shared" si="3"/>
        <v>14.722222222222221</v>
      </c>
      <c r="F68">
        <v>0.77</v>
      </c>
      <c r="G68">
        <v>43</v>
      </c>
      <c r="H68">
        <v>0.3</v>
      </c>
      <c r="I68">
        <v>25</v>
      </c>
    </row>
    <row r="69" spans="1:9" x14ac:dyDescent="0.3">
      <c r="A69" s="3">
        <v>42803</v>
      </c>
      <c r="B69" t="s">
        <v>58</v>
      </c>
      <c r="C69" t="str">
        <f t="shared" si="2"/>
        <v>March</v>
      </c>
      <c r="D69">
        <v>52.9</v>
      </c>
      <c r="E69" s="4">
        <f t="shared" si="3"/>
        <v>11.611111111111111</v>
      </c>
      <c r="F69">
        <v>0.8</v>
      </c>
      <c r="G69">
        <v>29</v>
      </c>
      <c r="H69">
        <v>0.3</v>
      </c>
      <c r="I69">
        <v>23</v>
      </c>
    </row>
    <row r="70" spans="1:9" x14ac:dyDescent="0.3">
      <c r="A70" s="3">
        <v>42804</v>
      </c>
      <c r="B70" t="s">
        <v>59</v>
      </c>
      <c r="C70" t="str">
        <f t="shared" si="2"/>
        <v>March</v>
      </c>
      <c r="D70">
        <v>59.2</v>
      </c>
      <c r="E70" s="4">
        <f t="shared" si="3"/>
        <v>15.111111111111111</v>
      </c>
      <c r="F70">
        <v>0.83</v>
      </c>
      <c r="G70">
        <v>31</v>
      </c>
      <c r="H70">
        <v>0.3</v>
      </c>
      <c r="I70">
        <v>24</v>
      </c>
    </row>
    <row r="71" spans="1:9" x14ac:dyDescent="0.3">
      <c r="A71" s="3">
        <v>42805</v>
      </c>
      <c r="B71" t="s">
        <v>60</v>
      </c>
      <c r="C71" t="str">
        <f t="shared" si="2"/>
        <v>March</v>
      </c>
      <c r="D71">
        <v>58.2</v>
      </c>
      <c r="E71" s="4">
        <f t="shared" si="3"/>
        <v>14.555555555555555</v>
      </c>
      <c r="F71">
        <v>0.83</v>
      </c>
      <c r="G71">
        <v>30</v>
      </c>
      <c r="H71">
        <v>0.3</v>
      </c>
      <c r="I71">
        <v>24</v>
      </c>
    </row>
    <row r="72" spans="1:9" x14ac:dyDescent="0.3">
      <c r="A72" s="3">
        <v>42806</v>
      </c>
      <c r="B72" t="s">
        <v>54</v>
      </c>
      <c r="C72" t="str">
        <f t="shared" si="2"/>
        <v>March</v>
      </c>
      <c r="D72">
        <v>61.5</v>
      </c>
      <c r="E72" s="4">
        <f t="shared" si="3"/>
        <v>16.388888888888889</v>
      </c>
      <c r="F72">
        <v>0.74</v>
      </c>
      <c r="G72">
        <v>47</v>
      </c>
      <c r="H72">
        <v>0.3</v>
      </c>
      <c r="I72">
        <v>25</v>
      </c>
    </row>
    <row r="73" spans="1:9" x14ac:dyDescent="0.3">
      <c r="A73" s="3">
        <v>42807</v>
      </c>
      <c r="B73" t="s">
        <v>55</v>
      </c>
      <c r="C73" t="str">
        <f t="shared" si="2"/>
        <v>March</v>
      </c>
      <c r="D73">
        <v>55.9</v>
      </c>
      <c r="E73" s="4">
        <f t="shared" si="3"/>
        <v>13.277777777777779</v>
      </c>
      <c r="F73">
        <v>0.87</v>
      </c>
      <c r="G73">
        <v>48</v>
      </c>
      <c r="H73">
        <v>0.3</v>
      </c>
      <c r="I73">
        <v>23</v>
      </c>
    </row>
    <row r="74" spans="1:9" x14ac:dyDescent="0.3">
      <c r="A74" s="3">
        <v>42808</v>
      </c>
      <c r="B74" t="s">
        <v>56</v>
      </c>
      <c r="C74" t="str">
        <f t="shared" si="2"/>
        <v>March</v>
      </c>
      <c r="D74">
        <v>58.9</v>
      </c>
      <c r="E74" s="4">
        <f t="shared" si="3"/>
        <v>14.944444444444445</v>
      </c>
      <c r="F74">
        <v>0.87</v>
      </c>
      <c r="G74">
        <v>35</v>
      </c>
      <c r="H74">
        <v>0.3</v>
      </c>
      <c r="I74">
        <v>23</v>
      </c>
    </row>
    <row r="75" spans="1:9" x14ac:dyDescent="0.3">
      <c r="A75" s="3">
        <v>42809</v>
      </c>
      <c r="B75" t="s">
        <v>57</v>
      </c>
      <c r="C75" t="str">
        <f t="shared" si="2"/>
        <v>March</v>
      </c>
      <c r="D75">
        <v>56.2</v>
      </c>
      <c r="E75" s="4">
        <f t="shared" si="3"/>
        <v>13.444444444444446</v>
      </c>
      <c r="F75">
        <v>0.83</v>
      </c>
      <c r="G75">
        <v>30</v>
      </c>
      <c r="H75">
        <v>0.3</v>
      </c>
      <c r="I75">
        <v>24</v>
      </c>
    </row>
    <row r="76" spans="1:9" x14ac:dyDescent="0.3">
      <c r="A76" s="3">
        <v>42810</v>
      </c>
      <c r="B76" t="s">
        <v>58</v>
      </c>
      <c r="C76" t="str">
        <f t="shared" si="2"/>
        <v>March</v>
      </c>
      <c r="D76">
        <v>60.2</v>
      </c>
      <c r="E76" s="4">
        <f t="shared" si="3"/>
        <v>15.666666666666666</v>
      </c>
      <c r="F76">
        <v>0.83</v>
      </c>
      <c r="G76">
        <v>39</v>
      </c>
      <c r="H76">
        <v>0.3</v>
      </c>
      <c r="I76">
        <v>24</v>
      </c>
    </row>
    <row r="77" spans="1:9" x14ac:dyDescent="0.3">
      <c r="A77" s="3">
        <v>42811</v>
      </c>
      <c r="B77" t="s">
        <v>59</v>
      </c>
      <c r="C77" t="str">
        <f t="shared" si="2"/>
        <v>March</v>
      </c>
      <c r="D77">
        <v>56.5</v>
      </c>
      <c r="E77" s="4">
        <f t="shared" si="3"/>
        <v>13.611111111111111</v>
      </c>
      <c r="F77">
        <v>0.77</v>
      </c>
      <c r="G77">
        <v>50</v>
      </c>
      <c r="H77">
        <v>0.3</v>
      </c>
      <c r="I77">
        <v>25</v>
      </c>
    </row>
    <row r="78" spans="1:9" x14ac:dyDescent="0.3">
      <c r="A78" s="3">
        <v>42812</v>
      </c>
      <c r="B78" t="s">
        <v>60</v>
      </c>
      <c r="C78" t="str">
        <f t="shared" si="2"/>
        <v>March</v>
      </c>
      <c r="D78">
        <v>53.9</v>
      </c>
      <c r="E78" s="4">
        <f t="shared" si="3"/>
        <v>12.166666666666666</v>
      </c>
      <c r="F78">
        <v>0.83</v>
      </c>
      <c r="G78">
        <v>32</v>
      </c>
      <c r="H78">
        <v>0.3</v>
      </c>
      <c r="I78">
        <v>23</v>
      </c>
    </row>
    <row r="79" spans="1:9" x14ac:dyDescent="0.3">
      <c r="A79" s="3">
        <v>42813</v>
      </c>
      <c r="B79" t="s">
        <v>54</v>
      </c>
      <c r="C79" t="str">
        <f t="shared" si="2"/>
        <v>March</v>
      </c>
      <c r="D79">
        <v>56.9</v>
      </c>
      <c r="E79" s="4">
        <f t="shared" si="3"/>
        <v>13.833333333333334</v>
      </c>
      <c r="F79">
        <v>0.83</v>
      </c>
      <c r="G79">
        <v>38</v>
      </c>
      <c r="H79">
        <v>0.3</v>
      </c>
      <c r="I79">
        <v>23</v>
      </c>
    </row>
    <row r="80" spans="1:9" x14ac:dyDescent="0.3">
      <c r="A80" s="3">
        <v>42814</v>
      </c>
      <c r="B80" t="s">
        <v>55</v>
      </c>
      <c r="C80" t="str">
        <f t="shared" si="2"/>
        <v>March</v>
      </c>
      <c r="D80">
        <v>58.2</v>
      </c>
      <c r="E80" s="4">
        <f t="shared" si="3"/>
        <v>14.555555555555555</v>
      </c>
      <c r="F80">
        <v>0.77</v>
      </c>
      <c r="G80">
        <v>33</v>
      </c>
      <c r="H80">
        <v>0.3</v>
      </c>
      <c r="I80">
        <v>24</v>
      </c>
    </row>
    <row r="81" spans="1:9" x14ac:dyDescent="0.3">
      <c r="A81" s="3">
        <v>42815</v>
      </c>
      <c r="B81" t="s">
        <v>56</v>
      </c>
      <c r="C81" t="str">
        <f t="shared" si="2"/>
        <v>March</v>
      </c>
      <c r="D81">
        <v>57.2</v>
      </c>
      <c r="E81" s="4">
        <f t="shared" si="3"/>
        <v>14.000000000000002</v>
      </c>
      <c r="F81">
        <v>0.83</v>
      </c>
      <c r="G81">
        <v>36</v>
      </c>
      <c r="H81">
        <v>0.3</v>
      </c>
      <c r="I81">
        <v>24</v>
      </c>
    </row>
    <row r="82" spans="1:9" x14ac:dyDescent="0.3">
      <c r="A82" s="3">
        <v>42816</v>
      </c>
      <c r="B82" t="s">
        <v>57</v>
      </c>
      <c r="C82" t="str">
        <f t="shared" si="2"/>
        <v>March</v>
      </c>
      <c r="D82">
        <v>56.5</v>
      </c>
      <c r="E82" s="4">
        <f t="shared" si="3"/>
        <v>13.611111111111111</v>
      </c>
      <c r="F82">
        <v>0.74</v>
      </c>
      <c r="G82">
        <v>38</v>
      </c>
      <c r="H82">
        <v>0.3</v>
      </c>
      <c r="I82">
        <v>25</v>
      </c>
    </row>
    <row r="83" spans="1:9" x14ac:dyDescent="0.3">
      <c r="A83" s="3">
        <v>42817</v>
      </c>
      <c r="B83" t="s">
        <v>58</v>
      </c>
      <c r="C83" t="str">
        <f t="shared" si="2"/>
        <v>March</v>
      </c>
      <c r="D83">
        <v>55.9</v>
      </c>
      <c r="E83" s="4">
        <f t="shared" si="3"/>
        <v>13.277777777777779</v>
      </c>
      <c r="F83">
        <v>0.87</v>
      </c>
      <c r="G83">
        <v>35</v>
      </c>
      <c r="H83">
        <v>0.3</v>
      </c>
      <c r="I83">
        <v>23</v>
      </c>
    </row>
    <row r="84" spans="1:9" x14ac:dyDescent="0.3">
      <c r="A84" s="3">
        <v>42818</v>
      </c>
      <c r="B84" t="s">
        <v>59</v>
      </c>
      <c r="C84" t="str">
        <f t="shared" si="2"/>
        <v>March</v>
      </c>
      <c r="D84">
        <v>56.9</v>
      </c>
      <c r="E84" s="4">
        <f t="shared" si="3"/>
        <v>13.833333333333334</v>
      </c>
      <c r="F84">
        <v>0.83</v>
      </c>
      <c r="G84">
        <v>41</v>
      </c>
      <c r="H84">
        <v>0.3</v>
      </c>
      <c r="I84">
        <v>23</v>
      </c>
    </row>
    <row r="85" spans="1:9" x14ac:dyDescent="0.3">
      <c r="A85" s="3">
        <v>42819</v>
      </c>
      <c r="B85" t="s">
        <v>60</v>
      </c>
      <c r="C85" t="str">
        <f t="shared" si="2"/>
        <v>March</v>
      </c>
      <c r="D85">
        <v>58.2</v>
      </c>
      <c r="E85" s="4">
        <f t="shared" si="3"/>
        <v>14.555555555555555</v>
      </c>
      <c r="F85">
        <v>0.8</v>
      </c>
      <c r="G85">
        <v>50</v>
      </c>
      <c r="H85">
        <v>0.3</v>
      </c>
      <c r="I85">
        <v>24</v>
      </c>
    </row>
    <row r="86" spans="1:9" x14ac:dyDescent="0.3">
      <c r="A86" s="3">
        <v>42820</v>
      </c>
      <c r="B86" t="s">
        <v>54</v>
      </c>
      <c r="C86" t="str">
        <f t="shared" si="2"/>
        <v>March</v>
      </c>
      <c r="D86">
        <v>59.5</v>
      </c>
      <c r="E86" s="4">
        <f t="shared" si="3"/>
        <v>15.277777777777779</v>
      </c>
      <c r="F86">
        <v>0.77</v>
      </c>
      <c r="G86">
        <v>39</v>
      </c>
      <c r="H86">
        <v>0.3</v>
      </c>
      <c r="I86">
        <v>25</v>
      </c>
    </row>
    <row r="87" spans="1:9" x14ac:dyDescent="0.3">
      <c r="A87" s="3">
        <v>42821</v>
      </c>
      <c r="B87" t="s">
        <v>55</v>
      </c>
      <c r="C87" t="str">
        <f t="shared" si="2"/>
        <v>March</v>
      </c>
      <c r="D87">
        <v>60.5</v>
      </c>
      <c r="E87" s="4">
        <f t="shared" si="3"/>
        <v>15.833333333333334</v>
      </c>
      <c r="F87">
        <v>0.74</v>
      </c>
      <c r="G87">
        <v>30</v>
      </c>
      <c r="H87">
        <v>0.3</v>
      </c>
      <c r="I87">
        <v>25</v>
      </c>
    </row>
    <row r="88" spans="1:9" x14ac:dyDescent="0.3">
      <c r="A88" s="3">
        <v>42822</v>
      </c>
      <c r="B88" t="s">
        <v>56</v>
      </c>
      <c r="C88" t="str">
        <f t="shared" si="2"/>
        <v>March</v>
      </c>
      <c r="D88">
        <v>55.9</v>
      </c>
      <c r="E88" s="4">
        <f t="shared" si="3"/>
        <v>13.277777777777779</v>
      </c>
      <c r="F88">
        <v>0.83</v>
      </c>
      <c r="G88">
        <v>48</v>
      </c>
      <c r="H88">
        <v>0.3</v>
      </c>
      <c r="I88">
        <v>23</v>
      </c>
    </row>
    <row r="89" spans="1:9" x14ac:dyDescent="0.3">
      <c r="A89" s="3">
        <v>42823</v>
      </c>
      <c r="B89" t="s">
        <v>57</v>
      </c>
      <c r="C89" t="str">
        <f t="shared" si="2"/>
        <v>March</v>
      </c>
      <c r="D89">
        <v>57.2</v>
      </c>
      <c r="E89" s="4">
        <f t="shared" si="3"/>
        <v>14.000000000000002</v>
      </c>
      <c r="F89">
        <v>0.83</v>
      </c>
      <c r="G89">
        <v>39</v>
      </c>
      <c r="H89">
        <v>0.3</v>
      </c>
      <c r="I89">
        <v>24</v>
      </c>
    </row>
    <row r="90" spans="1:9" x14ac:dyDescent="0.3">
      <c r="A90" s="3">
        <v>42824</v>
      </c>
      <c r="B90" t="s">
        <v>58</v>
      </c>
      <c r="C90" t="str">
        <f t="shared" si="2"/>
        <v>March</v>
      </c>
      <c r="D90">
        <v>55.2</v>
      </c>
      <c r="E90" s="4">
        <f t="shared" si="3"/>
        <v>12.888888888888891</v>
      </c>
      <c r="F90">
        <v>0.8</v>
      </c>
      <c r="G90">
        <v>47</v>
      </c>
      <c r="H90">
        <v>0.3</v>
      </c>
      <c r="I90">
        <v>24</v>
      </c>
    </row>
    <row r="91" spans="1:9" x14ac:dyDescent="0.3">
      <c r="A91" s="3">
        <v>42825</v>
      </c>
      <c r="B91" t="s">
        <v>59</v>
      </c>
      <c r="C91" t="str">
        <f t="shared" si="2"/>
        <v>March</v>
      </c>
      <c r="D91">
        <v>58.5</v>
      </c>
      <c r="E91" s="4">
        <f t="shared" si="3"/>
        <v>14.722222222222221</v>
      </c>
      <c r="F91">
        <v>0.77</v>
      </c>
      <c r="G91">
        <v>48</v>
      </c>
      <c r="H91">
        <v>0.3</v>
      </c>
      <c r="I91">
        <v>25</v>
      </c>
    </row>
    <row r="92" spans="1:9" x14ac:dyDescent="0.3">
      <c r="A92" s="3">
        <v>42826</v>
      </c>
      <c r="B92" t="s">
        <v>60</v>
      </c>
      <c r="C92" t="str">
        <f t="shared" si="2"/>
        <v>April</v>
      </c>
      <c r="D92">
        <v>57.5</v>
      </c>
      <c r="E92" s="4">
        <f t="shared" si="3"/>
        <v>14.166666666666666</v>
      </c>
      <c r="F92">
        <v>0.8</v>
      </c>
      <c r="G92">
        <v>33</v>
      </c>
      <c r="H92">
        <v>0.3</v>
      </c>
      <c r="I92">
        <v>25</v>
      </c>
    </row>
    <row r="93" spans="1:9" x14ac:dyDescent="0.3">
      <c r="A93" s="3">
        <v>42827</v>
      </c>
      <c r="B93" t="s">
        <v>54</v>
      </c>
      <c r="C93" t="str">
        <f t="shared" si="2"/>
        <v>April</v>
      </c>
      <c r="D93">
        <v>65.8</v>
      </c>
      <c r="E93" s="4">
        <f t="shared" si="3"/>
        <v>18.777777777777779</v>
      </c>
      <c r="F93">
        <v>0.74</v>
      </c>
      <c r="G93">
        <v>47</v>
      </c>
      <c r="H93">
        <v>0.3</v>
      </c>
      <c r="I93">
        <v>26</v>
      </c>
    </row>
    <row r="94" spans="1:9" x14ac:dyDescent="0.3">
      <c r="A94" s="3">
        <v>42828</v>
      </c>
      <c r="B94" t="s">
        <v>55</v>
      </c>
      <c r="C94" t="str">
        <f t="shared" si="2"/>
        <v>April</v>
      </c>
      <c r="D94">
        <v>60.8</v>
      </c>
      <c r="E94" s="4">
        <f t="shared" si="3"/>
        <v>16</v>
      </c>
      <c r="F94">
        <v>0.74</v>
      </c>
      <c r="G94">
        <v>51</v>
      </c>
      <c r="H94">
        <v>0.3</v>
      </c>
      <c r="I94">
        <v>26</v>
      </c>
    </row>
    <row r="95" spans="1:9" x14ac:dyDescent="0.3">
      <c r="A95" s="3">
        <v>42829</v>
      </c>
      <c r="B95" t="s">
        <v>56</v>
      </c>
      <c r="C95" t="str">
        <f t="shared" si="2"/>
        <v>April</v>
      </c>
      <c r="D95">
        <v>62.1</v>
      </c>
      <c r="E95" s="4">
        <f t="shared" si="3"/>
        <v>16.722222222222221</v>
      </c>
      <c r="F95">
        <v>0.71</v>
      </c>
      <c r="G95">
        <v>31</v>
      </c>
      <c r="H95">
        <v>0.3</v>
      </c>
      <c r="I95">
        <v>27</v>
      </c>
    </row>
    <row r="96" spans="1:9" x14ac:dyDescent="0.3">
      <c r="A96" s="3">
        <v>42830</v>
      </c>
      <c r="B96" t="s">
        <v>57</v>
      </c>
      <c r="C96" t="str">
        <f t="shared" si="2"/>
        <v>April</v>
      </c>
      <c r="D96">
        <v>64.400000000000006</v>
      </c>
      <c r="E96" s="4">
        <f t="shared" si="3"/>
        <v>18.000000000000004</v>
      </c>
      <c r="F96">
        <v>0.71</v>
      </c>
      <c r="G96">
        <v>33</v>
      </c>
      <c r="H96">
        <v>0.3</v>
      </c>
      <c r="I96">
        <v>28</v>
      </c>
    </row>
    <row r="97" spans="1:9" x14ac:dyDescent="0.3">
      <c r="A97" s="3">
        <v>42831</v>
      </c>
      <c r="B97" t="s">
        <v>58</v>
      </c>
      <c r="C97" t="str">
        <f t="shared" si="2"/>
        <v>April</v>
      </c>
      <c r="D97">
        <v>57.5</v>
      </c>
      <c r="E97" s="4">
        <f t="shared" si="3"/>
        <v>14.166666666666666</v>
      </c>
      <c r="F97">
        <v>0.8</v>
      </c>
      <c r="G97">
        <v>31</v>
      </c>
      <c r="H97">
        <v>0.3</v>
      </c>
      <c r="I97">
        <v>25</v>
      </c>
    </row>
    <row r="98" spans="1:9" x14ac:dyDescent="0.3">
      <c r="A98" s="3">
        <v>42832</v>
      </c>
      <c r="B98" t="s">
        <v>59</v>
      </c>
      <c r="C98" t="str">
        <f t="shared" si="2"/>
        <v>April</v>
      </c>
      <c r="D98">
        <v>59.8</v>
      </c>
      <c r="E98" s="4">
        <f t="shared" si="3"/>
        <v>15.444444444444445</v>
      </c>
      <c r="F98">
        <v>0.74</v>
      </c>
      <c r="G98">
        <v>44</v>
      </c>
      <c r="H98">
        <v>0.3</v>
      </c>
      <c r="I98">
        <v>26</v>
      </c>
    </row>
    <row r="99" spans="1:9" x14ac:dyDescent="0.3">
      <c r="A99" s="3">
        <v>42833</v>
      </c>
      <c r="B99" t="s">
        <v>60</v>
      </c>
      <c r="C99" t="str">
        <f t="shared" si="2"/>
        <v>April</v>
      </c>
      <c r="D99">
        <v>63.8</v>
      </c>
      <c r="E99" s="4">
        <f t="shared" si="3"/>
        <v>17.666666666666668</v>
      </c>
      <c r="F99">
        <v>0.74</v>
      </c>
      <c r="G99">
        <v>37</v>
      </c>
      <c r="H99">
        <v>0.3</v>
      </c>
      <c r="I99">
        <v>26</v>
      </c>
    </row>
    <row r="100" spans="1:9" x14ac:dyDescent="0.3">
      <c r="A100" s="3">
        <v>42834</v>
      </c>
      <c r="B100" t="s">
        <v>54</v>
      </c>
      <c r="C100" t="str">
        <f t="shared" si="2"/>
        <v>April</v>
      </c>
      <c r="D100">
        <v>63.1</v>
      </c>
      <c r="E100" s="4">
        <f t="shared" si="3"/>
        <v>17.277777777777779</v>
      </c>
      <c r="F100">
        <v>0.69</v>
      </c>
      <c r="G100">
        <v>52</v>
      </c>
      <c r="H100">
        <v>0.3</v>
      </c>
      <c r="I100">
        <v>27</v>
      </c>
    </row>
    <row r="101" spans="1:9" x14ac:dyDescent="0.3">
      <c r="A101" s="3">
        <v>42835</v>
      </c>
      <c r="B101" t="s">
        <v>55</v>
      </c>
      <c r="C101" t="str">
        <f t="shared" si="2"/>
        <v>April</v>
      </c>
      <c r="D101">
        <v>58.5</v>
      </c>
      <c r="E101" s="4">
        <f t="shared" si="3"/>
        <v>14.722222222222221</v>
      </c>
      <c r="F101">
        <v>0.74</v>
      </c>
      <c r="G101">
        <v>48</v>
      </c>
      <c r="H101">
        <v>0.3</v>
      </c>
      <c r="I101">
        <v>25</v>
      </c>
    </row>
    <row r="102" spans="1:9" x14ac:dyDescent="0.3">
      <c r="A102" s="3">
        <v>42836</v>
      </c>
      <c r="B102" t="s">
        <v>56</v>
      </c>
      <c r="C102" t="str">
        <f t="shared" si="2"/>
        <v>April</v>
      </c>
      <c r="D102">
        <v>60.8</v>
      </c>
      <c r="E102" s="4">
        <f t="shared" si="3"/>
        <v>16</v>
      </c>
      <c r="F102">
        <v>0.74</v>
      </c>
      <c r="G102">
        <v>34</v>
      </c>
      <c r="H102">
        <v>0.3</v>
      </c>
      <c r="I102">
        <v>26</v>
      </c>
    </row>
    <row r="103" spans="1:9" x14ac:dyDescent="0.3">
      <c r="A103" s="3">
        <v>42837</v>
      </c>
      <c r="B103" t="s">
        <v>57</v>
      </c>
      <c r="C103" t="str">
        <f t="shared" si="2"/>
        <v>April</v>
      </c>
      <c r="D103">
        <v>66.099999999999994</v>
      </c>
      <c r="E103" s="4">
        <f t="shared" si="3"/>
        <v>18.944444444444443</v>
      </c>
      <c r="F103">
        <v>0.74</v>
      </c>
      <c r="G103">
        <v>30</v>
      </c>
      <c r="H103">
        <v>0.3</v>
      </c>
      <c r="I103">
        <v>27</v>
      </c>
    </row>
    <row r="104" spans="1:9" x14ac:dyDescent="0.3">
      <c r="A104" s="3">
        <v>42838</v>
      </c>
      <c r="B104" t="s">
        <v>58</v>
      </c>
      <c r="C104" t="str">
        <f t="shared" si="2"/>
        <v>April</v>
      </c>
      <c r="D104">
        <v>61.1</v>
      </c>
      <c r="E104" s="4">
        <f t="shared" si="3"/>
        <v>16.166666666666668</v>
      </c>
      <c r="F104">
        <v>0.69</v>
      </c>
      <c r="G104">
        <v>46</v>
      </c>
      <c r="H104">
        <v>0.3</v>
      </c>
      <c r="I104">
        <v>27</v>
      </c>
    </row>
    <row r="105" spans="1:9" x14ac:dyDescent="0.3">
      <c r="A105" s="3">
        <v>42839</v>
      </c>
      <c r="B105" t="s">
        <v>59</v>
      </c>
      <c r="C105" t="str">
        <f t="shared" si="2"/>
        <v>April</v>
      </c>
      <c r="D105">
        <v>61.5</v>
      </c>
      <c r="E105" s="4">
        <f t="shared" si="3"/>
        <v>16.388888888888889</v>
      </c>
      <c r="F105">
        <v>0.77</v>
      </c>
      <c r="G105">
        <v>49</v>
      </c>
      <c r="H105">
        <v>0.3</v>
      </c>
      <c r="I105">
        <v>25</v>
      </c>
    </row>
    <row r="106" spans="1:9" x14ac:dyDescent="0.3">
      <c r="A106" s="3">
        <v>42840</v>
      </c>
      <c r="B106" t="s">
        <v>60</v>
      </c>
      <c r="C106" t="str">
        <f t="shared" si="2"/>
        <v>April</v>
      </c>
      <c r="D106">
        <v>65.8</v>
      </c>
      <c r="E106" s="4">
        <f t="shared" si="3"/>
        <v>18.777777777777779</v>
      </c>
      <c r="F106">
        <v>0.74</v>
      </c>
      <c r="G106">
        <v>41</v>
      </c>
      <c r="H106">
        <v>0.3</v>
      </c>
      <c r="I106">
        <v>26</v>
      </c>
    </row>
    <row r="107" spans="1:9" x14ac:dyDescent="0.3">
      <c r="A107" s="3">
        <v>42841</v>
      </c>
      <c r="B107" t="s">
        <v>54</v>
      </c>
      <c r="C107" t="str">
        <f t="shared" si="2"/>
        <v>April</v>
      </c>
      <c r="D107">
        <v>65.099999999999994</v>
      </c>
      <c r="E107" s="4">
        <f t="shared" si="3"/>
        <v>18.388888888888886</v>
      </c>
      <c r="F107">
        <v>0.69</v>
      </c>
      <c r="G107">
        <v>43</v>
      </c>
      <c r="H107">
        <v>0.3</v>
      </c>
      <c r="I107">
        <v>27</v>
      </c>
    </row>
    <row r="108" spans="1:9" x14ac:dyDescent="0.3">
      <c r="A108" s="3">
        <v>42842</v>
      </c>
      <c r="B108" t="s">
        <v>55</v>
      </c>
      <c r="C108" t="str">
        <f t="shared" si="2"/>
        <v>April</v>
      </c>
      <c r="D108">
        <v>64.099999999999994</v>
      </c>
      <c r="E108" s="4">
        <f t="shared" si="3"/>
        <v>17.833333333333329</v>
      </c>
      <c r="F108">
        <v>0.71</v>
      </c>
      <c r="G108">
        <v>56</v>
      </c>
      <c r="H108">
        <v>0.3</v>
      </c>
      <c r="I108">
        <v>27</v>
      </c>
    </row>
    <row r="109" spans="1:9" x14ac:dyDescent="0.3">
      <c r="A109" s="3">
        <v>42843</v>
      </c>
      <c r="B109" t="s">
        <v>56</v>
      </c>
      <c r="C109" t="str">
        <f t="shared" si="2"/>
        <v>April</v>
      </c>
      <c r="D109">
        <v>62.5</v>
      </c>
      <c r="E109" s="4">
        <f t="shared" si="3"/>
        <v>16.944444444444443</v>
      </c>
      <c r="F109">
        <v>0.74</v>
      </c>
      <c r="G109">
        <v>31</v>
      </c>
      <c r="H109">
        <v>0.3</v>
      </c>
      <c r="I109">
        <v>25</v>
      </c>
    </row>
    <row r="110" spans="1:9" x14ac:dyDescent="0.3">
      <c r="A110" s="3">
        <v>42844</v>
      </c>
      <c r="B110" t="s">
        <v>57</v>
      </c>
      <c r="C110" t="str">
        <f t="shared" si="2"/>
        <v>April</v>
      </c>
      <c r="D110">
        <v>59.8</v>
      </c>
      <c r="E110" s="4">
        <f t="shared" si="3"/>
        <v>15.444444444444445</v>
      </c>
      <c r="F110">
        <v>0.77</v>
      </c>
      <c r="G110">
        <v>53</v>
      </c>
      <c r="H110">
        <v>0.3</v>
      </c>
      <c r="I110">
        <v>26</v>
      </c>
    </row>
    <row r="111" spans="1:9" x14ac:dyDescent="0.3">
      <c r="A111" s="3">
        <v>42845</v>
      </c>
      <c r="B111" t="s">
        <v>58</v>
      </c>
      <c r="C111" t="str">
        <f t="shared" si="2"/>
        <v>April</v>
      </c>
      <c r="D111">
        <v>68.099999999999994</v>
      </c>
      <c r="E111" s="4">
        <f t="shared" si="3"/>
        <v>20.055555555555554</v>
      </c>
      <c r="F111">
        <v>0.69</v>
      </c>
      <c r="G111">
        <v>42</v>
      </c>
      <c r="H111">
        <v>0.3</v>
      </c>
      <c r="I111">
        <v>27</v>
      </c>
    </row>
    <row r="112" spans="1:9" x14ac:dyDescent="0.3">
      <c r="A112" s="3">
        <v>42846</v>
      </c>
      <c r="B112" t="s">
        <v>59</v>
      </c>
      <c r="C112" t="str">
        <f t="shared" si="2"/>
        <v>April</v>
      </c>
      <c r="D112">
        <v>67.099999999999994</v>
      </c>
      <c r="E112" s="4">
        <f t="shared" si="3"/>
        <v>19.499999999999996</v>
      </c>
      <c r="F112">
        <v>0.74</v>
      </c>
      <c r="G112">
        <v>48</v>
      </c>
      <c r="H112">
        <v>0.3</v>
      </c>
      <c r="I112">
        <v>27</v>
      </c>
    </row>
    <row r="113" spans="1:9" x14ac:dyDescent="0.3">
      <c r="A113" s="3">
        <v>42847</v>
      </c>
      <c r="B113" t="s">
        <v>60</v>
      </c>
      <c r="C113" t="str">
        <f t="shared" si="2"/>
        <v>April</v>
      </c>
      <c r="D113">
        <v>57.5</v>
      </c>
      <c r="E113" s="4">
        <f t="shared" si="3"/>
        <v>14.166666666666666</v>
      </c>
      <c r="F113">
        <v>0.77</v>
      </c>
      <c r="G113">
        <v>47</v>
      </c>
      <c r="H113">
        <v>0.3</v>
      </c>
      <c r="I113">
        <v>25</v>
      </c>
    </row>
    <row r="114" spans="1:9" x14ac:dyDescent="0.3">
      <c r="A114" s="3">
        <v>42848</v>
      </c>
      <c r="B114" t="s">
        <v>54</v>
      </c>
      <c r="C114" t="str">
        <f t="shared" si="2"/>
        <v>April</v>
      </c>
      <c r="D114">
        <v>60.8</v>
      </c>
      <c r="E114" s="4">
        <f t="shared" si="3"/>
        <v>16</v>
      </c>
      <c r="F114">
        <v>0.77</v>
      </c>
      <c r="G114">
        <v>50</v>
      </c>
      <c r="H114">
        <v>0.3</v>
      </c>
      <c r="I114">
        <v>26</v>
      </c>
    </row>
    <row r="115" spans="1:9" x14ac:dyDescent="0.3">
      <c r="A115" s="3">
        <v>42849</v>
      </c>
      <c r="B115" t="s">
        <v>55</v>
      </c>
      <c r="C115" t="str">
        <f t="shared" si="2"/>
        <v>April</v>
      </c>
      <c r="D115">
        <v>65.099999999999994</v>
      </c>
      <c r="E115" s="4">
        <f t="shared" si="3"/>
        <v>18.388888888888886</v>
      </c>
      <c r="F115">
        <v>0.69</v>
      </c>
      <c r="G115">
        <v>48</v>
      </c>
      <c r="H115">
        <v>0.3</v>
      </c>
      <c r="I115">
        <v>27</v>
      </c>
    </row>
    <row r="116" spans="1:9" x14ac:dyDescent="0.3">
      <c r="A116" s="3">
        <v>42850</v>
      </c>
      <c r="B116" t="s">
        <v>56</v>
      </c>
      <c r="C116" t="str">
        <f t="shared" si="2"/>
        <v>April</v>
      </c>
      <c r="D116">
        <v>65.099999999999994</v>
      </c>
      <c r="E116" s="4">
        <f t="shared" si="3"/>
        <v>18.388888888888886</v>
      </c>
      <c r="F116">
        <v>0.71</v>
      </c>
      <c r="G116">
        <v>37</v>
      </c>
      <c r="H116">
        <v>0.3</v>
      </c>
      <c r="I116">
        <v>27</v>
      </c>
    </row>
    <row r="117" spans="1:9" x14ac:dyDescent="0.3">
      <c r="A117" s="3">
        <v>42851</v>
      </c>
      <c r="B117" t="s">
        <v>57</v>
      </c>
      <c r="C117" t="str">
        <f t="shared" si="2"/>
        <v>April</v>
      </c>
      <c r="D117">
        <v>62.5</v>
      </c>
      <c r="E117" s="4">
        <f t="shared" si="3"/>
        <v>16.944444444444443</v>
      </c>
      <c r="F117">
        <v>0.8</v>
      </c>
      <c r="G117">
        <v>48</v>
      </c>
      <c r="H117">
        <v>0.3</v>
      </c>
      <c r="I117">
        <v>25</v>
      </c>
    </row>
    <row r="118" spans="1:9" x14ac:dyDescent="0.3">
      <c r="A118" s="3">
        <v>42852</v>
      </c>
      <c r="B118" t="s">
        <v>58</v>
      </c>
      <c r="C118" t="str">
        <f t="shared" si="2"/>
        <v>April</v>
      </c>
      <c r="D118">
        <v>63.5</v>
      </c>
      <c r="E118" s="4">
        <f t="shared" si="3"/>
        <v>17.5</v>
      </c>
      <c r="F118">
        <v>0.77</v>
      </c>
      <c r="G118">
        <v>50</v>
      </c>
      <c r="H118">
        <v>0.3</v>
      </c>
      <c r="I118">
        <v>25</v>
      </c>
    </row>
    <row r="119" spans="1:9" x14ac:dyDescent="0.3">
      <c r="A119" s="3">
        <v>42853</v>
      </c>
      <c r="B119" t="s">
        <v>59</v>
      </c>
      <c r="C119" t="str">
        <f t="shared" si="2"/>
        <v>April</v>
      </c>
      <c r="D119">
        <v>58.8</v>
      </c>
      <c r="E119" s="4">
        <f t="shared" si="3"/>
        <v>14.888888888888889</v>
      </c>
      <c r="F119">
        <v>0.74</v>
      </c>
      <c r="G119">
        <v>32</v>
      </c>
      <c r="H119">
        <v>0.3</v>
      </c>
      <c r="I119">
        <v>26</v>
      </c>
    </row>
    <row r="120" spans="1:9" x14ac:dyDescent="0.3">
      <c r="A120" s="3">
        <v>42854</v>
      </c>
      <c r="B120" t="s">
        <v>60</v>
      </c>
      <c r="C120" t="str">
        <f t="shared" si="2"/>
        <v>April</v>
      </c>
      <c r="D120">
        <v>65.099999999999994</v>
      </c>
      <c r="E120" s="4">
        <f t="shared" si="3"/>
        <v>18.388888888888886</v>
      </c>
      <c r="F120">
        <v>0.71</v>
      </c>
      <c r="G120">
        <v>32</v>
      </c>
      <c r="H120">
        <v>0.3</v>
      </c>
      <c r="I120">
        <v>27</v>
      </c>
    </row>
    <row r="121" spans="1:9" x14ac:dyDescent="0.3">
      <c r="A121" s="3">
        <v>42855</v>
      </c>
      <c r="B121" t="s">
        <v>54</v>
      </c>
      <c r="C121" t="str">
        <f t="shared" si="2"/>
        <v>April</v>
      </c>
      <c r="D121">
        <v>67.099999999999994</v>
      </c>
      <c r="E121" s="4">
        <f t="shared" si="3"/>
        <v>19.499999999999996</v>
      </c>
      <c r="F121">
        <v>0.74</v>
      </c>
      <c r="G121">
        <v>35</v>
      </c>
      <c r="H121">
        <v>0.3</v>
      </c>
      <c r="I121">
        <v>27</v>
      </c>
    </row>
    <row r="122" spans="1:9" x14ac:dyDescent="0.3">
      <c r="A122" s="3">
        <v>42856</v>
      </c>
      <c r="B122" t="s">
        <v>55</v>
      </c>
      <c r="C122" t="str">
        <f t="shared" si="2"/>
        <v>May</v>
      </c>
      <c r="D122">
        <v>66.7</v>
      </c>
      <c r="E122" s="4">
        <f t="shared" si="3"/>
        <v>19.277777777777779</v>
      </c>
      <c r="F122">
        <v>0.65</v>
      </c>
      <c r="G122">
        <v>56</v>
      </c>
      <c r="H122">
        <v>0.3</v>
      </c>
      <c r="I122">
        <v>29</v>
      </c>
    </row>
    <row r="123" spans="1:9" x14ac:dyDescent="0.3">
      <c r="A123" s="3">
        <v>42857</v>
      </c>
      <c r="B123" t="s">
        <v>56</v>
      </c>
      <c r="C123" t="str">
        <f t="shared" si="2"/>
        <v>May</v>
      </c>
      <c r="D123">
        <v>65.7</v>
      </c>
      <c r="E123" s="4">
        <f t="shared" si="3"/>
        <v>18.722222222222221</v>
      </c>
      <c r="F123">
        <v>0.69</v>
      </c>
      <c r="G123">
        <v>40</v>
      </c>
      <c r="H123">
        <v>0.3</v>
      </c>
      <c r="I123">
        <v>29</v>
      </c>
    </row>
    <row r="124" spans="1:9" x14ac:dyDescent="0.3">
      <c r="A124" s="3">
        <v>42858</v>
      </c>
      <c r="B124" t="s">
        <v>57</v>
      </c>
      <c r="C124" t="str">
        <f t="shared" si="2"/>
        <v>May</v>
      </c>
      <c r="D124">
        <v>71</v>
      </c>
      <c r="E124" s="4">
        <f t="shared" si="3"/>
        <v>21.666666666666668</v>
      </c>
      <c r="F124">
        <v>0.63</v>
      </c>
      <c r="G124">
        <v>55</v>
      </c>
      <c r="H124">
        <v>0.3</v>
      </c>
      <c r="I124">
        <v>30</v>
      </c>
    </row>
    <row r="125" spans="1:9" x14ac:dyDescent="0.3">
      <c r="A125" s="3">
        <v>42859</v>
      </c>
      <c r="B125" t="s">
        <v>58</v>
      </c>
      <c r="C125" t="str">
        <f t="shared" si="2"/>
        <v>May</v>
      </c>
      <c r="D125">
        <v>71.3</v>
      </c>
      <c r="E125" s="4">
        <f t="shared" si="3"/>
        <v>21.833333333333332</v>
      </c>
      <c r="F125">
        <v>0.63</v>
      </c>
      <c r="G125">
        <v>64</v>
      </c>
      <c r="H125">
        <v>0.3</v>
      </c>
      <c r="I125">
        <v>31</v>
      </c>
    </row>
    <row r="126" spans="1:9" x14ac:dyDescent="0.3">
      <c r="A126" s="3">
        <v>42860</v>
      </c>
      <c r="B126" t="s">
        <v>59</v>
      </c>
      <c r="C126" t="str">
        <f t="shared" si="2"/>
        <v>May</v>
      </c>
      <c r="D126">
        <v>69.400000000000006</v>
      </c>
      <c r="E126" s="4">
        <f t="shared" si="3"/>
        <v>20.777777777777782</v>
      </c>
      <c r="F126">
        <v>0.71</v>
      </c>
      <c r="G126">
        <v>31</v>
      </c>
      <c r="H126">
        <v>0.3</v>
      </c>
      <c r="I126">
        <v>28</v>
      </c>
    </row>
    <row r="127" spans="1:9" x14ac:dyDescent="0.3">
      <c r="A127" s="3">
        <v>42861</v>
      </c>
      <c r="B127" t="s">
        <v>60</v>
      </c>
      <c r="C127" t="str">
        <f t="shared" si="2"/>
        <v>May</v>
      </c>
      <c r="D127">
        <v>66.7</v>
      </c>
      <c r="E127" s="4">
        <f t="shared" si="3"/>
        <v>19.277777777777779</v>
      </c>
      <c r="F127">
        <v>0.67</v>
      </c>
      <c r="G127">
        <v>51</v>
      </c>
      <c r="H127">
        <v>0.3</v>
      </c>
      <c r="I127">
        <v>29</v>
      </c>
    </row>
    <row r="128" spans="1:9" x14ac:dyDescent="0.3">
      <c r="A128" s="3">
        <v>42862</v>
      </c>
      <c r="B128" t="s">
        <v>54</v>
      </c>
      <c r="C128" t="str">
        <f t="shared" si="2"/>
        <v>May</v>
      </c>
      <c r="D128">
        <v>69.7</v>
      </c>
      <c r="E128" s="4">
        <f t="shared" si="3"/>
        <v>20.944444444444443</v>
      </c>
      <c r="F128">
        <v>0.65</v>
      </c>
      <c r="G128">
        <v>49</v>
      </c>
      <c r="H128">
        <v>0.3</v>
      </c>
      <c r="I128">
        <v>29</v>
      </c>
    </row>
    <row r="129" spans="1:9" x14ac:dyDescent="0.3">
      <c r="A129" s="3">
        <v>42863</v>
      </c>
      <c r="B129" t="s">
        <v>55</v>
      </c>
      <c r="C129" t="str">
        <f t="shared" si="2"/>
        <v>May</v>
      </c>
      <c r="D129">
        <v>75</v>
      </c>
      <c r="E129" s="4">
        <f t="shared" si="3"/>
        <v>23.888888888888889</v>
      </c>
      <c r="F129">
        <v>0.67</v>
      </c>
      <c r="G129">
        <v>56</v>
      </c>
      <c r="H129">
        <v>0.3</v>
      </c>
      <c r="I129">
        <v>30</v>
      </c>
    </row>
    <row r="130" spans="1:9" x14ac:dyDescent="0.3">
      <c r="A130" s="3">
        <v>42864</v>
      </c>
      <c r="B130" t="s">
        <v>56</v>
      </c>
      <c r="C130" t="str">
        <f t="shared" si="2"/>
        <v>May</v>
      </c>
      <c r="D130">
        <v>71.3</v>
      </c>
      <c r="E130" s="4">
        <f t="shared" si="3"/>
        <v>21.833333333333332</v>
      </c>
      <c r="F130">
        <v>0.63</v>
      </c>
      <c r="G130">
        <v>56</v>
      </c>
      <c r="H130">
        <v>0.3</v>
      </c>
      <c r="I130">
        <v>31</v>
      </c>
    </row>
    <row r="131" spans="1:9" x14ac:dyDescent="0.3">
      <c r="A131" s="3">
        <v>42865</v>
      </c>
      <c r="B131" t="s">
        <v>57</v>
      </c>
      <c r="C131" t="str">
        <f t="shared" ref="C131:C194" si="4">TEXT(A131,"mmmm")</f>
        <v>May</v>
      </c>
      <c r="D131">
        <v>69.400000000000006</v>
      </c>
      <c r="E131" s="4">
        <f t="shared" ref="E131:E194" si="5">(D131-32)*5/9</f>
        <v>20.777777777777782</v>
      </c>
      <c r="F131">
        <v>0.69</v>
      </c>
      <c r="G131">
        <v>40</v>
      </c>
      <c r="H131">
        <v>0.3</v>
      </c>
      <c r="I131">
        <v>28</v>
      </c>
    </row>
    <row r="132" spans="1:9" x14ac:dyDescent="0.3">
      <c r="A132" s="3">
        <v>42866</v>
      </c>
      <c r="B132" t="s">
        <v>58</v>
      </c>
      <c r="C132" t="str">
        <f t="shared" si="4"/>
        <v>May</v>
      </c>
      <c r="D132">
        <v>72.7</v>
      </c>
      <c r="E132" s="4">
        <f t="shared" si="5"/>
        <v>22.611111111111111</v>
      </c>
      <c r="F132">
        <v>0.67</v>
      </c>
      <c r="G132">
        <v>57</v>
      </c>
      <c r="H132">
        <v>0.3</v>
      </c>
      <c r="I132">
        <v>29</v>
      </c>
    </row>
    <row r="133" spans="1:9" x14ac:dyDescent="0.3">
      <c r="A133" s="3">
        <v>42867</v>
      </c>
      <c r="B133" t="s">
        <v>59</v>
      </c>
      <c r="C133" t="str">
        <f t="shared" si="4"/>
        <v>May</v>
      </c>
      <c r="D133">
        <v>66.7</v>
      </c>
      <c r="E133" s="4">
        <f t="shared" si="5"/>
        <v>19.277777777777779</v>
      </c>
      <c r="F133">
        <v>0.67</v>
      </c>
      <c r="G133">
        <v>40</v>
      </c>
      <c r="H133">
        <v>0.3</v>
      </c>
      <c r="I133">
        <v>29</v>
      </c>
    </row>
    <row r="134" spans="1:9" x14ac:dyDescent="0.3">
      <c r="A134" s="3">
        <v>42868</v>
      </c>
      <c r="B134" t="s">
        <v>60</v>
      </c>
      <c r="C134" t="str">
        <f t="shared" si="4"/>
        <v>May</v>
      </c>
      <c r="D134">
        <v>70</v>
      </c>
      <c r="E134" s="4">
        <f t="shared" si="5"/>
        <v>21.111111111111111</v>
      </c>
      <c r="F134">
        <v>0.65</v>
      </c>
      <c r="G134">
        <v>34</v>
      </c>
      <c r="H134">
        <v>0.3</v>
      </c>
      <c r="I134">
        <v>30</v>
      </c>
    </row>
    <row r="135" spans="1:9" x14ac:dyDescent="0.3">
      <c r="A135" s="3">
        <v>42869</v>
      </c>
      <c r="B135" t="s">
        <v>54</v>
      </c>
      <c r="C135" t="str">
        <f t="shared" si="4"/>
        <v>May</v>
      </c>
      <c r="D135">
        <v>77.3</v>
      </c>
      <c r="E135" s="4">
        <f t="shared" si="5"/>
        <v>25.166666666666668</v>
      </c>
      <c r="F135">
        <v>0.63</v>
      </c>
      <c r="G135">
        <v>58</v>
      </c>
      <c r="H135">
        <v>0.3</v>
      </c>
      <c r="I135">
        <v>31</v>
      </c>
    </row>
    <row r="136" spans="1:9" x14ac:dyDescent="0.3">
      <c r="A136" s="3">
        <v>42870</v>
      </c>
      <c r="B136" t="s">
        <v>55</v>
      </c>
      <c r="C136" t="str">
        <f t="shared" si="4"/>
        <v>May</v>
      </c>
      <c r="D136">
        <v>63.4</v>
      </c>
      <c r="E136" s="4">
        <f t="shared" si="5"/>
        <v>17.444444444444443</v>
      </c>
      <c r="F136">
        <v>0.69</v>
      </c>
      <c r="G136">
        <v>32</v>
      </c>
      <c r="H136">
        <v>0.3</v>
      </c>
      <c r="I136">
        <v>28</v>
      </c>
    </row>
    <row r="137" spans="1:9" x14ac:dyDescent="0.3">
      <c r="A137" s="3">
        <v>42871</v>
      </c>
      <c r="B137" t="s">
        <v>56</v>
      </c>
      <c r="C137" t="str">
        <f t="shared" si="4"/>
        <v>May</v>
      </c>
      <c r="D137">
        <v>65.7</v>
      </c>
      <c r="E137" s="4">
        <f t="shared" si="5"/>
        <v>18.722222222222221</v>
      </c>
      <c r="F137">
        <v>0.67</v>
      </c>
      <c r="G137">
        <v>55</v>
      </c>
      <c r="H137">
        <v>0.3</v>
      </c>
      <c r="I137">
        <v>29</v>
      </c>
    </row>
    <row r="138" spans="1:9" x14ac:dyDescent="0.3">
      <c r="A138" s="3">
        <v>42872</v>
      </c>
      <c r="B138" t="s">
        <v>57</v>
      </c>
      <c r="C138" t="str">
        <f t="shared" si="4"/>
        <v>May</v>
      </c>
      <c r="D138">
        <v>70.7</v>
      </c>
      <c r="E138" s="4">
        <f t="shared" si="5"/>
        <v>21.5</v>
      </c>
      <c r="F138">
        <v>0.67</v>
      </c>
      <c r="G138">
        <v>43</v>
      </c>
      <c r="H138">
        <v>0.3</v>
      </c>
      <c r="I138">
        <v>29</v>
      </c>
    </row>
    <row r="139" spans="1:9" x14ac:dyDescent="0.3">
      <c r="A139" s="3">
        <v>42873</v>
      </c>
      <c r="B139" t="s">
        <v>58</v>
      </c>
      <c r="C139" t="str">
        <f t="shared" si="4"/>
        <v>May</v>
      </c>
      <c r="D139">
        <v>72</v>
      </c>
      <c r="E139" s="4">
        <f t="shared" si="5"/>
        <v>22.222222222222221</v>
      </c>
      <c r="F139">
        <v>0.67</v>
      </c>
      <c r="G139">
        <v>53</v>
      </c>
      <c r="H139">
        <v>0.3</v>
      </c>
      <c r="I139">
        <v>30</v>
      </c>
    </row>
    <row r="140" spans="1:9" x14ac:dyDescent="0.3">
      <c r="A140" s="3">
        <v>42874</v>
      </c>
      <c r="B140" t="s">
        <v>59</v>
      </c>
      <c r="C140" t="str">
        <f t="shared" si="4"/>
        <v>May</v>
      </c>
      <c r="D140">
        <v>75.3</v>
      </c>
      <c r="E140" s="4">
        <f t="shared" si="5"/>
        <v>24.055555555555557</v>
      </c>
      <c r="F140">
        <v>0.61</v>
      </c>
      <c r="G140">
        <v>58</v>
      </c>
      <c r="H140">
        <v>0.3</v>
      </c>
      <c r="I140">
        <v>31</v>
      </c>
    </row>
    <row r="141" spans="1:9" x14ac:dyDescent="0.3">
      <c r="A141" s="3">
        <v>42875</v>
      </c>
      <c r="B141" t="s">
        <v>60</v>
      </c>
      <c r="C141" t="str">
        <f t="shared" si="4"/>
        <v>May</v>
      </c>
      <c r="D141">
        <v>64.400000000000006</v>
      </c>
      <c r="E141" s="4">
        <f t="shared" si="5"/>
        <v>18.000000000000004</v>
      </c>
      <c r="F141">
        <v>0.67</v>
      </c>
      <c r="G141">
        <v>59</v>
      </c>
      <c r="H141">
        <v>0.3</v>
      </c>
      <c r="I141">
        <v>28</v>
      </c>
    </row>
    <row r="142" spans="1:9" x14ac:dyDescent="0.3">
      <c r="A142" s="3">
        <v>42876</v>
      </c>
      <c r="B142" t="s">
        <v>54</v>
      </c>
      <c r="C142" t="str">
        <f t="shared" si="4"/>
        <v>May</v>
      </c>
      <c r="D142">
        <v>71.7</v>
      </c>
      <c r="E142" s="4">
        <f t="shared" si="5"/>
        <v>22.055555555555557</v>
      </c>
      <c r="F142">
        <v>0.69</v>
      </c>
      <c r="G142">
        <v>47</v>
      </c>
      <c r="H142">
        <v>0.3</v>
      </c>
      <c r="I142">
        <v>29</v>
      </c>
    </row>
    <row r="143" spans="1:9" x14ac:dyDescent="0.3">
      <c r="A143" s="3">
        <v>42877</v>
      </c>
      <c r="B143" t="s">
        <v>55</v>
      </c>
      <c r="C143" t="str">
        <f t="shared" si="4"/>
        <v>May</v>
      </c>
      <c r="D143">
        <v>71</v>
      </c>
      <c r="E143" s="4">
        <f t="shared" si="5"/>
        <v>21.666666666666668</v>
      </c>
      <c r="F143">
        <v>0.67</v>
      </c>
      <c r="G143">
        <v>34</v>
      </c>
      <c r="H143">
        <v>0.3</v>
      </c>
      <c r="I143">
        <v>30</v>
      </c>
    </row>
    <row r="144" spans="1:9" x14ac:dyDescent="0.3">
      <c r="A144" s="3">
        <v>42878</v>
      </c>
      <c r="B144" t="s">
        <v>56</v>
      </c>
      <c r="C144" t="str">
        <f t="shared" si="4"/>
        <v>May</v>
      </c>
      <c r="D144">
        <v>76.3</v>
      </c>
      <c r="E144" s="4">
        <f t="shared" si="5"/>
        <v>24.611111111111111</v>
      </c>
      <c r="F144">
        <v>0.63</v>
      </c>
      <c r="G144">
        <v>45</v>
      </c>
      <c r="H144">
        <v>0.3</v>
      </c>
      <c r="I144">
        <v>31</v>
      </c>
    </row>
    <row r="145" spans="1:9" x14ac:dyDescent="0.3">
      <c r="A145" s="3">
        <v>42879</v>
      </c>
      <c r="B145" t="s">
        <v>57</v>
      </c>
      <c r="C145" t="str">
        <f t="shared" si="4"/>
        <v>May</v>
      </c>
      <c r="D145">
        <v>69.400000000000006</v>
      </c>
      <c r="E145" s="4">
        <f t="shared" si="5"/>
        <v>20.777777777777782</v>
      </c>
      <c r="F145">
        <v>0.69</v>
      </c>
      <c r="G145">
        <v>34</v>
      </c>
      <c r="H145">
        <v>0.3</v>
      </c>
      <c r="I145">
        <v>28</v>
      </c>
    </row>
    <row r="146" spans="1:9" x14ac:dyDescent="0.3">
      <c r="A146" s="3">
        <v>42880</v>
      </c>
      <c r="B146" t="s">
        <v>58</v>
      </c>
      <c r="C146" t="str">
        <f t="shared" si="4"/>
        <v>May</v>
      </c>
      <c r="D146">
        <v>71.7</v>
      </c>
      <c r="E146" s="4">
        <f t="shared" si="5"/>
        <v>22.055555555555557</v>
      </c>
      <c r="F146">
        <v>0.69</v>
      </c>
      <c r="G146">
        <v>53</v>
      </c>
      <c r="H146">
        <v>0.3</v>
      </c>
      <c r="I146">
        <v>29</v>
      </c>
    </row>
    <row r="147" spans="1:9" x14ac:dyDescent="0.3">
      <c r="A147" s="3">
        <v>42881</v>
      </c>
      <c r="B147" t="s">
        <v>59</v>
      </c>
      <c r="C147" t="str">
        <f t="shared" si="4"/>
        <v>May</v>
      </c>
      <c r="D147">
        <v>72</v>
      </c>
      <c r="E147" s="4">
        <f t="shared" si="5"/>
        <v>22.222222222222221</v>
      </c>
      <c r="F147">
        <v>0.67</v>
      </c>
      <c r="G147">
        <v>63</v>
      </c>
      <c r="H147">
        <v>0.3</v>
      </c>
      <c r="I147">
        <v>30</v>
      </c>
    </row>
    <row r="148" spans="1:9" x14ac:dyDescent="0.3">
      <c r="A148" s="3">
        <v>42882</v>
      </c>
      <c r="B148" t="s">
        <v>60</v>
      </c>
      <c r="C148" t="str">
        <f t="shared" si="4"/>
        <v>May</v>
      </c>
      <c r="D148">
        <v>77.3</v>
      </c>
      <c r="E148" s="4">
        <f t="shared" si="5"/>
        <v>25.166666666666668</v>
      </c>
      <c r="F148">
        <v>0.63</v>
      </c>
      <c r="G148">
        <v>56</v>
      </c>
      <c r="H148">
        <v>0.3</v>
      </c>
      <c r="I148">
        <v>31</v>
      </c>
    </row>
    <row r="149" spans="1:9" x14ac:dyDescent="0.3">
      <c r="A149" s="3">
        <v>42883</v>
      </c>
      <c r="B149" t="s">
        <v>54</v>
      </c>
      <c r="C149" t="str">
        <f t="shared" si="4"/>
        <v>May</v>
      </c>
      <c r="D149">
        <v>71.7</v>
      </c>
      <c r="E149" s="4">
        <f t="shared" si="5"/>
        <v>22.055555555555557</v>
      </c>
      <c r="F149">
        <v>0.65</v>
      </c>
      <c r="G149">
        <v>45</v>
      </c>
      <c r="H149">
        <v>0.3</v>
      </c>
      <c r="I149">
        <v>29</v>
      </c>
    </row>
    <row r="150" spans="1:9" x14ac:dyDescent="0.3">
      <c r="A150" s="3">
        <v>42884</v>
      </c>
      <c r="B150" t="s">
        <v>55</v>
      </c>
      <c r="C150" t="str">
        <f t="shared" si="4"/>
        <v>May</v>
      </c>
      <c r="D150">
        <v>66.7</v>
      </c>
      <c r="E150" s="4">
        <f t="shared" si="5"/>
        <v>19.277777777777779</v>
      </c>
      <c r="F150">
        <v>0.65</v>
      </c>
      <c r="G150">
        <v>32</v>
      </c>
      <c r="H150">
        <v>0.3</v>
      </c>
      <c r="I150">
        <v>29</v>
      </c>
    </row>
    <row r="151" spans="1:9" x14ac:dyDescent="0.3">
      <c r="A151" s="3">
        <v>42885</v>
      </c>
      <c r="B151" t="s">
        <v>56</v>
      </c>
      <c r="C151" t="str">
        <f t="shared" si="4"/>
        <v>May</v>
      </c>
      <c r="D151">
        <v>75</v>
      </c>
      <c r="E151" s="4">
        <f t="shared" si="5"/>
        <v>23.888888888888889</v>
      </c>
      <c r="F151">
        <v>0.67</v>
      </c>
      <c r="G151">
        <v>43</v>
      </c>
      <c r="H151">
        <v>0.3</v>
      </c>
      <c r="I151">
        <v>30</v>
      </c>
    </row>
    <row r="152" spans="1:9" x14ac:dyDescent="0.3">
      <c r="A152" s="3">
        <v>42886</v>
      </c>
      <c r="B152" t="s">
        <v>57</v>
      </c>
      <c r="C152" t="str">
        <f t="shared" si="4"/>
        <v>May</v>
      </c>
      <c r="D152">
        <v>77.3</v>
      </c>
      <c r="E152" s="4">
        <f t="shared" si="5"/>
        <v>25.166666666666668</v>
      </c>
      <c r="F152">
        <v>0.65</v>
      </c>
      <c r="G152">
        <v>56</v>
      </c>
      <c r="H152">
        <v>0.3</v>
      </c>
      <c r="I152">
        <v>31</v>
      </c>
    </row>
    <row r="153" spans="1:9" x14ac:dyDescent="0.3">
      <c r="A153" s="3">
        <v>42887</v>
      </c>
      <c r="B153" t="s">
        <v>58</v>
      </c>
      <c r="C153" t="str">
        <f t="shared" si="4"/>
        <v>June</v>
      </c>
      <c r="D153">
        <v>71.3</v>
      </c>
      <c r="E153" s="4">
        <f t="shared" si="5"/>
        <v>21.833333333333332</v>
      </c>
      <c r="F153">
        <v>0.65</v>
      </c>
      <c r="G153">
        <v>42</v>
      </c>
      <c r="H153">
        <v>0.3</v>
      </c>
      <c r="I153">
        <v>31</v>
      </c>
    </row>
    <row r="154" spans="1:9" x14ac:dyDescent="0.3">
      <c r="A154" s="3">
        <v>42888</v>
      </c>
      <c r="B154" t="s">
        <v>59</v>
      </c>
      <c r="C154" t="str">
        <f t="shared" si="4"/>
        <v>June</v>
      </c>
      <c r="D154">
        <v>79.900000000000006</v>
      </c>
      <c r="E154" s="4">
        <f t="shared" si="5"/>
        <v>26.611111111111114</v>
      </c>
      <c r="F154">
        <v>0.59</v>
      </c>
      <c r="G154">
        <v>48</v>
      </c>
      <c r="H154">
        <v>0.3</v>
      </c>
      <c r="I154">
        <v>33</v>
      </c>
    </row>
    <row r="155" spans="1:9" x14ac:dyDescent="0.3">
      <c r="A155" s="3">
        <v>42889</v>
      </c>
      <c r="B155" t="s">
        <v>60</v>
      </c>
      <c r="C155" t="str">
        <f t="shared" si="4"/>
        <v>June</v>
      </c>
      <c r="D155">
        <v>81.5</v>
      </c>
      <c r="E155" s="4">
        <f t="shared" si="5"/>
        <v>27.5</v>
      </c>
      <c r="F155">
        <v>0.56000000000000005</v>
      </c>
      <c r="G155">
        <v>59</v>
      </c>
      <c r="H155">
        <v>0.3</v>
      </c>
      <c r="I155">
        <v>35</v>
      </c>
    </row>
    <row r="156" spans="1:9" x14ac:dyDescent="0.3">
      <c r="A156" s="3">
        <v>42890</v>
      </c>
      <c r="B156" t="s">
        <v>54</v>
      </c>
      <c r="C156" t="str">
        <f t="shared" si="4"/>
        <v>June</v>
      </c>
      <c r="D156">
        <v>90.4</v>
      </c>
      <c r="E156" s="4">
        <f t="shared" si="5"/>
        <v>32.444444444444443</v>
      </c>
      <c r="F156">
        <v>0.51</v>
      </c>
      <c r="G156">
        <v>43</v>
      </c>
      <c r="H156">
        <v>0.3</v>
      </c>
      <c r="I156">
        <v>38</v>
      </c>
    </row>
    <row r="157" spans="1:9" x14ac:dyDescent="0.3">
      <c r="A157" s="3">
        <v>42891</v>
      </c>
      <c r="B157" t="s">
        <v>55</v>
      </c>
      <c r="C157" t="str">
        <f t="shared" si="4"/>
        <v>June</v>
      </c>
      <c r="D157">
        <v>78.599999999999994</v>
      </c>
      <c r="E157" s="4">
        <f t="shared" si="5"/>
        <v>25.888888888888886</v>
      </c>
      <c r="F157">
        <v>0.59</v>
      </c>
      <c r="G157">
        <v>36</v>
      </c>
      <c r="H157">
        <v>0.3</v>
      </c>
      <c r="I157">
        <v>32</v>
      </c>
    </row>
    <row r="158" spans="1:9" x14ac:dyDescent="0.3">
      <c r="A158" s="3">
        <v>42892</v>
      </c>
      <c r="B158" t="s">
        <v>56</v>
      </c>
      <c r="C158" t="str">
        <f t="shared" si="4"/>
        <v>June</v>
      </c>
      <c r="D158">
        <v>84.2</v>
      </c>
      <c r="E158" s="4">
        <f t="shared" si="5"/>
        <v>29</v>
      </c>
      <c r="F158">
        <v>0.56000000000000005</v>
      </c>
      <c r="G158">
        <v>44</v>
      </c>
      <c r="H158">
        <v>0.3</v>
      </c>
      <c r="I158">
        <v>34</v>
      </c>
    </row>
    <row r="159" spans="1:9" x14ac:dyDescent="0.3">
      <c r="A159" s="3">
        <v>42893</v>
      </c>
      <c r="B159" t="s">
        <v>57</v>
      </c>
      <c r="C159" t="str">
        <f t="shared" si="4"/>
        <v>June</v>
      </c>
      <c r="D159">
        <v>86.8</v>
      </c>
      <c r="E159" s="4">
        <f t="shared" si="5"/>
        <v>30.444444444444443</v>
      </c>
      <c r="F159">
        <v>0.56000000000000005</v>
      </c>
      <c r="G159">
        <v>58</v>
      </c>
      <c r="H159">
        <v>0.3</v>
      </c>
      <c r="I159">
        <v>36</v>
      </c>
    </row>
    <row r="160" spans="1:9" x14ac:dyDescent="0.3">
      <c r="A160" s="3">
        <v>42894</v>
      </c>
      <c r="B160" t="s">
        <v>58</v>
      </c>
      <c r="C160" t="str">
        <f t="shared" si="4"/>
        <v>June</v>
      </c>
      <c r="D160">
        <v>90.7</v>
      </c>
      <c r="E160" s="4">
        <f t="shared" si="5"/>
        <v>32.611111111111114</v>
      </c>
      <c r="F160">
        <v>0.5</v>
      </c>
      <c r="G160">
        <v>46</v>
      </c>
      <c r="H160">
        <v>0.3</v>
      </c>
      <c r="I160">
        <v>39</v>
      </c>
    </row>
    <row r="161" spans="1:9" x14ac:dyDescent="0.3">
      <c r="A161" s="3">
        <v>42895</v>
      </c>
      <c r="B161" t="s">
        <v>59</v>
      </c>
      <c r="C161" t="str">
        <f t="shared" si="4"/>
        <v>June</v>
      </c>
      <c r="D161">
        <v>77.599999999999994</v>
      </c>
      <c r="E161" s="4">
        <f t="shared" si="5"/>
        <v>25.333333333333329</v>
      </c>
      <c r="F161">
        <v>0.61</v>
      </c>
      <c r="G161">
        <v>44</v>
      </c>
      <c r="H161">
        <v>0.3</v>
      </c>
      <c r="I161">
        <v>32</v>
      </c>
    </row>
    <row r="162" spans="1:9" x14ac:dyDescent="0.3">
      <c r="A162" s="3">
        <v>42896</v>
      </c>
      <c r="B162" t="s">
        <v>60</v>
      </c>
      <c r="C162" t="str">
        <f t="shared" si="4"/>
        <v>June</v>
      </c>
      <c r="D162">
        <v>79.5</v>
      </c>
      <c r="E162" s="4">
        <f t="shared" si="5"/>
        <v>26.388888888888889</v>
      </c>
      <c r="F162">
        <v>0.54</v>
      </c>
      <c r="G162">
        <v>54</v>
      </c>
      <c r="H162">
        <v>0.3</v>
      </c>
      <c r="I162">
        <v>35</v>
      </c>
    </row>
    <row r="163" spans="1:9" x14ac:dyDescent="0.3">
      <c r="A163" s="3">
        <v>42897</v>
      </c>
      <c r="B163" t="s">
        <v>54</v>
      </c>
      <c r="C163" t="str">
        <f t="shared" si="4"/>
        <v>June</v>
      </c>
      <c r="D163">
        <v>84.8</v>
      </c>
      <c r="E163" s="4">
        <f t="shared" si="5"/>
        <v>29.333333333333332</v>
      </c>
      <c r="F163">
        <v>0.53</v>
      </c>
      <c r="G163">
        <v>42</v>
      </c>
      <c r="H163">
        <v>0.3</v>
      </c>
      <c r="I163">
        <v>36</v>
      </c>
    </row>
    <row r="164" spans="1:9" x14ac:dyDescent="0.3">
      <c r="A164" s="3">
        <v>42898</v>
      </c>
      <c r="B164" t="s">
        <v>55</v>
      </c>
      <c r="C164" t="str">
        <f t="shared" si="4"/>
        <v>June</v>
      </c>
      <c r="D164">
        <v>93</v>
      </c>
      <c r="E164" s="4">
        <f t="shared" si="5"/>
        <v>33.888888888888886</v>
      </c>
      <c r="F164">
        <v>0.5</v>
      </c>
      <c r="G164">
        <v>67</v>
      </c>
      <c r="H164">
        <v>0.3</v>
      </c>
      <c r="I164">
        <v>40</v>
      </c>
    </row>
    <row r="165" spans="1:9" x14ac:dyDescent="0.3">
      <c r="A165" s="3">
        <v>42899</v>
      </c>
      <c r="B165" t="s">
        <v>56</v>
      </c>
      <c r="C165" t="str">
        <f t="shared" si="4"/>
        <v>June</v>
      </c>
      <c r="D165">
        <v>75.599999999999994</v>
      </c>
      <c r="E165" s="4">
        <f t="shared" si="5"/>
        <v>24.222222222222218</v>
      </c>
      <c r="F165">
        <v>0.59</v>
      </c>
      <c r="G165">
        <v>65</v>
      </c>
      <c r="H165">
        <v>0.3</v>
      </c>
      <c r="I165">
        <v>32</v>
      </c>
    </row>
    <row r="166" spans="1:9" x14ac:dyDescent="0.3">
      <c r="A166" s="3">
        <v>42900</v>
      </c>
      <c r="B166" t="s">
        <v>57</v>
      </c>
      <c r="C166" t="str">
        <f t="shared" si="4"/>
        <v>June</v>
      </c>
      <c r="D166">
        <v>80.5</v>
      </c>
      <c r="E166" s="4">
        <f t="shared" si="5"/>
        <v>26.944444444444443</v>
      </c>
      <c r="F166">
        <v>0.56999999999999995</v>
      </c>
      <c r="G166">
        <v>48</v>
      </c>
      <c r="H166">
        <v>0.3</v>
      </c>
      <c r="I166">
        <v>35</v>
      </c>
    </row>
    <row r="167" spans="1:9" x14ac:dyDescent="0.3">
      <c r="A167" s="3">
        <v>42901</v>
      </c>
      <c r="B167" t="s">
        <v>58</v>
      </c>
      <c r="C167" t="str">
        <f t="shared" si="4"/>
        <v>June</v>
      </c>
      <c r="D167">
        <v>84.8</v>
      </c>
      <c r="E167" s="4">
        <f t="shared" si="5"/>
        <v>29.333333333333332</v>
      </c>
      <c r="F167">
        <v>0.56000000000000005</v>
      </c>
      <c r="G167">
        <v>50</v>
      </c>
      <c r="H167">
        <v>0.3</v>
      </c>
      <c r="I167">
        <v>36</v>
      </c>
    </row>
    <row r="168" spans="1:9" x14ac:dyDescent="0.3">
      <c r="A168" s="3">
        <v>42902</v>
      </c>
      <c r="B168" t="s">
        <v>59</v>
      </c>
      <c r="C168" t="str">
        <f t="shared" si="4"/>
        <v>June</v>
      </c>
      <c r="D168">
        <v>99.3</v>
      </c>
      <c r="E168" s="4">
        <f t="shared" si="5"/>
        <v>37.388888888888886</v>
      </c>
      <c r="F168">
        <v>0.47</v>
      </c>
      <c r="G168">
        <v>77</v>
      </c>
      <c r="H168">
        <v>0.3</v>
      </c>
      <c r="I168">
        <v>41</v>
      </c>
    </row>
    <row r="169" spans="1:9" x14ac:dyDescent="0.3">
      <c r="A169" s="3">
        <v>42903</v>
      </c>
      <c r="B169" t="s">
        <v>60</v>
      </c>
      <c r="C169" t="str">
        <f t="shared" si="4"/>
        <v>June</v>
      </c>
      <c r="D169">
        <v>76.3</v>
      </c>
      <c r="E169" s="4">
        <f t="shared" si="5"/>
        <v>24.611111111111111</v>
      </c>
      <c r="F169">
        <v>0.65</v>
      </c>
      <c r="G169">
        <v>47</v>
      </c>
      <c r="H169">
        <v>0.3</v>
      </c>
      <c r="I169">
        <v>31</v>
      </c>
    </row>
    <row r="170" spans="1:9" x14ac:dyDescent="0.3">
      <c r="A170" s="3">
        <v>42904</v>
      </c>
      <c r="B170" t="s">
        <v>54</v>
      </c>
      <c r="C170" t="str">
        <f t="shared" si="4"/>
        <v>June</v>
      </c>
      <c r="D170">
        <v>72.599999999999994</v>
      </c>
      <c r="E170" s="4">
        <f t="shared" si="5"/>
        <v>22.555555555555554</v>
      </c>
      <c r="F170">
        <v>0.59</v>
      </c>
      <c r="G170">
        <v>60</v>
      </c>
      <c r="H170">
        <v>0.3</v>
      </c>
      <c r="I170">
        <v>32</v>
      </c>
    </row>
    <row r="171" spans="1:9" x14ac:dyDescent="0.3">
      <c r="A171" s="3">
        <v>42905</v>
      </c>
      <c r="B171" t="s">
        <v>55</v>
      </c>
      <c r="C171" t="str">
        <f t="shared" si="4"/>
        <v>June</v>
      </c>
      <c r="D171">
        <v>86.5</v>
      </c>
      <c r="E171" s="4">
        <f t="shared" si="5"/>
        <v>30.277777777777779</v>
      </c>
      <c r="F171">
        <v>0.56000000000000005</v>
      </c>
      <c r="G171">
        <v>66</v>
      </c>
      <c r="H171">
        <v>0.3</v>
      </c>
      <c r="I171">
        <v>35</v>
      </c>
    </row>
    <row r="172" spans="1:9" x14ac:dyDescent="0.3">
      <c r="A172" s="3">
        <v>42906</v>
      </c>
      <c r="B172" t="s">
        <v>56</v>
      </c>
      <c r="C172" t="str">
        <f t="shared" si="4"/>
        <v>June</v>
      </c>
      <c r="D172">
        <v>85.1</v>
      </c>
      <c r="E172" s="4">
        <f t="shared" si="5"/>
        <v>29.5</v>
      </c>
      <c r="F172">
        <v>0.54</v>
      </c>
      <c r="G172">
        <v>70</v>
      </c>
      <c r="H172">
        <v>0.3</v>
      </c>
      <c r="I172">
        <v>37</v>
      </c>
    </row>
    <row r="173" spans="1:9" x14ac:dyDescent="0.3">
      <c r="A173" s="3">
        <v>42907</v>
      </c>
      <c r="B173" t="s">
        <v>57</v>
      </c>
      <c r="C173" t="str">
        <f t="shared" si="4"/>
        <v>June</v>
      </c>
      <c r="D173">
        <v>94.3</v>
      </c>
      <c r="E173" s="4">
        <f t="shared" si="5"/>
        <v>34.611111111111114</v>
      </c>
      <c r="F173">
        <v>0.47</v>
      </c>
      <c r="G173">
        <v>76</v>
      </c>
      <c r="H173">
        <v>0.3</v>
      </c>
      <c r="I173">
        <v>41</v>
      </c>
    </row>
    <row r="174" spans="1:9" x14ac:dyDescent="0.3">
      <c r="A174" s="3">
        <v>42908</v>
      </c>
      <c r="B174" t="s">
        <v>58</v>
      </c>
      <c r="C174" t="str">
        <f t="shared" si="4"/>
        <v>June</v>
      </c>
      <c r="D174">
        <v>72.3</v>
      </c>
      <c r="E174" s="4">
        <f t="shared" si="5"/>
        <v>22.388888888888889</v>
      </c>
      <c r="F174">
        <v>0.65</v>
      </c>
      <c r="G174">
        <v>36</v>
      </c>
      <c r="H174">
        <v>0.3</v>
      </c>
      <c r="I174">
        <v>31</v>
      </c>
    </row>
    <row r="175" spans="1:9" x14ac:dyDescent="0.3">
      <c r="A175" s="3">
        <v>42909</v>
      </c>
      <c r="B175" t="s">
        <v>59</v>
      </c>
      <c r="C175" t="str">
        <f t="shared" si="4"/>
        <v>June</v>
      </c>
      <c r="D175">
        <v>79.900000000000006</v>
      </c>
      <c r="E175" s="4">
        <f t="shared" si="5"/>
        <v>26.611111111111114</v>
      </c>
      <c r="F175">
        <v>0.61</v>
      </c>
      <c r="G175">
        <v>39</v>
      </c>
      <c r="H175">
        <v>0.3</v>
      </c>
      <c r="I175">
        <v>33</v>
      </c>
    </row>
    <row r="176" spans="1:9" x14ac:dyDescent="0.3">
      <c r="A176" s="3">
        <v>42910</v>
      </c>
      <c r="B176" t="s">
        <v>60</v>
      </c>
      <c r="C176" t="str">
        <f t="shared" si="4"/>
        <v>June</v>
      </c>
      <c r="D176">
        <v>80.5</v>
      </c>
      <c r="E176" s="4">
        <f t="shared" si="5"/>
        <v>26.944444444444443</v>
      </c>
      <c r="F176">
        <v>0.56999999999999995</v>
      </c>
      <c r="G176">
        <v>50</v>
      </c>
      <c r="H176">
        <v>0.3</v>
      </c>
      <c r="I176">
        <v>35</v>
      </c>
    </row>
    <row r="177" spans="1:9" x14ac:dyDescent="0.3">
      <c r="A177" s="3">
        <v>42911</v>
      </c>
      <c r="B177" t="s">
        <v>54</v>
      </c>
      <c r="C177" t="str">
        <f t="shared" si="4"/>
        <v>June</v>
      </c>
      <c r="D177">
        <v>85.1</v>
      </c>
      <c r="E177" s="4">
        <f t="shared" si="5"/>
        <v>29.5</v>
      </c>
      <c r="F177">
        <v>0.51</v>
      </c>
      <c r="G177">
        <v>58</v>
      </c>
      <c r="H177">
        <v>0.3</v>
      </c>
      <c r="I177">
        <v>37</v>
      </c>
    </row>
    <row r="178" spans="1:9" x14ac:dyDescent="0.3">
      <c r="A178" s="3">
        <v>42912</v>
      </c>
      <c r="B178" t="s">
        <v>55</v>
      </c>
      <c r="C178" t="str">
        <f t="shared" si="4"/>
        <v>June</v>
      </c>
      <c r="D178">
        <v>102.6</v>
      </c>
      <c r="E178" s="4">
        <f t="shared" si="5"/>
        <v>39.222222222222221</v>
      </c>
      <c r="F178">
        <v>0.47</v>
      </c>
      <c r="G178">
        <v>60</v>
      </c>
      <c r="H178">
        <v>0.3</v>
      </c>
      <c r="I178">
        <v>42</v>
      </c>
    </row>
    <row r="179" spans="1:9" x14ac:dyDescent="0.3">
      <c r="A179" s="3">
        <v>42913</v>
      </c>
      <c r="B179" t="s">
        <v>56</v>
      </c>
      <c r="C179" t="str">
        <f t="shared" si="4"/>
        <v>June</v>
      </c>
      <c r="D179">
        <v>75.3</v>
      </c>
      <c r="E179" s="4">
        <f t="shared" si="5"/>
        <v>24.055555555555557</v>
      </c>
      <c r="F179">
        <v>0.63</v>
      </c>
      <c r="G179">
        <v>62</v>
      </c>
      <c r="H179">
        <v>0.3</v>
      </c>
      <c r="I179">
        <v>31</v>
      </c>
    </row>
    <row r="180" spans="1:9" x14ac:dyDescent="0.3">
      <c r="A180" s="3">
        <v>42914</v>
      </c>
      <c r="B180" t="s">
        <v>57</v>
      </c>
      <c r="C180" t="str">
        <f t="shared" si="4"/>
        <v>June</v>
      </c>
      <c r="D180">
        <v>75.900000000000006</v>
      </c>
      <c r="E180" s="4">
        <f t="shared" si="5"/>
        <v>24.388888888888893</v>
      </c>
      <c r="F180">
        <v>0.59</v>
      </c>
      <c r="G180">
        <v>65</v>
      </c>
      <c r="H180">
        <v>0.3</v>
      </c>
      <c r="I180">
        <v>33</v>
      </c>
    </row>
    <row r="181" spans="1:9" x14ac:dyDescent="0.3">
      <c r="A181" s="3">
        <v>42915</v>
      </c>
      <c r="B181" t="s">
        <v>58</v>
      </c>
      <c r="C181" t="str">
        <f t="shared" si="4"/>
        <v>June</v>
      </c>
      <c r="D181">
        <v>86.5</v>
      </c>
      <c r="E181" s="4">
        <f t="shared" si="5"/>
        <v>30.277777777777779</v>
      </c>
      <c r="F181">
        <v>0.54</v>
      </c>
      <c r="G181">
        <v>64</v>
      </c>
      <c r="H181">
        <v>0.3</v>
      </c>
      <c r="I181">
        <v>35</v>
      </c>
    </row>
    <row r="182" spans="1:9" x14ac:dyDescent="0.3">
      <c r="A182" s="3">
        <v>42916</v>
      </c>
      <c r="B182" t="s">
        <v>59</v>
      </c>
      <c r="C182" t="str">
        <f t="shared" si="4"/>
        <v>June</v>
      </c>
      <c r="D182">
        <v>89.4</v>
      </c>
      <c r="E182" s="4">
        <f t="shared" si="5"/>
        <v>31.888888888888889</v>
      </c>
      <c r="F182">
        <v>0.53</v>
      </c>
      <c r="G182">
        <v>47</v>
      </c>
      <c r="H182">
        <v>0.3</v>
      </c>
      <c r="I182">
        <v>38</v>
      </c>
    </row>
    <row r="183" spans="1:9" x14ac:dyDescent="0.3">
      <c r="A183" s="3">
        <v>42917</v>
      </c>
      <c r="B183" t="s">
        <v>60</v>
      </c>
      <c r="C183" t="str">
        <f t="shared" si="4"/>
        <v>July</v>
      </c>
      <c r="D183">
        <v>102.9</v>
      </c>
      <c r="E183" s="4">
        <f t="shared" si="5"/>
        <v>39.388888888888886</v>
      </c>
      <c r="F183">
        <v>0.47</v>
      </c>
      <c r="G183">
        <v>59</v>
      </c>
      <c r="H183">
        <v>0.5</v>
      </c>
      <c r="I183">
        <v>43</v>
      </c>
    </row>
    <row r="184" spans="1:9" x14ac:dyDescent="0.3">
      <c r="A184" s="3">
        <v>42918</v>
      </c>
      <c r="B184" t="s">
        <v>54</v>
      </c>
      <c r="C184" t="str">
        <f t="shared" si="4"/>
        <v>July</v>
      </c>
      <c r="D184">
        <v>93.4</v>
      </c>
      <c r="E184" s="4">
        <f t="shared" si="5"/>
        <v>34.111111111111114</v>
      </c>
      <c r="F184">
        <v>0.51</v>
      </c>
      <c r="G184">
        <v>68</v>
      </c>
      <c r="H184">
        <v>0.5</v>
      </c>
      <c r="I184">
        <v>38</v>
      </c>
    </row>
    <row r="185" spans="1:9" x14ac:dyDescent="0.3">
      <c r="A185" s="3">
        <v>42919</v>
      </c>
      <c r="B185" t="s">
        <v>55</v>
      </c>
      <c r="C185" t="str">
        <f t="shared" si="4"/>
        <v>July</v>
      </c>
      <c r="D185">
        <v>81.5</v>
      </c>
      <c r="E185" s="4">
        <f t="shared" si="5"/>
        <v>27.5</v>
      </c>
      <c r="F185">
        <v>0.54</v>
      </c>
      <c r="G185">
        <v>68</v>
      </c>
      <c r="H185">
        <v>0.5</v>
      </c>
      <c r="I185">
        <v>35</v>
      </c>
    </row>
    <row r="186" spans="1:9" x14ac:dyDescent="0.3">
      <c r="A186" s="3">
        <v>42920</v>
      </c>
      <c r="B186" t="s">
        <v>56</v>
      </c>
      <c r="C186" t="str">
        <f t="shared" si="4"/>
        <v>July</v>
      </c>
      <c r="D186">
        <v>84.2</v>
      </c>
      <c r="E186" s="4">
        <f t="shared" si="5"/>
        <v>29</v>
      </c>
      <c r="F186">
        <v>0.59</v>
      </c>
      <c r="G186">
        <v>49</v>
      </c>
      <c r="H186">
        <v>0.5</v>
      </c>
      <c r="I186">
        <v>34</v>
      </c>
    </row>
    <row r="187" spans="1:9" x14ac:dyDescent="0.3">
      <c r="A187" s="3">
        <v>42921</v>
      </c>
      <c r="B187" t="s">
        <v>57</v>
      </c>
      <c r="C187" t="str">
        <f t="shared" si="4"/>
        <v>July</v>
      </c>
      <c r="D187">
        <v>73.599999999999994</v>
      </c>
      <c r="E187" s="4">
        <f t="shared" si="5"/>
        <v>23.111111111111107</v>
      </c>
      <c r="F187">
        <v>0.63</v>
      </c>
      <c r="G187">
        <v>55</v>
      </c>
      <c r="H187">
        <v>0.5</v>
      </c>
      <c r="I187">
        <v>32</v>
      </c>
    </row>
    <row r="188" spans="1:9" x14ac:dyDescent="0.3">
      <c r="A188" s="3">
        <v>42922</v>
      </c>
      <c r="B188" t="s">
        <v>58</v>
      </c>
      <c r="C188" t="str">
        <f t="shared" si="4"/>
        <v>July</v>
      </c>
      <c r="D188">
        <v>91.7</v>
      </c>
      <c r="E188" s="4">
        <f t="shared" si="5"/>
        <v>33.166666666666664</v>
      </c>
      <c r="F188">
        <v>0.51</v>
      </c>
      <c r="G188">
        <v>46</v>
      </c>
      <c r="H188">
        <v>0.5</v>
      </c>
      <c r="I188">
        <v>39</v>
      </c>
    </row>
    <row r="189" spans="1:9" x14ac:dyDescent="0.3">
      <c r="A189" s="3">
        <v>42923</v>
      </c>
      <c r="B189" t="s">
        <v>59</v>
      </c>
      <c r="C189" t="str">
        <f t="shared" si="4"/>
        <v>July</v>
      </c>
      <c r="D189">
        <v>82.5</v>
      </c>
      <c r="E189" s="4">
        <f t="shared" si="5"/>
        <v>28.055555555555557</v>
      </c>
      <c r="F189">
        <v>0.56999999999999995</v>
      </c>
      <c r="G189">
        <v>41</v>
      </c>
      <c r="H189">
        <v>0.5</v>
      </c>
      <c r="I189">
        <v>35</v>
      </c>
    </row>
    <row r="190" spans="1:9" x14ac:dyDescent="0.3">
      <c r="A190" s="3">
        <v>42924</v>
      </c>
      <c r="B190" t="s">
        <v>60</v>
      </c>
      <c r="C190" t="str">
        <f t="shared" si="4"/>
        <v>July</v>
      </c>
      <c r="D190">
        <v>83.2</v>
      </c>
      <c r="E190" s="4">
        <f t="shared" si="5"/>
        <v>28.444444444444443</v>
      </c>
      <c r="F190">
        <v>0.56999999999999995</v>
      </c>
      <c r="G190">
        <v>44</v>
      </c>
      <c r="H190">
        <v>0.5</v>
      </c>
      <c r="I190">
        <v>34</v>
      </c>
    </row>
    <row r="191" spans="1:9" x14ac:dyDescent="0.3">
      <c r="A191" s="3">
        <v>42925</v>
      </c>
      <c r="B191" t="s">
        <v>54</v>
      </c>
      <c r="C191" t="str">
        <f t="shared" si="4"/>
        <v>July</v>
      </c>
      <c r="D191">
        <v>77.900000000000006</v>
      </c>
      <c r="E191" s="4">
        <f t="shared" si="5"/>
        <v>25.500000000000004</v>
      </c>
      <c r="F191">
        <v>0.59</v>
      </c>
      <c r="G191">
        <v>44</v>
      </c>
      <c r="H191">
        <v>0.5</v>
      </c>
      <c r="I191">
        <v>33</v>
      </c>
    </row>
    <row r="192" spans="1:9" x14ac:dyDescent="0.3">
      <c r="A192" s="3">
        <v>42926</v>
      </c>
      <c r="B192" t="s">
        <v>55</v>
      </c>
      <c r="C192" t="str">
        <f t="shared" si="4"/>
        <v>July</v>
      </c>
      <c r="D192">
        <v>98</v>
      </c>
      <c r="E192" s="4">
        <f t="shared" si="5"/>
        <v>36.666666666666664</v>
      </c>
      <c r="F192">
        <v>0.49</v>
      </c>
      <c r="G192">
        <v>66</v>
      </c>
      <c r="H192">
        <v>0.5</v>
      </c>
      <c r="I192">
        <v>40</v>
      </c>
    </row>
    <row r="193" spans="1:9" x14ac:dyDescent="0.3">
      <c r="A193" s="3">
        <v>42927</v>
      </c>
      <c r="B193" t="s">
        <v>56</v>
      </c>
      <c r="C193" t="str">
        <f t="shared" si="4"/>
        <v>July</v>
      </c>
      <c r="D193">
        <v>83.5</v>
      </c>
      <c r="E193" s="4">
        <f t="shared" si="5"/>
        <v>28.611111111111111</v>
      </c>
      <c r="F193">
        <v>0.54</v>
      </c>
      <c r="G193">
        <v>40</v>
      </c>
      <c r="H193">
        <v>0.5</v>
      </c>
      <c r="I193">
        <v>35</v>
      </c>
    </row>
    <row r="194" spans="1:9" x14ac:dyDescent="0.3">
      <c r="A194" s="3">
        <v>42928</v>
      </c>
      <c r="B194" t="s">
        <v>57</v>
      </c>
      <c r="C194" t="str">
        <f t="shared" si="4"/>
        <v>July</v>
      </c>
      <c r="D194">
        <v>80.2</v>
      </c>
      <c r="E194" s="4">
        <f t="shared" si="5"/>
        <v>26.777777777777779</v>
      </c>
      <c r="F194">
        <v>0.56000000000000005</v>
      </c>
      <c r="G194">
        <v>39</v>
      </c>
      <c r="H194">
        <v>0.5</v>
      </c>
      <c r="I194">
        <v>34</v>
      </c>
    </row>
    <row r="195" spans="1:9" x14ac:dyDescent="0.3">
      <c r="A195" s="3">
        <v>42929</v>
      </c>
      <c r="B195" t="s">
        <v>58</v>
      </c>
      <c r="C195" t="str">
        <f t="shared" ref="C195:C258" si="6">TEXT(A195,"mmmm")</f>
        <v>July</v>
      </c>
      <c r="D195">
        <v>78.900000000000006</v>
      </c>
      <c r="E195" s="4">
        <f t="shared" ref="E195:E258" si="7">(D195-32)*5/9</f>
        <v>26.055555555555557</v>
      </c>
      <c r="F195">
        <v>0.61</v>
      </c>
      <c r="G195">
        <v>49</v>
      </c>
      <c r="H195">
        <v>0.5</v>
      </c>
      <c r="I195">
        <v>33</v>
      </c>
    </row>
    <row r="196" spans="1:9" x14ac:dyDescent="0.3">
      <c r="A196" s="3">
        <v>42930</v>
      </c>
      <c r="B196" t="s">
        <v>59</v>
      </c>
      <c r="C196" t="str">
        <f t="shared" si="6"/>
        <v>July</v>
      </c>
      <c r="D196">
        <v>92</v>
      </c>
      <c r="E196" s="4">
        <f t="shared" si="7"/>
        <v>33.333333333333336</v>
      </c>
      <c r="F196">
        <v>0.5</v>
      </c>
      <c r="G196">
        <v>80</v>
      </c>
      <c r="H196">
        <v>0.5</v>
      </c>
      <c r="I196">
        <v>40</v>
      </c>
    </row>
    <row r="197" spans="1:9" x14ac:dyDescent="0.3">
      <c r="A197" s="3">
        <v>42931</v>
      </c>
      <c r="B197" t="s">
        <v>60</v>
      </c>
      <c r="C197" t="str">
        <f t="shared" si="6"/>
        <v>July</v>
      </c>
      <c r="D197">
        <v>82.5</v>
      </c>
      <c r="E197" s="4">
        <f t="shared" si="7"/>
        <v>28.055555555555557</v>
      </c>
      <c r="F197">
        <v>0.54</v>
      </c>
      <c r="G197">
        <v>56</v>
      </c>
      <c r="H197">
        <v>0.5</v>
      </c>
      <c r="I197">
        <v>35</v>
      </c>
    </row>
    <row r="198" spans="1:9" x14ac:dyDescent="0.3">
      <c r="A198" s="3">
        <v>42932</v>
      </c>
      <c r="B198" t="s">
        <v>54</v>
      </c>
      <c r="C198" t="str">
        <f t="shared" si="6"/>
        <v>July</v>
      </c>
      <c r="D198">
        <v>79.2</v>
      </c>
      <c r="E198" s="4">
        <f t="shared" si="7"/>
        <v>26.222222222222221</v>
      </c>
      <c r="F198">
        <v>0.59</v>
      </c>
      <c r="G198">
        <v>50</v>
      </c>
      <c r="H198">
        <v>0.5</v>
      </c>
      <c r="I198">
        <v>34</v>
      </c>
    </row>
    <row r="199" spans="1:9" x14ac:dyDescent="0.3">
      <c r="A199" s="3">
        <v>42933</v>
      </c>
      <c r="B199" t="s">
        <v>55</v>
      </c>
      <c r="C199" t="str">
        <f t="shared" si="6"/>
        <v>July</v>
      </c>
      <c r="D199">
        <v>80.900000000000006</v>
      </c>
      <c r="E199" s="4">
        <f t="shared" si="7"/>
        <v>27.166666666666671</v>
      </c>
      <c r="F199">
        <v>0.56999999999999995</v>
      </c>
      <c r="G199">
        <v>64</v>
      </c>
      <c r="H199">
        <v>0.5</v>
      </c>
      <c r="I199">
        <v>33</v>
      </c>
    </row>
    <row r="200" spans="1:9" x14ac:dyDescent="0.3">
      <c r="A200" s="3">
        <v>42934</v>
      </c>
      <c r="B200" t="s">
        <v>56</v>
      </c>
      <c r="C200" t="str">
        <f t="shared" si="6"/>
        <v>July</v>
      </c>
      <c r="D200">
        <v>99.3</v>
      </c>
      <c r="E200" s="4">
        <f t="shared" si="7"/>
        <v>37.388888888888886</v>
      </c>
      <c r="F200">
        <v>0.47</v>
      </c>
      <c r="G200">
        <v>76</v>
      </c>
      <c r="H200">
        <v>0.5</v>
      </c>
      <c r="I200">
        <v>41</v>
      </c>
    </row>
    <row r="201" spans="1:9" x14ac:dyDescent="0.3">
      <c r="A201" s="3">
        <v>42935</v>
      </c>
      <c r="B201" t="s">
        <v>57</v>
      </c>
      <c r="C201" t="str">
        <f t="shared" si="6"/>
        <v>July</v>
      </c>
      <c r="D201">
        <v>83.8</v>
      </c>
      <c r="E201" s="4">
        <f t="shared" si="7"/>
        <v>28.777777777777779</v>
      </c>
      <c r="F201">
        <v>0.56000000000000005</v>
      </c>
      <c r="G201">
        <v>44</v>
      </c>
      <c r="H201">
        <v>0.5</v>
      </c>
      <c r="I201">
        <v>36</v>
      </c>
    </row>
    <row r="202" spans="1:9" x14ac:dyDescent="0.3">
      <c r="A202" s="3">
        <v>42936</v>
      </c>
      <c r="B202" t="s">
        <v>58</v>
      </c>
      <c r="C202" t="str">
        <f t="shared" si="6"/>
        <v>July</v>
      </c>
      <c r="D202">
        <v>86.5</v>
      </c>
      <c r="E202" s="4">
        <f t="shared" si="7"/>
        <v>30.277777777777779</v>
      </c>
      <c r="F202">
        <v>0.56999999999999995</v>
      </c>
      <c r="G202">
        <v>44</v>
      </c>
      <c r="H202">
        <v>0.5</v>
      </c>
      <c r="I202">
        <v>35</v>
      </c>
    </row>
    <row r="203" spans="1:9" x14ac:dyDescent="0.3">
      <c r="A203" s="3">
        <v>42937</v>
      </c>
      <c r="B203" t="s">
        <v>59</v>
      </c>
      <c r="C203" t="str">
        <f t="shared" si="6"/>
        <v>July</v>
      </c>
      <c r="D203">
        <v>76.900000000000006</v>
      </c>
      <c r="E203" s="4">
        <f t="shared" si="7"/>
        <v>24.944444444444446</v>
      </c>
      <c r="F203">
        <v>0.56999999999999995</v>
      </c>
      <c r="G203">
        <v>59</v>
      </c>
      <c r="H203">
        <v>0.5</v>
      </c>
      <c r="I203">
        <v>33</v>
      </c>
    </row>
    <row r="204" spans="1:9" x14ac:dyDescent="0.3">
      <c r="A204" s="3">
        <v>42938</v>
      </c>
      <c r="B204" t="s">
        <v>60</v>
      </c>
      <c r="C204" t="str">
        <f t="shared" si="6"/>
        <v>July</v>
      </c>
      <c r="D204">
        <v>99.6</v>
      </c>
      <c r="E204" s="4">
        <f t="shared" si="7"/>
        <v>37.555555555555557</v>
      </c>
      <c r="F204">
        <v>0.47</v>
      </c>
      <c r="G204">
        <v>49</v>
      </c>
      <c r="H204">
        <v>0.5</v>
      </c>
      <c r="I204">
        <v>42</v>
      </c>
    </row>
    <row r="205" spans="1:9" x14ac:dyDescent="0.3">
      <c r="A205" s="3">
        <v>42939</v>
      </c>
      <c r="B205" t="s">
        <v>54</v>
      </c>
      <c r="C205" t="str">
        <f t="shared" si="6"/>
        <v>July</v>
      </c>
      <c r="D205">
        <v>89.1</v>
      </c>
      <c r="E205" s="4">
        <f t="shared" si="7"/>
        <v>31.722222222222221</v>
      </c>
      <c r="F205">
        <v>0.51</v>
      </c>
      <c r="G205">
        <v>72</v>
      </c>
      <c r="H205">
        <v>0.5</v>
      </c>
      <c r="I205">
        <v>37</v>
      </c>
    </row>
    <row r="206" spans="1:9" x14ac:dyDescent="0.3">
      <c r="A206" s="3">
        <v>42940</v>
      </c>
      <c r="B206" t="s">
        <v>55</v>
      </c>
      <c r="C206" t="str">
        <f t="shared" si="6"/>
        <v>July</v>
      </c>
      <c r="D206">
        <v>83.5</v>
      </c>
      <c r="E206" s="4">
        <f t="shared" si="7"/>
        <v>28.611111111111111</v>
      </c>
      <c r="F206">
        <v>0.56999999999999995</v>
      </c>
      <c r="G206">
        <v>69</v>
      </c>
      <c r="H206">
        <v>0.5</v>
      </c>
      <c r="I206">
        <v>35</v>
      </c>
    </row>
    <row r="207" spans="1:9" x14ac:dyDescent="0.3">
      <c r="A207" s="3">
        <v>42941</v>
      </c>
      <c r="B207" t="s">
        <v>56</v>
      </c>
      <c r="C207" t="str">
        <f t="shared" si="6"/>
        <v>July</v>
      </c>
      <c r="D207">
        <v>79.900000000000006</v>
      </c>
      <c r="E207" s="4">
        <f t="shared" si="7"/>
        <v>26.611111111111114</v>
      </c>
      <c r="F207">
        <v>0.56999999999999995</v>
      </c>
      <c r="G207">
        <v>64</v>
      </c>
      <c r="H207">
        <v>0.5</v>
      </c>
      <c r="I207">
        <v>33</v>
      </c>
    </row>
    <row r="208" spans="1:9" x14ac:dyDescent="0.3">
      <c r="A208" s="3">
        <v>42942</v>
      </c>
      <c r="B208" t="s">
        <v>57</v>
      </c>
      <c r="C208" t="str">
        <f t="shared" si="6"/>
        <v>July</v>
      </c>
      <c r="D208">
        <v>76.599999999999994</v>
      </c>
      <c r="E208" s="4">
        <f t="shared" si="7"/>
        <v>24.777777777777775</v>
      </c>
      <c r="F208">
        <v>0.59</v>
      </c>
      <c r="G208">
        <v>37</v>
      </c>
      <c r="H208">
        <v>0.5</v>
      </c>
      <c r="I208">
        <v>32</v>
      </c>
    </row>
    <row r="209" spans="1:9" x14ac:dyDescent="0.3">
      <c r="A209" s="3">
        <v>42943</v>
      </c>
      <c r="B209" t="s">
        <v>58</v>
      </c>
      <c r="C209" t="str">
        <f t="shared" si="6"/>
        <v>July</v>
      </c>
      <c r="D209">
        <v>97.9</v>
      </c>
      <c r="E209" s="4">
        <f t="shared" si="7"/>
        <v>36.611111111111114</v>
      </c>
      <c r="F209">
        <v>0.47</v>
      </c>
      <c r="G209">
        <v>74</v>
      </c>
      <c r="H209">
        <v>0.5</v>
      </c>
      <c r="I209">
        <v>43</v>
      </c>
    </row>
    <row r="210" spans="1:9" x14ac:dyDescent="0.3">
      <c r="A210" s="3">
        <v>42944</v>
      </c>
      <c r="B210" t="s">
        <v>59</v>
      </c>
      <c r="C210" t="str">
        <f t="shared" si="6"/>
        <v>July</v>
      </c>
      <c r="D210">
        <v>87.4</v>
      </c>
      <c r="E210" s="4">
        <f t="shared" si="7"/>
        <v>30.777777777777779</v>
      </c>
      <c r="F210">
        <v>0.51</v>
      </c>
      <c r="G210">
        <v>58</v>
      </c>
      <c r="H210">
        <v>0.5</v>
      </c>
      <c r="I210">
        <v>38</v>
      </c>
    </row>
    <row r="211" spans="1:9" x14ac:dyDescent="0.3">
      <c r="A211" s="3">
        <v>42945</v>
      </c>
      <c r="B211" t="s">
        <v>60</v>
      </c>
      <c r="C211" t="str">
        <f t="shared" si="6"/>
        <v>July</v>
      </c>
      <c r="D211">
        <v>85.5</v>
      </c>
      <c r="E211" s="4">
        <f t="shared" si="7"/>
        <v>29.722222222222221</v>
      </c>
      <c r="F211">
        <v>0.56999999999999995</v>
      </c>
      <c r="G211">
        <v>50</v>
      </c>
      <c r="H211">
        <v>0.5</v>
      </c>
      <c r="I211">
        <v>35</v>
      </c>
    </row>
    <row r="212" spans="1:9" x14ac:dyDescent="0.3">
      <c r="A212" s="3">
        <v>42946</v>
      </c>
      <c r="B212" t="s">
        <v>54</v>
      </c>
      <c r="C212" t="str">
        <f t="shared" si="6"/>
        <v>July</v>
      </c>
      <c r="D212">
        <v>78.2</v>
      </c>
      <c r="E212" s="4">
        <f t="shared" si="7"/>
        <v>25.666666666666668</v>
      </c>
      <c r="F212">
        <v>0.59</v>
      </c>
      <c r="G212">
        <v>52</v>
      </c>
      <c r="H212">
        <v>0.5</v>
      </c>
      <c r="I212">
        <v>34</v>
      </c>
    </row>
    <row r="213" spans="1:9" x14ac:dyDescent="0.3">
      <c r="A213" s="3">
        <v>42947</v>
      </c>
      <c r="B213" t="s">
        <v>55</v>
      </c>
      <c r="C213" t="str">
        <f t="shared" si="6"/>
        <v>July</v>
      </c>
      <c r="D213">
        <v>74.599999999999994</v>
      </c>
      <c r="E213" s="4">
        <f t="shared" si="7"/>
        <v>23.666666666666664</v>
      </c>
      <c r="F213">
        <v>0.61</v>
      </c>
      <c r="G213">
        <v>38</v>
      </c>
      <c r="H213">
        <v>0.5</v>
      </c>
      <c r="I213">
        <v>32</v>
      </c>
    </row>
    <row r="214" spans="1:9" x14ac:dyDescent="0.3">
      <c r="A214" s="3">
        <v>42948</v>
      </c>
      <c r="B214" t="s">
        <v>56</v>
      </c>
      <c r="C214" t="str">
        <f t="shared" si="6"/>
        <v>August</v>
      </c>
      <c r="D214">
        <v>75.599999999999994</v>
      </c>
      <c r="E214" s="4">
        <f t="shared" si="7"/>
        <v>24.222222222222218</v>
      </c>
      <c r="F214">
        <v>0.63</v>
      </c>
      <c r="G214">
        <v>56</v>
      </c>
      <c r="H214">
        <v>0.5</v>
      </c>
      <c r="I214">
        <v>32</v>
      </c>
    </row>
    <row r="215" spans="1:9" x14ac:dyDescent="0.3">
      <c r="A215" s="3">
        <v>42949</v>
      </c>
      <c r="B215" t="s">
        <v>57</v>
      </c>
      <c r="C215" t="str">
        <f t="shared" si="6"/>
        <v>August</v>
      </c>
      <c r="D215">
        <v>76.3</v>
      </c>
      <c r="E215" s="4">
        <f t="shared" si="7"/>
        <v>24.611111111111111</v>
      </c>
      <c r="F215">
        <v>0.63</v>
      </c>
      <c r="G215">
        <v>48</v>
      </c>
      <c r="H215">
        <v>0.5</v>
      </c>
      <c r="I215">
        <v>31</v>
      </c>
    </row>
    <row r="216" spans="1:9" x14ac:dyDescent="0.3">
      <c r="A216" s="3">
        <v>42950</v>
      </c>
      <c r="B216" t="s">
        <v>58</v>
      </c>
      <c r="C216" t="str">
        <f t="shared" si="6"/>
        <v>August</v>
      </c>
      <c r="D216">
        <v>75</v>
      </c>
      <c r="E216" s="4">
        <f t="shared" si="7"/>
        <v>23.888888888888889</v>
      </c>
      <c r="F216">
        <v>0.63</v>
      </c>
      <c r="G216">
        <v>52</v>
      </c>
      <c r="H216">
        <v>0.5</v>
      </c>
      <c r="I216">
        <v>30</v>
      </c>
    </row>
    <row r="217" spans="1:9" x14ac:dyDescent="0.3">
      <c r="A217" s="3">
        <v>42951</v>
      </c>
      <c r="B217" t="s">
        <v>59</v>
      </c>
      <c r="C217" t="str">
        <f t="shared" si="6"/>
        <v>August</v>
      </c>
      <c r="D217">
        <v>70.7</v>
      </c>
      <c r="E217" s="4">
        <f t="shared" si="7"/>
        <v>21.5</v>
      </c>
      <c r="F217">
        <v>0.69</v>
      </c>
      <c r="G217">
        <v>34</v>
      </c>
      <c r="H217">
        <v>0.5</v>
      </c>
      <c r="I217">
        <v>29</v>
      </c>
    </row>
    <row r="218" spans="1:9" x14ac:dyDescent="0.3">
      <c r="A218" s="3">
        <v>42952</v>
      </c>
      <c r="B218" t="s">
        <v>60</v>
      </c>
      <c r="C218" t="str">
        <f t="shared" si="6"/>
        <v>August</v>
      </c>
      <c r="D218">
        <v>76.599999999999994</v>
      </c>
      <c r="E218" s="4">
        <f t="shared" si="7"/>
        <v>24.777777777777775</v>
      </c>
      <c r="F218">
        <v>0.61</v>
      </c>
      <c r="G218">
        <v>66</v>
      </c>
      <c r="H218">
        <v>0.5</v>
      </c>
      <c r="I218">
        <v>32</v>
      </c>
    </row>
    <row r="219" spans="1:9" x14ac:dyDescent="0.3">
      <c r="A219" s="3">
        <v>42953</v>
      </c>
      <c r="B219" t="s">
        <v>54</v>
      </c>
      <c r="C219" t="str">
        <f t="shared" si="6"/>
        <v>August</v>
      </c>
      <c r="D219">
        <v>77.3</v>
      </c>
      <c r="E219" s="4">
        <f t="shared" si="7"/>
        <v>25.166666666666668</v>
      </c>
      <c r="F219">
        <v>0.61</v>
      </c>
      <c r="G219">
        <v>36</v>
      </c>
      <c r="H219">
        <v>0.5</v>
      </c>
      <c r="I219">
        <v>31</v>
      </c>
    </row>
    <row r="220" spans="1:9" x14ac:dyDescent="0.3">
      <c r="A220" s="3">
        <v>42954</v>
      </c>
      <c r="B220" t="s">
        <v>55</v>
      </c>
      <c r="C220" t="str">
        <f t="shared" si="6"/>
        <v>August</v>
      </c>
      <c r="D220">
        <v>75</v>
      </c>
      <c r="E220" s="4">
        <f t="shared" si="7"/>
        <v>23.888888888888889</v>
      </c>
      <c r="F220">
        <v>0.67</v>
      </c>
      <c r="G220">
        <v>38</v>
      </c>
      <c r="H220">
        <v>0.5</v>
      </c>
      <c r="I220">
        <v>30</v>
      </c>
    </row>
    <row r="221" spans="1:9" x14ac:dyDescent="0.3">
      <c r="A221" s="3">
        <v>42955</v>
      </c>
      <c r="B221" t="s">
        <v>56</v>
      </c>
      <c r="C221" t="str">
        <f t="shared" si="6"/>
        <v>August</v>
      </c>
      <c r="D221">
        <v>68.7</v>
      </c>
      <c r="E221" s="4">
        <f t="shared" si="7"/>
        <v>20.388888888888889</v>
      </c>
      <c r="F221">
        <v>0.65</v>
      </c>
      <c r="G221">
        <v>50</v>
      </c>
      <c r="H221">
        <v>0.5</v>
      </c>
      <c r="I221">
        <v>29</v>
      </c>
    </row>
    <row r="222" spans="1:9" x14ac:dyDescent="0.3">
      <c r="A222" s="3">
        <v>42956</v>
      </c>
      <c r="B222" t="s">
        <v>57</v>
      </c>
      <c r="C222" t="str">
        <f t="shared" si="6"/>
        <v>August</v>
      </c>
      <c r="D222">
        <v>76.599999999999994</v>
      </c>
      <c r="E222" s="4">
        <f t="shared" si="7"/>
        <v>24.777777777777775</v>
      </c>
      <c r="F222">
        <v>0.63</v>
      </c>
      <c r="G222">
        <v>55</v>
      </c>
      <c r="H222">
        <v>0.5</v>
      </c>
      <c r="I222">
        <v>32</v>
      </c>
    </row>
    <row r="223" spans="1:9" x14ac:dyDescent="0.3">
      <c r="A223" s="3">
        <v>42957</v>
      </c>
      <c r="B223" t="s">
        <v>58</v>
      </c>
      <c r="C223" t="str">
        <f t="shared" si="6"/>
        <v>August</v>
      </c>
      <c r="D223">
        <v>70.3</v>
      </c>
      <c r="E223" s="4">
        <f t="shared" si="7"/>
        <v>21.277777777777779</v>
      </c>
      <c r="F223">
        <v>0.65</v>
      </c>
      <c r="G223">
        <v>56</v>
      </c>
      <c r="H223">
        <v>0.5</v>
      </c>
      <c r="I223">
        <v>31</v>
      </c>
    </row>
    <row r="224" spans="1:9" x14ac:dyDescent="0.3">
      <c r="A224" s="3">
        <v>42958</v>
      </c>
      <c r="B224" t="s">
        <v>59</v>
      </c>
      <c r="C224" t="str">
        <f t="shared" si="6"/>
        <v>August</v>
      </c>
      <c r="D224">
        <v>75</v>
      </c>
      <c r="E224" s="4">
        <f t="shared" si="7"/>
        <v>23.888888888888889</v>
      </c>
      <c r="F224">
        <v>0.67</v>
      </c>
      <c r="G224">
        <v>49</v>
      </c>
      <c r="H224">
        <v>0.5</v>
      </c>
      <c r="I224">
        <v>30</v>
      </c>
    </row>
    <row r="225" spans="1:9" x14ac:dyDescent="0.3">
      <c r="A225" s="3">
        <v>42959</v>
      </c>
      <c r="B225" t="s">
        <v>60</v>
      </c>
      <c r="C225" t="str">
        <f t="shared" si="6"/>
        <v>August</v>
      </c>
      <c r="D225">
        <v>67.7</v>
      </c>
      <c r="E225" s="4">
        <f t="shared" si="7"/>
        <v>19.833333333333332</v>
      </c>
      <c r="F225">
        <v>0.65</v>
      </c>
      <c r="G225">
        <v>43</v>
      </c>
      <c r="H225">
        <v>0.5</v>
      </c>
      <c r="I225">
        <v>29</v>
      </c>
    </row>
    <row r="226" spans="1:9" x14ac:dyDescent="0.3">
      <c r="A226" s="3">
        <v>42960</v>
      </c>
      <c r="B226" t="s">
        <v>54</v>
      </c>
      <c r="C226" t="str">
        <f t="shared" si="6"/>
        <v>August</v>
      </c>
      <c r="D226">
        <v>67.7</v>
      </c>
      <c r="E226" s="4">
        <f t="shared" si="7"/>
        <v>19.833333333333332</v>
      </c>
      <c r="F226">
        <v>0.65</v>
      </c>
      <c r="G226">
        <v>54</v>
      </c>
      <c r="H226">
        <v>0.5</v>
      </c>
      <c r="I226">
        <v>29</v>
      </c>
    </row>
    <row r="227" spans="1:9" x14ac:dyDescent="0.3">
      <c r="A227" s="3">
        <v>42961</v>
      </c>
      <c r="B227" t="s">
        <v>55</v>
      </c>
      <c r="C227" t="str">
        <f t="shared" si="6"/>
        <v>August</v>
      </c>
      <c r="D227">
        <v>72.599999999999994</v>
      </c>
      <c r="E227" s="4">
        <f t="shared" si="7"/>
        <v>22.555555555555554</v>
      </c>
      <c r="F227">
        <v>0.59</v>
      </c>
      <c r="G227">
        <v>43</v>
      </c>
      <c r="H227">
        <v>0.5</v>
      </c>
      <c r="I227">
        <v>32</v>
      </c>
    </row>
    <row r="228" spans="1:9" x14ac:dyDescent="0.3">
      <c r="A228" s="3">
        <v>42962</v>
      </c>
      <c r="B228" t="s">
        <v>56</v>
      </c>
      <c r="C228" t="str">
        <f t="shared" si="6"/>
        <v>August</v>
      </c>
      <c r="D228">
        <v>74.3</v>
      </c>
      <c r="E228" s="4">
        <f t="shared" si="7"/>
        <v>23.5</v>
      </c>
      <c r="F228">
        <v>0.63</v>
      </c>
      <c r="G228">
        <v>44</v>
      </c>
      <c r="H228">
        <v>0.5</v>
      </c>
      <c r="I228">
        <v>31</v>
      </c>
    </row>
    <row r="229" spans="1:9" x14ac:dyDescent="0.3">
      <c r="A229" s="3">
        <v>42963</v>
      </c>
      <c r="B229" t="s">
        <v>57</v>
      </c>
      <c r="C229" t="str">
        <f t="shared" si="6"/>
        <v>August</v>
      </c>
      <c r="D229">
        <v>71</v>
      </c>
      <c r="E229" s="4">
        <f t="shared" si="7"/>
        <v>21.666666666666668</v>
      </c>
      <c r="F229">
        <v>0.63</v>
      </c>
      <c r="G229">
        <v>49</v>
      </c>
      <c r="H229">
        <v>0.5</v>
      </c>
      <c r="I229">
        <v>30</v>
      </c>
    </row>
    <row r="230" spans="1:9" x14ac:dyDescent="0.3">
      <c r="A230" s="3">
        <v>42964</v>
      </c>
      <c r="B230" t="s">
        <v>58</v>
      </c>
      <c r="C230" t="str">
        <f t="shared" si="6"/>
        <v>August</v>
      </c>
      <c r="D230">
        <v>68</v>
      </c>
      <c r="E230" s="4">
        <f t="shared" si="7"/>
        <v>20</v>
      </c>
      <c r="F230">
        <v>0.67</v>
      </c>
      <c r="G230">
        <v>42</v>
      </c>
      <c r="H230">
        <v>0.5</v>
      </c>
      <c r="I230">
        <v>30</v>
      </c>
    </row>
    <row r="231" spans="1:9" x14ac:dyDescent="0.3">
      <c r="A231" s="3">
        <v>42965</v>
      </c>
      <c r="B231" t="s">
        <v>59</v>
      </c>
      <c r="C231" t="str">
        <f t="shared" si="6"/>
        <v>August</v>
      </c>
      <c r="D231">
        <v>65.7</v>
      </c>
      <c r="E231" s="4">
        <f t="shared" si="7"/>
        <v>18.722222222222221</v>
      </c>
      <c r="F231">
        <v>0.69</v>
      </c>
      <c r="G231">
        <v>45</v>
      </c>
      <c r="H231">
        <v>0.5</v>
      </c>
      <c r="I231">
        <v>29</v>
      </c>
    </row>
    <row r="232" spans="1:9" x14ac:dyDescent="0.3">
      <c r="A232" s="3">
        <v>42966</v>
      </c>
      <c r="B232" t="s">
        <v>60</v>
      </c>
      <c r="C232" t="str">
        <f t="shared" si="6"/>
        <v>August</v>
      </c>
      <c r="D232">
        <v>79.599999999999994</v>
      </c>
      <c r="E232" s="4">
        <f t="shared" si="7"/>
        <v>26.444444444444443</v>
      </c>
      <c r="F232">
        <v>0.61</v>
      </c>
      <c r="G232">
        <v>58</v>
      </c>
      <c r="H232">
        <v>0.5</v>
      </c>
      <c r="I232">
        <v>32</v>
      </c>
    </row>
    <row r="233" spans="1:9" x14ac:dyDescent="0.3">
      <c r="A233" s="3">
        <v>42967</v>
      </c>
      <c r="B233" t="s">
        <v>54</v>
      </c>
      <c r="C233" t="str">
        <f t="shared" si="6"/>
        <v>August</v>
      </c>
      <c r="D233">
        <v>74.3</v>
      </c>
      <c r="E233" s="4">
        <f t="shared" si="7"/>
        <v>23.5</v>
      </c>
      <c r="F233">
        <v>0.65</v>
      </c>
      <c r="G233">
        <v>53</v>
      </c>
      <c r="H233">
        <v>0.5</v>
      </c>
      <c r="I233">
        <v>31</v>
      </c>
    </row>
    <row r="234" spans="1:9" x14ac:dyDescent="0.3">
      <c r="A234" s="3">
        <v>42968</v>
      </c>
      <c r="B234" t="s">
        <v>55</v>
      </c>
      <c r="C234" t="str">
        <f t="shared" si="6"/>
        <v>August</v>
      </c>
      <c r="D234">
        <v>68</v>
      </c>
      <c r="E234" s="4">
        <f t="shared" si="7"/>
        <v>20</v>
      </c>
      <c r="F234">
        <v>0.65</v>
      </c>
      <c r="G234">
        <v>58</v>
      </c>
      <c r="H234">
        <v>0.5</v>
      </c>
      <c r="I234">
        <v>30</v>
      </c>
    </row>
    <row r="235" spans="1:9" x14ac:dyDescent="0.3">
      <c r="A235" s="3">
        <v>42969</v>
      </c>
      <c r="B235" t="s">
        <v>56</v>
      </c>
      <c r="C235" t="str">
        <f t="shared" si="6"/>
        <v>August</v>
      </c>
      <c r="D235">
        <v>69</v>
      </c>
      <c r="E235" s="4">
        <f t="shared" si="7"/>
        <v>20.555555555555557</v>
      </c>
      <c r="F235">
        <v>0.63</v>
      </c>
      <c r="G235">
        <v>55</v>
      </c>
      <c r="H235">
        <v>0.5</v>
      </c>
      <c r="I235">
        <v>30</v>
      </c>
    </row>
    <row r="236" spans="1:9" x14ac:dyDescent="0.3">
      <c r="A236" s="3">
        <v>42970</v>
      </c>
      <c r="B236" t="s">
        <v>57</v>
      </c>
      <c r="C236" t="str">
        <f t="shared" si="6"/>
        <v>August</v>
      </c>
      <c r="D236">
        <v>70.7</v>
      </c>
      <c r="E236" s="4">
        <f t="shared" si="7"/>
        <v>21.5</v>
      </c>
      <c r="F236">
        <v>0.67</v>
      </c>
      <c r="G236">
        <v>33</v>
      </c>
      <c r="H236">
        <v>0.5</v>
      </c>
      <c r="I236">
        <v>29</v>
      </c>
    </row>
    <row r="237" spans="1:9" x14ac:dyDescent="0.3">
      <c r="A237" s="3">
        <v>42971</v>
      </c>
      <c r="B237" t="s">
        <v>58</v>
      </c>
      <c r="C237" t="str">
        <f t="shared" si="6"/>
        <v>August</v>
      </c>
      <c r="D237">
        <v>74.599999999999994</v>
      </c>
      <c r="E237" s="4">
        <f t="shared" si="7"/>
        <v>23.666666666666664</v>
      </c>
      <c r="F237">
        <v>0.59</v>
      </c>
      <c r="G237">
        <v>64</v>
      </c>
      <c r="H237">
        <v>0.5</v>
      </c>
      <c r="I237">
        <v>32</v>
      </c>
    </row>
    <row r="238" spans="1:9" x14ac:dyDescent="0.3">
      <c r="A238" s="3">
        <v>42972</v>
      </c>
      <c r="B238" t="s">
        <v>59</v>
      </c>
      <c r="C238" t="str">
        <f t="shared" si="6"/>
        <v>August</v>
      </c>
      <c r="D238">
        <v>71</v>
      </c>
      <c r="E238" s="4">
        <f t="shared" si="7"/>
        <v>21.666666666666668</v>
      </c>
      <c r="F238">
        <v>0.63</v>
      </c>
      <c r="G238">
        <v>55</v>
      </c>
      <c r="H238">
        <v>0.5</v>
      </c>
      <c r="I238">
        <v>30</v>
      </c>
    </row>
    <row r="239" spans="1:9" x14ac:dyDescent="0.3">
      <c r="A239" s="3">
        <v>42973</v>
      </c>
      <c r="B239" t="s">
        <v>60</v>
      </c>
      <c r="C239" t="str">
        <f t="shared" si="6"/>
        <v>August</v>
      </c>
      <c r="D239">
        <v>70</v>
      </c>
      <c r="E239" s="4">
        <f t="shared" si="7"/>
        <v>21.111111111111111</v>
      </c>
      <c r="F239">
        <v>0.63</v>
      </c>
      <c r="G239">
        <v>46</v>
      </c>
      <c r="H239">
        <v>0.5</v>
      </c>
      <c r="I239">
        <v>30</v>
      </c>
    </row>
    <row r="240" spans="1:9" x14ac:dyDescent="0.3">
      <c r="A240" s="3">
        <v>42974</v>
      </c>
      <c r="B240" t="s">
        <v>54</v>
      </c>
      <c r="C240" t="str">
        <f t="shared" si="6"/>
        <v>August</v>
      </c>
      <c r="D240">
        <v>65.7</v>
      </c>
      <c r="E240" s="4">
        <f t="shared" si="7"/>
        <v>18.722222222222221</v>
      </c>
      <c r="F240">
        <v>0.65</v>
      </c>
      <c r="G240">
        <v>45</v>
      </c>
      <c r="H240">
        <v>0.5</v>
      </c>
      <c r="I240">
        <v>29</v>
      </c>
    </row>
    <row r="241" spans="1:9" x14ac:dyDescent="0.3">
      <c r="A241" s="3">
        <v>42975</v>
      </c>
      <c r="B241" t="s">
        <v>55</v>
      </c>
      <c r="C241" t="str">
        <f t="shared" si="6"/>
        <v>August</v>
      </c>
      <c r="D241">
        <v>77.599999999999994</v>
      </c>
      <c r="E241" s="4">
        <f t="shared" si="7"/>
        <v>25.333333333333329</v>
      </c>
      <c r="F241">
        <v>0.63</v>
      </c>
      <c r="G241">
        <v>49</v>
      </c>
      <c r="H241">
        <v>0.5</v>
      </c>
      <c r="I241">
        <v>32</v>
      </c>
    </row>
    <row r="242" spans="1:9" x14ac:dyDescent="0.3">
      <c r="A242" s="3">
        <v>42976</v>
      </c>
      <c r="B242" t="s">
        <v>56</v>
      </c>
      <c r="C242" t="str">
        <f t="shared" si="6"/>
        <v>August</v>
      </c>
      <c r="D242">
        <v>75</v>
      </c>
      <c r="E242" s="4">
        <f t="shared" si="7"/>
        <v>23.888888888888889</v>
      </c>
      <c r="F242">
        <v>0.65</v>
      </c>
      <c r="G242">
        <v>40</v>
      </c>
      <c r="H242">
        <v>0.5</v>
      </c>
      <c r="I242">
        <v>30</v>
      </c>
    </row>
    <row r="243" spans="1:9" x14ac:dyDescent="0.3">
      <c r="A243" s="3">
        <v>42977</v>
      </c>
      <c r="B243" t="s">
        <v>57</v>
      </c>
      <c r="C243" t="str">
        <f t="shared" si="6"/>
        <v>August</v>
      </c>
      <c r="D243">
        <v>72</v>
      </c>
      <c r="E243" s="4">
        <f t="shared" si="7"/>
        <v>22.222222222222221</v>
      </c>
      <c r="F243">
        <v>0.63</v>
      </c>
      <c r="G243">
        <v>51</v>
      </c>
      <c r="H243">
        <v>0.5</v>
      </c>
      <c r="I243">
        <v>30</v>
      </c>
    </row>
    <row r="244" spans="1:9" x14ac:dyDescent="0.3">
      <c r="A244" s="3">
        <v>42978</v>
      </c>
      <c r="B244" t="s">
        <v>58</v>
      </c>
      <c r="C244" t="str">
        <f t="shared" si="6"/>
        <v>August</v>
      </c>
      <c r="D244">
        <v>67.7</v>
      </c>
      <c r="E244" s="4">
        <f t="shared" si="7"/>
        <v>19.833333333333332</v>
      </c>
      <c r="F244">
        <v>0.69</v>
      </c>
      <c r="G244">
        <v>58</v>
      </c>
      <c r="H244">
        <v>0.5</v>
      </c>
      <c r="I244">
        <v>29</v>
      </c>
    </row>
    <row r="245" spans="1:9" x14ac:dyDescent="0.3">
      <c r="A245" s="3">
        <v>42979</v>
      </c>
      <c r="B245" t="s">
        <v>59</v>
      </c>
      <c r="C245" t="str">
        <f t="shared" si="6"/>
        <v>September</v>
      </c>
      <c r="D245">
        <v>71.7</v>
      </c>
      <c r="E245" s="4">
        <f t="shared" si="7"/>
        <v>22.055555555555557</v>
      </c>
      <c r="F245">
        <v>0.69</v>
      </c>
      <c r="G245">
        <v>41</v>
      </c>
      <c r="H245">
        <v>0.3</v>
      </c>
      <c r="I245">
        <v>29</v>
      </c>
    </row>
    <row r="246" spans="1:9" x14ac:dyDescent="0.3">
      <c r="A246" s="3">
        <v>42980</v>
      </c>
      <c r="B246" t="s">
        <v>60</v>
      </c>
      <c r="C246" t="str">
        <f t="shared" si="6"/>
        <v>September</v>
      </c>
      <c r="D246">
        <v>67.400000000000006</v>
      </c>
      <c r="E246" s="4">
        <f t="shared" si="7"/>
        <v>19.666666666666671</v>
      </c>
      <c r="F246">
        <v>0.69</v>
      </c>
      <c r="G246">
        <v>53</v>
      </c>
      <c r="H246">
        <v>0.3</v>
      </c>
      <c r="I246">
        <v>28</v>
      </c>
    </row>
    <row r="247" spans="1:9" x14ac:dyDescent="0.3">
      <c r="A247" s="3">
        <v>42981</v>
      </c>
      <c r="B247" t="s">
        <v>54</v>
      </c>
      <c r="C247" t="str">
        <f t="shared" si="6"/>
        <v>September</v>
      </c>
      <c r="D247">
        <v>61.1</v>
      </c>
      <c r="E247" s="4">
        <f t="shared" si="7"/>
        <v>16.166666666666668</v>
      </c>
      <c r="F247">
        <v>0.69</v>
      </c>
      <c r="G247">
        <v>50</v>
      </c>
      <c r="H247">
        <v>0.3</v>
      </c>
      <c r="I247">
        <v>27</v>
      </c>
    </row>
    <row r="248" spans="1:9" x14ac:dyDescent="0.3">
      <c r="A248" s="3">
        <v>42982</v>
      </c>
      <c r="B248" t="s">
        <v>55</v>
      </c>
      <c r="C248" t="str">
        <f t="shared" si="6"/>
        <v>September</v>
      </c>
      <c r="D248">
        <v>59.8</v>
      </c>
      <c r="E248" s="4">
        <f t="shared" si="7"/>
        <v>15.444444444444445</v>
      </c>
      <c r="F248">
        <v>0.74</v>
      </c>
      <c r="G248">
        <v>54</v>
      </c>
      <c r="H248">
        <v>0.3</v>
      </c>
      <c r="I248">
        <v>26</v>
      </c>
    </row>
    <row r="249" spans="1:9" x14ac:dyDescent="0.3">
      <c r="A249" s="3">
        <v>42983</v>
      </c>
      <c r="B249" t="s">
        <v>56</v>
      </c>
      <c r="C249" t="str">
        <f t="shared" si="6"/>
        <v>September</v>
      </c>
      <c r="D249">
        <v>61.8</v>
      </c>
      <c r="E249" s="4">
        <f t="shared" si="7"/>
        <v>16.555555555555557</v>
      </c>
      <c r="F249">
        <v>0.71</v>
      </c>
      <c r="G249">
        <v>39</v>
      </c>
      <c r="H249">
        <v>0.3</v>
      </c>
      <c r="I249">
        <v>26</v>
      </c>
    </row>
    <row r="250" spans="1:9" x14ac:dyDescent="0.3">
      <c r="A250" s="3">
        <v>42984</v>
      </c>
      <c r="B250" t="s">
        <v>57</v>
      </c>
      <c r="C250" t="str">
        <f t="shared" si="6"/>
        <v>September</v>
      </c>
      <c r="D250">
        <v>71.7</v>
      </c>
      <c r="E250" s="4">
        <f t="shared" si="7"/>
        <v>22.055555555555557</v>
      </c>
      <c r="F250">
        <v>0.69</v>
      </c>
      <c r="G250">
        <v>60</v>
      </c>
      <c r="H250">
        <v>0.3</v>
      </c>
      <c r="I250">
        <v>29</v>
      </c>
    </row>
    <row r="251" spans="1:9" x14ac:dyDescent="0.3">
      <c r="A251" s="3">
        <v>42985</v>
      </c>
      <c r="B251" t="s">
        <v>58</v>
      </c>
      <c r="C251" t="str">
        <f t="shared" si="6"/>
        <v>September</v>
      </c>
      <c r="D251">
        <v>68.400000000000006</v>
      </c>
      <c r="E251" s="4">
        <f t="shared" si="7"/>
        <v>20.222222222222225</v>
      </c>
      <c r="F251">
        <v>0.67</v>
      </c>
      <c r="G251">
        <v>49</v>
      </c>
      <c r="H251">
        <v>0.3</v>
      </c>
      <c r="I251">
        <v>28</v>
      </c>
    </row>
    <row r="252" spans="1:9" x14ac:dyDescent="0.3">
      <c r="A252" s="3">
        <v>42986</v>
      </c>
      <c r="B252" t="s">
        <v>59</v>
      </c>
      <c r="C252" t="str">
        <f t="shared" si="6"/>
        <v>September</v>
      </c>
      <c r="D252">
        <v>65.099999999999994</v>
      </c>
      <c r="E252" s="4">
        <f t="shared" si="7"/>
        <v>18.388888888888886</v>
      </c>
      <c r="F252">
        <v>0.71</v>
      </c>
      <c r="G252">
        <v>37</v>
      </c>
      <c r="H252">
        <v>0.3</v>
      </c>
      <c r="I252">
        <v>27</v>
      </c>
    </row>
    <row r="253" spans="1:9" x14ac:dyDescent="0.3">
      <c r="A253" s="3">
        <v>42987</v>
      </c>
      <c r="B253" t="s">
        <v>60</v>
      </c>
      <c r="C253" t="str">
        <f t="shared" si="6"/>
        <v>September</v>
      </c>
      <c r="D253">
        <v>64.8</v>
      </c>
      <c r="E253" s="4">
        <f t="shared" si="7"/>
        <v>18.222222222222221</v>
      </c>
      <c r="F253">
        <v>0.77</v>
      </c>
      <c r="G253">
        <v>45</v>
      </c>
      <c r="H253">
        <v>0.3</v>
      </c>
      <c r="I253">
        <v>26</v>
      </c>
    </row>
    <row r="254" spans="1:9" x14ac:dyDescent="0.3">
      <c r="A254" s="3">
        <v>42988</v>
      </c>
      <c r="B254" t="s">
        <v>54</v>
      </c>
      <c r="C254" t="str">
        <f t="shared" si="6"/>
        <v>September</v>
      </c>
      <c r="D254">
        <v>61.8</v>
      </c>
      <c r="E254" s="4">
        <f t="shared" si="7"/>
        <v>16.555555555555557</v>
      </c>
      <c r="F254">
        <v>0.74</v>
      </c>
      <c r="G254">
        <v>50</v>
      </c>
      <c r="H254">
        <v>0.3</v>
      </c>
      <c r="I254">
        <v>26</v>
      </c>
    </row>
    <row r="255" spans="1:9" x14ac:dyDescent="0.3">
      <c r="A255" s="3">
        <v>42989</v>
      </c>
      <c r="B255" t="s">
        <v>55</v>
      </c>
      <c r="C255" t="str">
        <f t="shared" si="6"/>
        <v>September</v>
      </c>
      <c r="D255">
        <v>68.400000000000006</v>
      </c>
      <c r="E255" s="4">
        <f t="shared" si="7"/>
        <v>20.222222222222225</v>
      </c>
      <c r="F255">
        <v>0.69</v>
      </c>
      <c r="G255">
        <v>38</v>
      </c>
      <c r="H255">
        <v>0.3</v>
      </c>
      <c r="I255">
        <v>28</v>
      </c>
    </row>
    <row r="256" spans="1:9" x14ac:dyDescent="0.3">
      <c r="A256" s="3">
        <v>42990</v>
      </c>
      <c r="B256" t="s">
        <v>56</v>
      </c>
      <c r="C256" t="str">
        <f t="shared" si="6"/>
        <v>September</v>
      </c>
      <c r="D256">
        <v>61.1</v>
      </c>
      <c r="E256" s="4">
        <f t="shared" si="7"/>
        <v>16.166666666666668</v>
      </c>
      <c r="F256">
        <v>0.71</v>
      </c>
      <c r="G256">
        <v>36</v>
      </c>
      <c r="H256">
        <v>0.3</v>
      </c>
      <c r="I256">
        <v>27</v>
      </c>
    </row>
    <row r="257" spans="1:9" x14ac:dyDescent="0.3">
      <c r="A257" s="3">
        <v>42991</v>
      </c>
      <c r="B257" t="s">
        <v>57</v>
      </c>
      <c r="C257" t="str">
        <f t="shared" si="6"/>
        <v>September</v>
      </c>
      <c r="D257">
        <v>64.8</v>
      </c>
      <c r="E257" s="4">
        <f t="shared" si="7"/>
        <v>18.222222222222221</v>
      </c>
      <c r="F257">
        <v>0.71</v>
      </c>
      <c r="G257">
        <v>42</v>
      </c>
      <c r="H257">
        <v>0.3</v>
      </c>
      <c r="I257">
        <v>26</v>
      </c>
    </row>
    <row r="258" spans="1:9" x14ac:dyDescent="0.3">
      <c r="A258" s="3">
        <v>42992</v>
      </c>
      <c r="B258" t="s">
        <v>58</v>
      </c>
      <c r="C258" t="str">
        <f t="shared" si="6"/>
        <v>September</v>
      </c>
      <c r="D258">
        <v>63.8</v>
      </c>
      <c r="E258" s="4">
        <f t="shared" si="7"/>
        <v>17.666666666666668</v>
      </c>
      <c r="F258">
        <v>0.71</v>
      </c>
      <c r="G258">
        <v>29</v>
      </c>
      <c r="H258">
        <v>0.3</v>
      </c>
      <c r="I258">
        <v>26</v>
      </c>
    </row>
    <row r="259" spans="1:9" x14ac:dyDescent="0.3">
      <c r="A259" s="3">
        <v>42993</v>
      </c>
      <c r="B259" t="s">
        <v>59</v>
      </c>
      <c r="C259" t="str">
        <f t="shared" ref="C259:C322" si="8">TEXT(A259,"mmmm")</f>
        <v>September</v>
      </c>
      <c r="D259">
        <v>63.4</v>
      </c>
      <c r="E259" s="4">
        <f t="shared" ref="E259:E322" si="9">(D259-32)*5/9</f>
        <v>17.444444444444443</v>
      </c>
      <c r="F259">
        <v>0.67</v>
      </c>
      <c r="G259">
        <v>41</v>
      </c>
      <c r="H259">
        <v>0.3</v>
      </c>
      <c r="I259">
        <v>28</v>
      </c>
    </row>
    <row r="260" spans="1:9" x14ac:dyDescent="0.3">
      <c r="A260" s="3">
        <v>42994</v>
      </c>
      <c r="B260" t="s">
        <v>60</v>
      </c>
      <c r="C260" t="str">
        <f t="shared" si="8"/>
        <v>September</v>
      </c>
      <c r="D260">
        <v>68.099999999999994</v>
      </c>
      <c r="E260" s="4">
        <f t="shared" si="9"/>
        <v>20.055555555555554</v>
      </c>
      <c r="F260">
        <v>0.69</v>
      </c>
      <c r="G260">
        <v>37</v>
      </c>
      <c r="H260">
        <v>0.3</v>
      </c>
      <c r="I260">
        <v>27</v>
      </c>
    </row>
    <row r="261" spans="1:9" x14ac:dyDescent="0.3">
      <c r="A261" s="3">
        <v>42995</v>
      </c>
      <c r="B261" t="s">
        <v>54</v>
      </c>
      <c r="C261" t="str">
        <f t="shared" si="8"/>
        <v>September</v>
      </c>
      <c r="D261">
        <v>59.8</v>
      </c>
      <c r="E261" s="4">
        <f t="shared" si="9"/>
        <v>15.444444444444445</v>
      </c>
      <c r="F261">
        <v>0.71</v>
      </c>
      <c r="G261">
        <v>53</v>
      </c>
      <c r="H261">
        <v>0.3</v>
      </c>
      <c r="I261">
        <v>26</v>
      </c>
    </row>
    <row r="262" spans="1:9" x14ac:dyDescent="0.3">
      <c r="A262" s="3">
        <v>42996</v>
      </c>
      <c r="B262" t="s">
        <v>55</v>
      </c>
      <c r="C262" t="str">
        <f t="shared" si="8"/>
        <v>September</v>
      </c>
      <c r="D262">
        <v>64.8</v>
      </c>
      <c r="E262" s="4">
        <f t="shared" si="9"/>
        <v>18.222222222222221</v>
      </c>
      <c r="F262">
        <v>0.71</v>
      </c>
      <c r="G262">
        <v>37</v>
      </c>
      <c r="H262">
        <v>0.3</v>
      </c>
      <c r="I262">
        <v>26</v>
      </c>
    </row>
    <row r="263" spans="1:9" x14ac:dyDescent="0.3">
      <c r="A263" s="3">
        <v>42997</v>
      </c>
      <c r="B263" t="s">
        <v>56</v>
      </c>
      <c r="C263" t="str">
        <f t="shared" si="8"/>
        <v>September</v>
      </c>
      <c r="D263">
        <v>67.400000000000006</v>
      </c>
      <c r="E263" s="4">
        <f t="shared" si="9"/>
        <v>19.666666666666671</v>
      </c>
      <c r="F263">
        <v>0.67</v>
      </c>
      <c r="G263">
        <v>48</v>
      </c>
      <c r="H263">
        <v>0.3</v>
      </c>
      <c r="I263">
        <v>28</v>
      </c>
    </row>
    <row r="264" spans="1:9" x14ac:dyDescent="0.3">
      <c r="A264" s="3">
        <v>42998</v>
      </c>
      <c r="B264" t="s">
        <v>57</v>
      </c>
      <c r="C264" t="str">
        <f t="shared" si="8"/>
        <v>September</v>
      </c>
      <c r="D264">
        <v>67.099999999999994</v>
      </c>
      <c r="E264" s="4">
        <f t="shared" si="9"/>
        <v>19.499999999999996</v>
      </c>
      <c r="F264">
        <v>0.69</v>
      </c>
      <c r="G264">
        <v>52</v>
      </c>
      <c r="H264">
        <v>0.3</v>
      </c>
      <c r="I264">
        <v>27</v>
      </c>
    </row>
    <row r="265" spans="1:9" x14ac:dyDescent="0.3">
      <c r="A265" s="3">
        <v>42999</v>
      </c>
      <c r="B265" t="s">
        <v>58</v>
      </c>
      <c r="C265" t="str">
        <f t="shared" si="8"/>
        <v>September</v>
      </c>
      <c r="D265">
        <v>59.8</v>
      </c>
      <c r="E265" s="4">
        <f t="shared" si="9"/>
        <v>15.444444444444445</v>
      </c>
      <c r="F265">
        <v>0.71</v>
      </c>
      <c r="G265">
        <v>42</v>
      </c>
      <c r="H265">
        <v>0.3</v>
      </c>
      <c r="I265">
        <v>26</v>
      </c>
    </row>
    <row r="266" spans="1:9" x14ac:dyDescent="0.3">
      <c r="A266" s="3">
        <v>43000</v>
      </c>
      <c r="B266" t="s">
        <v>59</v>
      </c>
      <c r="C266" t="str">
        <f t="shared" si="8"/>
        <v>September</v>
      </c>
      <c r="D266">
        <v>64.8</v>
      </c>
      <c r="E266" s="4">
        <f t="shared" si="9"/>
        <v>18.222222222222221</v>
      </c>
      <c r="F266">
        <v>0.74</v>
      </c>
      <c r="G266">
        <v>34</v>
      </c>
      <c r="H266">
        <v>0.3</v>
      </c>
      <c r="I266">
        <v>26</v>
      </c>
    </row>
    <row r="267" spans="1:9" x14ac:dyDescent="0.3">
      <c r="A267" s="3">
        <v>43001</v>
      </c>
      <c r="B267" t="s">
        <v>60</v>
      </c>
      <c r="C267" t="str">
        <f t="shared" si="8"/>
        <v>September</v>
      </c>
      <c r="D267">
        <v>63.4</v>
      </c>
      <c r="E267" s="4">
        <f t="shared" si="9"/>
        <v>17.444444444444443</v>
      </c>
      <c r="F267">
        <v>0.71</v>
      </c>
      <c r="G267">
        <v>39</v>
      </c>
      <c r="H267">
        <v>0.3</v>
      </c>
      <c r="I267">
        <v>28</v>
      </c>
    </row>
    <row r="268" spans="1:9" x14ac:dyDescent="0.3">
      <c r="A268" s="3">
        <v>43002</v>
      </c>
      <c r="B268" t="s">
        <v>54</v>
      </c>
      <c r="C268" t="str">
        <f t="shared" si="8"/>
        <v>September</v>
      </c>
      <c r="D268">
        <v>63.4</v>
      </c>
      <c r="E268" s="4">
        <f t="shared" si="9"/>
        <v>17.444444444444443</v>
      </c>
      <c r="F268">
        <v>0.71</v>
      </c>
      <c r="G268">
        <v>43</v>
      </c>
      <c r="H268">
        <v>0.3</v>
      </c>
      <c r="I268">
        <v>28</v>
      </c>
    </row>
    <row r="269" spans="1:9" x14ac:dyDescent="0.3">
      <c r="A269" s="3">
        <v>43003</v>
      </c>
      <c r="B269" t="s">
        <v>55</v>
      </c>
      <c r="C269" t="str">
        <f t="shared" si="8"/>
        <v>September</v>
      </c>
      <c r="D269">
        <v>61.1</v>
      </c>
      <c r="E269" s="4">
        <f t="shared" si="9"/>
        <v>16.166666666666668</v>
      </c>
      <c r="F269">
        <v>0.71</v>
      </c>
      <c r="G269">
        <v>33</v>
      </c>
      <c r="H269">
        <v>0.3</v>
      </c>
      <c r="I269">
        <v>27</v>
      </c>
    </row>
    <row r="270" spans="1:9" x14ac:dyDescent="0.3">
      <c r="A270" s="3">
        <v>43004</v>
      </c>
      <c r="B270" t="s">
        <v>56</v>
      </c>
      <c r="C270" t="str">
        <f t="shared" si="8"/>
        <v>September</v>
      </c>
      <c r="D270">
        <v>61.8</v>
      </c>
      <c r="E270" s="4">
        <f t="shared" si="9"/>
        <v>16.555555555555557</v>
      </c>
      <c r="F270">
        <v>0.77</v>
      </c>
      <c r="G270">
        <v>51</v>
      </c>
      <c r="H270">
        <v>0.3</v>
      </c>
      <c r="I270">
        <v>26</v>
      </c>
    </row>
    <row r="271" spans="1:9" x14ac:dyDescent="0.3">
      <c r="A271" s="3">
        <v>43005</v>
      </c>
      <c r="B271" t="s">
        <v>57</v>
      </c>
      <c r="C271" t="str">
        <f t="shared" si="8"/>
        <v>September</v>
      </c>
      <c r="D271">
        <v>70.7</v>
      </c>
      <c r="E271" s="4">
        <f t="shared" si="9"/>
        <v>21.5</v>
      </c>
      <c r="F271">
        <v>0.67</v>
      </c>
      <c r="G271">
        <v>51</v>
      </c>
      <c r="H271">
        <v>0.3</v>
      </c>
      <c r="I271">
        <v>29</v>
      </c>
    </row>
    <row r="272" spans="1:9" x14ac:dyDescent="0.3">
      <c r="A272" s="3">
        <v>43006</v>
      </c>
      <c r="B272" t="s">
        <v>58</v>
      </c>
      <c r="C272" t="str">
        <f t="shared" si="8"/>
        <v>September</v>
      </c>
      <c r="D272">
        <v>67.400000000000006</v>
      </c>
      <c r="E272" s="4">
        <f t="shared" si="9"/>
        <v>19.666666666666671</v>
      </c>
      <c r="F272">
        <v>0.69</v>
      </c>
      <c r="G272">
        <v>38</v>
      </c>
      <c r="H272">
        <v>0.3</v>
      </c>
      <c r="I272">
        <v>28</v>
      </c>
    </row>
    <row r="273" spans="1:9" x14ac:dyDescent="0.3">
      <c r="A273" s="3">
        <v>43007</v>
      </c>
      <c r="B273" t="s">
        <v>59</v>
      </c>
      <c r="C273" t="str">
        <f t="shared" si="8"/>
        <v>September</v>
      </c>
      <c r="D273">
        <v>66.099999999999994</v>
      </c>
      <c r="E273" s="4">
        <f t="shared" si="9"/>
        <v>18.944444444444443</v>
      </c>
      <c r="F273">
        <v>0.71</v>
      </c>
      <c r="G273">
        <v>48</v>
      </c>
      <c r="H273">
        <v>0.3</v>
      </c>
      <c r="I273">
        <v>27</v>
      </c>
    </row>
    <row r="274" spans="1:9" x14ac:dyDescent="0.3">
      <c r="A274" s="3">
        <v>43008</v>
      </c>
      <c r="B274" t="s">
        <v>60</v>
      </c>
      <c r="C274" t="str">
        <f t="shared" si="8"/>
        <v>September</v>
      </c>
      <c r="D274">
        <v>64.8</v>
      </c>
      <c r="E274" s="4">
        <f t="shared" si="9"/>
        <v>18.222222222222221</v>
      </c>
      <c r="F274">
        <v>0.74</v>
      </c>
      <c r="G274">
        <v>29</v>
      </c>
      <c r="H274">
        <v>0.3</v>
      </c>
      <c r="I274">
        <v>26</v>
      </c>
    </row>
    <row r="275" spans="1:9" x14ac:dyDescent="0.3">
      <c r="A275" s="3">
        <v>43009</v>
      </c>
      <c r="B275" t="s">
        <v>54</v>
      </c>
      <c r="C275" t="str">
        <f t="shared" si="8"/>
        <v>October</v>
      </c>
      <c r="D275">
        <v>56.5</v>
      </c>
      <c r="E275" s="4">
        <f t="shared" si="9"/>
        <v>13.611111111111111</v>
      </c>
      <c r="F275">
        <v>0.8</v>
      </c>
      <c r="G275">
        <v>43</v>
      </c>
      <c r="H275">
        <v>0.3</v>
      </c>
      <c r="I275">
        <v>25</v>
      </c>
    </row>
    <row r="276" spans="1:9" x14ac:dyDescent="0.3">
      <c r="A276" s="3">
        <v>43010</v>
      </c>
      <c r="B276" t="s">
        <v>55</v>
      </c>
      <c r="C276" t="str">
        <f t="shared" si="8"/>
        <v>October</v>
      </c>
      <c r="D276">
        <v>58.5</v>
      </c>
      <c r="E276" s="4">
        <f t="shared" si="9"/>
        <v>14.722222222222221</v>
      </c>
      <c r="F276">
        <v>0.74</v>
      </c>
      <c r="G276">
        <v>32</v>
      </c>
      <c r="H276">
        <v>0.3</v>
      </c>
      <c r="I276">
        <v>25</v>
      </c>
    </row>
    <row r="277" spans="1:9" x14ac:dyDescent="0.3">
      <c r="A277" s="3">
        <v>43011</v>
      </c>
      <c r="B277" t="s">
        <v>56</v>
      </c>
      <c r="C277" t="str">
        <f t="shared" si="8"/>
        <v>October</v>
      </c>
      <c r="D277">
        <v>59.2</v>
      </c>
      <c r="E277" s="4">
        <f t="shared" si="9"/>
        <v>15.111111111111111</v>
      </c>
      <c r="F277">
        <v>0.8</v>
      </c>
      <c r="G277">
        <v>34</v>
      </c>
      <c r="H277">
        <v>0.3</v>
      </c>
      <c r="I277">
        <v>24</v>
      </c>
    </row>
    <row r="278" spans="1:9" x14ac:dyDescent="0.3">
      <c r="A278" s="3">
        <v>43012</v>
      </c>
      <c r="B278" t="s">
        <v>57</v>
      </c>
      <c r="C278" t="str">
        <f t="shared" si="8"/>
        <v>October</v>
      </c>
      <c r="D278">
        <v>61.2</v>
      </c>
      <c r="E278" s="4">
        <f t="shared" si="9"/>
        <v>16.222222222222221</v>
      </c>
      <c r="F278">
        <v>0.77</v>
      </c>
      <c r="G278">
        <v>33</v>
      </c>
      <c r="H278">
        <v>0.3</v>
      </c>
      <c r="I278">
        <v>24</v>
      </c>
    </row>
    <row r="279" spans="1:9" x14ac:dyDescent="0.3">
      <c r="A279" s="3">
        <v>43013</v>
      </c>
      <c r="B279" t="s">
        <v>58</v>
      </c>
      <c r="C279" t="str">
        <f t="shared" si="8"/>
        <v>October</v>
      </c>
      <c r="D279">
        <v>60.5</v>
      </c>
      <c r="E279" s="4">
        <f t="shared" si="9"/>
        <v>15.833333333333334</v>
      </c>
      <c r="F279">
        <v>0.8</v>
      </c>
      <c r="G279">
        <v>33</v>
      </c>
      <c r="H279">
        <v>0.3</v>
      </c>
      <c r="I279">
        <v>25</v>
      </c>
    </row>
    <row r="280" spans="1:9" x14ac:dyDescent="0.3">
      <c r="A280" s="3">
        <v>43014</v>
      </c>
      <c r="B280" t="s">
        <v>59</v>
      </c>
      <c r="C280" t="str">
        <f t="shared" si="8"/>
        <v>October</v>
      </c>
      <c r="D280">
        <v>62.5</v>
      </c>
      <c r="E280" s="4">
        <f t="shared" si="9"/>
        <v>16.944444444444443</v>
      </c>
      <c r="F280">
        <v>0.74</v>
      </c>
      <c r="G280">
        <v>42</v>
      </c>
      <c r="H280">
        <v>0.3</v>
      </c>
      <c r="I280">
        <v>25</v>
      </c>
    </row>
    <row r="281" spans="1:9" x14ac:dyDescent="0.3">
      <c r="A281" s="3">
        <v>43015</v>
      </c>
      <c r="B281" t="s">
        <v>60</v>
      </c>
      <c r="C281" t="str">
        <f t="shared" si="8"/>
        <v>October</v>
      </c>
      <c r="D281">
        <v>63.5</v>
      </c>
      <c r="E281" s="4">
        <f t="shared" si="9"/>
        <v>17.5</v>
      </c>
      <c r="F281">
        <v>0.8</v>
      </c>
      <c r="G281">
        <v>31</v>
      </c>
      <c r="H281">
        <v>0.3</v>
      </c>
      <c r="I281">
        <v>25</v>
      </c>
    </row>
    <row r="282" spans="1:9" x14ac:dyDescent="0.3">
      <c r="A282" s="3">
        <v>43016</v>
      </c>
      <c r="B282" t="s">
        <v>54</v>
      </c>
      <c r="C282" t="str">
        <f t="shared" si="8"/>
        <v>October</v>
      </c>
      <c r="D282">
        <v>60.2</v>
      </c>
      <c r="E282" s="4">
        <f t="shared" si="9"/>
        <v>15.666666666666666</v>
      </c>
      <c r="F282">
        <v>0.8</v>
      </c>
      <c r="G282">
        <v>47</v>
      </c>
      <c r="H282">
        <v>0.3</v>
      </c>
      <c r="I282">
        <v>24</v>
      </c>
    </row>
    <row r="283" spans="1:9" x14ac:dyDescent="0.3">
      <c r="A283" s="3">
        <v>43017</v>
      </c>
      <c r="B283" t="s">
        <v>55</v>
      </c>
      <c r="C283" t="str">
        <f t="shared" si="8"/>
        <v>October</v>
      </c>
      <c r="D283">
        <v>63.5</v>
      </c>
      <c r="E283" s="4">
        <f t="shared" si="9"/>
        <v>17.5</v>
      </c>
      <c r="F283">
        <v>0.74</v>
      </c>
      <c r="G283">
        <v>47</v>
      </c>
      <c r="H283">
        <v>0.3</v>
      </c>
      <c r="I283">
        <v>25</v>
      </c>
    </row>
    <row r="284" spans="1:9" x14ac:dyDescent="0.3">
      <c r="A284" s="3">
        <v>43018</v>
      </c>
      <c r="B284" t="s">
        <v>56</v>
      </c>
      <c r="C284" t="str">
        <f t="shared" si="8"/>
        <v>October</v>
      </c>
      <c r="D284">
        <v>58.5</v>
      </c>
      <c r="E284" s="4">
        <f t="shared" si="9"/>
        <v>14.722222222222221</v>
      </c>
      <c r="F284">
        <v>0.74</v>
      </c>
      <c r="G284">
        <v>51</v>
      </c>
      <c r="H284">
        <v>0.3</v>
      </c>
      <c r="I284">
        <v>25</v>
      </c>
    </row>
    <row r="285" spans="1:9" x14ac:dyDescent="0.3">
      <c r="A285" s="3">
        <v>43019</v>
      </c>
      <c r="B285" t="s">
        <v>57</v>
      </c>
      <c r="C285" t="str">
        <f t="shared" si="8"/>
        <v>October</v>
      </c>
      <c r="D285">
        <v>61.5</v>
      </c>
      <c r="E285" s="4">
        <f t="shared" si="9"/>
        <v>16.388888888888889</v>
      </c>
      <c r="F285">
        <v>0.77</v>
      </c>
      <c r="G285">
        <v>47</v>
      </c>
      <c r="H285">
        <v>0.3</v>
      </c>
      <c r="I285">
        <v>25</v>
      </c>
    </row>
    <row r="286" spans="1:9" x14ac:dyDescent="0.3">
      <c r="A286" s="3">
        <v>43020</v>
      </c>
      <c r="B286" t="s">
        <v>58</v>
      </c>
      <c r="C286" t="str">
        <f t="shared" si="8"/>
        <v>October</v>
      </c>
      <c r="D286">
        <v>58.2</v>
      </c>
      <c r="E286" s="4">
        <f t="shared" si="9"/>
        <v>14.555555555555555</v>
      </c>
      <c r="F286">
        <v>0.77</v>
      </c>
      <c r="G286">
        <v>39</v>
      </c>
      <c r="H286">
        <v>0.3</v>
      </c>
      <c r="I286">
        <v>24</v>
      </c>
    </row>
    <row r="287" spans="1:9" x14ac:dyDescent="0.3">
      <c r="A287" s="3">
        <v>43021</v>
      </c>
      <c r="B287" t="s">
        <v>59</v>
      </c>
      <c r="C287" t="str">
        <f t="shared" si="8"/>
        <v>October</v>
      </c>
      <c r="D287">
        <v>61.5</v>
      </c>
      <c r="E287" s="4">
        <f t="shared" si="9"/>
        <v>16.388888888888889</v>
      </c>
      <c r="F287">
        <v>0.8</v>
      </c>
      <c r="G287">
        <v>28</v>
      </c>
      <c r="H287">
        <v>0.3</v>
      </c>
      <c r="I287">
        <v>25</v>
      </c>
    </row>
    <row r="288" spans="1:9" x14ac:dyDescent="0.3">
      <c r="A288" s="3">
        <v>43022</v>
      </c>
      <c r="B288" t="s">
        <v>60</v>
      </c>
      <c r="C288" t="str">
        <f t="shared" si="8"/>
        <v>October</v>
      </c>
      <c r="D288">
        <v>59.5</v>
      </c>
      <c r="E288" s="4">
        <f t="shared" si="9"/>
        <v>15.277777777777779</v>
      </c>
      <c r="F288">
        <v>0.74</v>
      </c>
      <c r="G288">
        <v>28</v>
      </c>
      <c r="H288">
        <v>0.3</v>
      </c>
      <c r="I288">
        <v>25</v>
      </c>
    </row>
    <row r="289" spans="1:9" x14ac:dyDescent="0.3">
      <c r="A289" s="3">
        <v>43023</v>
      </c>
      <c r="B289" t="s">
        <v>54</v>
      </c>
      <c r="C289" t="str">
        <f t="shared" si="8"/>
        <v>October</v>
      </c>
      <c r="D289">
        <v>61.5</v>
      </c>
      <c r="E289" s="4">
        <f t="shared" si="9"/>
        <v>16.388888888888889</v>
      </c>
      <c r="F289">
        <v>0.74</v>
      </c>
      <c r="G289">
        <v>36</v>
      </c>
      <c r="H289">
        <v>0.3</v>
      </c>
      <c r="I289">
        <v>25</v>
      </c>
    </row>
    <row r="290" spans="1:9" x14ac:dyDescent="0.3">
      <c r="A290" s="3">
        <v>43024</v>
      </c>
      <c r="B290" t="s">
        <v>55</v>
      </c>
      <c r="C290" t="str">
        <f t="shared" si="8"/>
        <v>October</v>
      </c>
      <c r="D290">
        <v>58.2</v>
      </c>
      <c r="E290" s="4">
        <f t="shared" si="9"/>
        <v>14.555555555555555</v>
      </c>
      <c r="F290">
        <v>0.8</v>
      </c>
      <c r="G290">
        <v>28</v>
      </c>
      <c r="H290">
        <v>0.3</v>
      </c>
      <c r="I290">
        <v>24</v>
      </c>
    </row>
    <row r="291" spans="1:9" x14ac:dyDescent="0.3">
      <c r="A291" s="3">
        <v>43025</v>
      </c>
      <c r="B291" t="s">
        <v>56</v>
      </c>
      <c r="C291" t="str">
        <f t="shared" si="8"/>
        <v>October</v>
      </c>
      <c r="D291">
        <v>58.5</v>
      </c>
      <c r="E291" s="4">
        <f t="shared" si="9"/>
        <v>14.722222222222221</v>
      </c>
      <c r="F291">
        <v>0.77</v>
      </c>
      <c r="G291">
        <v>46</v>
      </c>
      <c r="H291">
        <v>0.3</v>
      </c>
      <c r="I291">
        <v>25</v>
      </c>
    </row>
    <row r="292" spans="1:9" x14ac:dyDescent="0.3">
      <c r="A292" s="3">
        <v>43026</v>
      </c>
      <c r="B292" t="s">
        <v>57</v>
      </c>
      <c r="C292" t="str">
        <f t="shared" si="8"/>
        <v>October</v>
      </c>
      <c r="D292">
        <v>62.5</v>
      </c>
      <c r="E292" s="4">
        <f t="shared" si="9"/>
        <v>16.944444444444443</v>
      </c>
      <c r="F292">
        <v>0.77</v>
      </c>
      <c r="G292">
        <v>33</v>
      </c>
      <c r="H292">
        <v>0.3</v>
      </c>
      <c r="I292">
        <v>25</v>
      </c>
    </row>
    <row r="293" spans="1:9" x14ac:dyDescent="0.3">
      <c r="A293" s="3">
        <v>43027</v>
      </c>
      <c r="B293" t="s">
        <v>58</v>
      </c>
      <c r="C293" t="str">
        <f t="shared" si="8"/>
        <v>October</v>
      </c>
      <c r="D293">
        <v>60.5</v>
      </c>
      <c r="E293" s="4">
        <f t="shared" si="9"/>
        <v>15.833333333333334</v>
      </c>
      <c r="F293">
        <v>0.8</v>
      </c>
      <c r="G293">
        <v>41</v>
      </c>
      <c r="H293">
        <v>0.3</v>
      </c>
      <c r="I293">
        <v>25</v>
      </c>
    </row>
    <row r="294" spans="1:9" x14ac:dyDescent="0.3">
      <c r="A294" s="3">
        <v>43028</v>
      </c>
      <c r="B294" t="s">
        <v>59</v>
      </c>
      <c r="C294" t="str">
        <f t="shared" si="8"/>
        <v>October</v>
      </c>
      <c r="D294">
        <v>60.2</v>
      </c>
      <c r="E294" s="4">
        <f t="shared" si="9"/>
        <v>15.666666666666666</v>
      </c>
      <c r="F294">
        <v>0.8</v>
      </c>
      <c r="G294">
        <v>50</v>
      </c>
      <c r="H294">
        <v>0.3</v>
      </c>
      <c r="I294">
        <v>24</v>
      </c>
    </row>
    <row r="295" spans="1:9" x14ac:dyDescent="0.3">
      <c r="A295" s="3">
        <v>43029</v>
      </c>
      <c r="B295" t="s">
        <v>60</v>
      </c>
      <c r="C295" t="str">
        <f t="shared" si="8"/>
        <v>October</v>
      </c>
      <c r="D295">
        <v>56.2</v>
      </c>
      <c r="E295" s="4">
        <f t="shared" si="9"/>
        <v>13.444444444444446</v>
      </c>
      <c r="F295">
        <v>0.83</v>
      </c>
      <c r="G295">
        <v>28</v>
      </c>
      <c r="H295">
        <v>0.3</v>
      </c>
      <c r="I295">
        <v>24</v>
      </c>
    </row>
    <row r="296" spans="1:9" x14ac:dyDescent="0.3">
      <c r="A296" s="3">
        <v>43030</v>
      </c>
      <c r="B296" t="s">
        <v>54</v>
      </c>
      <c r="C296" t="str">
        <f t="shared" si="8"/>
        <v>October</v>
      </c>
      <c r="D296">
        <v>57.5</v>
      </c>
      <c r="E296" s="4">
        <f t="shared" si="9"/>
        <v>14.166666666666666</v>
      </c>
      <c r="F296">
        <v>0.77</v>
      </c>
      <c r="G296">
        <v>35</v>
      </c>
      <c r="H296">
        <v>0.3</v>
      </c>
      <c r="I296">
        <v>25</v>
      </c>
    </row>
    <row r="297" spans="1:9" x14ac:dyDescent="0.3">
      <c r="A297" s="3">
        <v>43031</v>
      </c>
      <c r="B297" t="s">
        <v>55</v>
      </c>
      <c r="C297" t="str">
        <f t="shared" si="8"/>
        <v>October</v>
      </c>
      <c r="D297">
        <v>58.5</v>
      </c>
      <c r="E297" s="4">
        <f t="shared" si="9"/>
        <v>14.722222222222221</v>
      </c>
      <c r="F297">
        <v>0.8</v>
      </c>
      <c r="G297">
        <v>50</v>
      </c>
      <c r="H297">
        <v>0.3</v>
      </c>
      <c r="I297">
        <v>25</v>
      </c>
    </row>
    <row r="298" spans="1:9" x14ac:dyDescent="0.3">
      <c r="A298" s="3">
        <v>43032</v>
      </c>
      <c r="B298" t="s">
        <v>56</v>
      </c>
      <c r="C298" t="str">
        <f t="shared" si="8"/>
        <v>October</v>
      </c>
      <c r="D298">
        <v>61.5</v>
      </c>
      <c r="E298" s="4">
        <f t="shared" si="9"/>
        <v>16.388888888888889</v>
      </c>
      <c r="F298">
        <v>0.74</v>
      </c>
      <c r="G298">
        <v>48</v>
      </c>
      <c r="H298">
        <v>0.3</v>
      </c>
      <c r="I298">
        <v>25</v>
      </c>
    </row>
    <row r="299" spans="1:9" x14ac:dyDescent="0.3">
      <c r="A299" s="3">
        <v>43033</v>
      </c>
      <c r="B299" t="s">
        <v>57</v>
      </c>
      <c r="C299" t="str">
        <f t="shared" si="8"/>
        <v>October</v>
      </c>
      <c r="D299">
        <v>61.2</v>
      </c>
      <c r="E299" s="4">
        <f t="shared" si="9"/>
        <v>16.222222222222221</v>
      </c>
      <c r="F299">
        <v>0.8</v>
      </c>
      <c r="G299">
        <v>44</v>
      </c>
      <c r="H299">
        <v>0.3</v>
      </c>
      <c r="I299">
        <v>24</v>
      </c>
    </row>
    <row r="300" spans="1:9" x14ac:dyDescent="0.3">
      <c r="A300" s="3">
        <v>43034</v>
      </c>
      <c r="B300" t="s">
        <v>58</v>
      </c>
      <c r="C300" t="str">
        <f t="shared" si="8"/>
        <v>October</v>
      </c>
      <c r="D300">
        <v>54.2</v>
      </c>
      <c r="E300" s="4">
        <f t="shared" si="9"/>
        <v>12.333333333333336</v>
      </c>
      <c r="F300">
        <v>0.77</v>
      </c>
      <c r="G300">
        <v>47</v>
      </c>
      <c r="H300">
        <v>0.3</v>
      </c>
      <c r="I300">
        <v>24</v>
      </c>
    </row>
    <row r="301" spans="1:9" x14ac:dyDescent="0.3">
      <c r="A301" s="3">
        <v>43035</v>
      </c>
      <c r="B301" t="s">
        <v>59</v>
      </c>
      <c r="C301" t="str">
        <f t="shared" si="8"/>
        <v>October</v>
      </c>
      <c r="D301">
        <v>62.8</v>
      </c>
      <c r="E301" s="4">
        <f t="shared" si="9"/>
        <v>17.111111111111111</v>
      </c>
      <c r="F301">
        <v>0.71</v>
      </c>
      <c r="G301">
        <v>52</v>
      </c>
      <c r="H301">
        <v>0.3</v>
      </c>
      <c r="I301">
        <v>26</v>
      </c>
    </row>
    <row r="302" spans="1:9" x14ac:dyDescent="0.3">
      <c r="A302" s="3">
        <v>43036</v>
      </c>
      <c r="B302" t="s">
        <v>60</v>
      </c>
      <c r="C302" t="str">
        <f t="shared" si="8"/>
        <v>October</v>
      </c>
      <c r="D302">
        <v>57.5</v>
      </c>
      <c r="E302" s="4">
        <f t="shared" si="9"/>
        <v>14.166666666666666</v>
      </c>
      <c r="F302">
        <v>0.77</v>
      </c>
      <c r="G302">
        <v>28</v>
      </c>
      <c r="H302">
        <v>0.3</v>
      </c>
      <c r="I302">
        <v>25</v>
      </c>
    </row>
    <row r="303" spans="1:9" x14ac:dyDescent="0.3">
      <c r="A303" s="3">
        <v>43037</v>
      </c>
      <c r="B303" t="s">
        <v>54</v>
      </c>
      <c r="C303" t="str">
        <f t="shared" si="8"/>
        <v>October</v>
      </c>
      <c r="D303">
        <v>61.5</v>
      </c>
      <c r="E303" s="4">
        <f t="shared" si="9"/>
        <v>16.388888888888889</v>
      </c>
      <c r="F303">
        <v>0.8</v>
      </c>
      <c r="G303">
        <v>34</v>
      </c>
      <c r="H303">
        <v>0.3</v>
      </c>
      <c r="I303">
        <v>25</v>
      </c>
    </row>
    <row r="304" spans="1:9" x14ac:dyDescent="0.3">
      <c r="A304" s="3">
        <v>43038</v>
      </c>
      <c r="B304" t="s">
        <v>55</v>
      </c>
      <c r="C304" t="str">
        <f t="shared" si="8"/>
        <v>October</v>
      </c>
      <c r="D304">
        <v>58.2</v>
      </c>
      <c r="E304" s="4">
        <f t="shared" si="9"/>
        <v>14.555555555555555</v>
      </c>
      <c r="F304">
        <v>0.77</v>
      </c>
      <c r="G304">
        <v>35</v>
      </c>
      <c r="H304">
        <v>0.3</v>
      </c>
      <c r="I304">
        <v>24</v>
      </c>
    </row>
    <row r="305" spans="1:9" x14ac:dyDescent="0.3">
      <c r="A305" s="3">
        <v>43039</v>
      </c>
      <c r="B305" t="s">
        <v>56</v>
      </c>
      <c r="C305" t="str">
        <f t="shared" si="8"/>
        <v>October</v>
      </c>
      <c r="D305">
        <v>54.2</v>
      </c>
      <c r="E305" s="4">
        <f t="shared" si="9"/>
        <v>12.333333333333336</v>
      </c>
      <c r="F305">
        <v>0.77</v>
      </c>
      <c r="G305">
        <v>38</v>
      </c>
      <c r="H305">
        <v>0.3</v>
      </c>
      <c r="I305">
        <v>24</v>
      </c>
    </row>
    <row r="306" spans="1:9" x14ac:dyDescent="0.3">
      <c r="A306" s="3">
        <v>43040</v>
      </c>
      <c r="B306" t="s">
        <v>57</v>
      </c>
      <c r="C306" t="str">
        <f t="shared" si="8"/>
        <v>November</v>
      </c>
      <c r="D306">
        <v>51.9</v>
      </c>
      <c r="E306" s="4">
        <f t="shared" si="9"/>
        <v>11.055555555555555</v>
      </c>
      <c r="F306">
        <v>0.83</v>
      </c>
      <c r="G306">
        <v>43</v>
      </c>
      <c r="H306">
        <v>0.3</v>
      </c>
      <c r="I306">
        <v>23</v>
      </c>
    </row>
    <row r="307" spans="1:9" x14ac:dyDescent="0.3">
      <c r="A307" s="3">
        <v>43041</v>
      </c>
      <c r="B307" t="s">
        <v>58</v>
      </c>
      <c r="C307" t="str">
        <f t="shared" si="8"/>
        <v>November</v>
      </c>
      <c r="D307">
        <v>53.6</v>
      </c>
      <c r="E307" s="4">
        <f t="shared" si="9"/>
        <v>12</v>
      </c>
      <c r="F307">
        <v>0.91</v>
      </c>
      <c r="G307">
        <v>46</v>
      </c>
      <c r="H307">
        <v>0.3</v>
      </c>
      <c r="I307">
        <v>22</v>
      </c>
    </row>
    <row r="308" spans="1:9" x14ac:dyDescent="0.3">
      <c r="A308" s="3">
        <v>43042</v>
      </c>
      <c r="B308" t="s">
        <v>59</v>
      </c>
      <c r="C308" t="str">
        <f t="shared" si="8"/>
        <v>November</v>
      </c>
      <c r="D308">
        <v>51.3</v>
      </c>
      <c r="E308" s="4">
        <f t="shared" si="9"/>
        <v>10.722222222222221</v>
      </c>
      <c r="F308">
        <v>0.87</v>
      </c>
      <c r="G308">
        <v>38</v>
      </c>
      <c r="H308">
        <v>0.3</v>
      </c>
      <c r="I308">
        <v>21</v>
      </c>
    </row>
    <row r="309" spans="1:9" x14ac:dyDescent="0.3">
      <c r="A309" s="3">
        <v>43043</v>
      </c>
      <c r="B309" t="s">
        <v>60</v>
      </c>
      <c r="C309" t="str">
        <f t="shared" si="8"/>
        <v>November</v>
      </c>
      <c r="D309">
        <v>48.7</v>
      </c>
      <c r="E309" s="4">
        <f t="shared" si="9"/>
        <v>9.2777777777777786</v>
      </c>
      <c r="F309">
        <v>0.95</v>
      </c>
      <c r="G309">
        <v>39</v>
      </c>
      <c r="H309">
        <v>0.3</v>
      </c>
      <c r="I309">
        <v>19</v>
      </c>
    </row>
    <row r="310" spans="1:9" x14ac:dyDescent="0.3">
      <c r="A310" s="3">
        <v>43044</v>
      </c>
      <c r="B310" t="s">
        <v>54</v>
      </c>
      <c r="C310" t="str">
        <f t="shared" si="8"/>
        <v>November</v>
      </c>
      <c r="D310">
        <v>55.9</v>
      </c>
      <c r="E310" s="4">
        <f t="shared" si="9"/>
        <v>13.277777777777779</v>
      </c>
      <c r="F310">
        <v>0.87</v>
      </c>
      <c r="G310">
        <v>45</v>
      </c>
      <c r="H310">
        <v>0.3</v>
      </c>
      <c r="I310">
        <v>23</v>
      </c>
    </row>
    <row r="311" spans="1:9" x14ac:dyDescent="0.3">
      <c r="A311" s="3">
        <v>43045</v>
      </c>
      <c r="B311" t="s">
        <v>55</v>
      </c>
      <c r="C311" t="str">
        <f t="shared" si="8"/>
        <v>November</v>
      </c>
      <c r="D311">
        <v>51.6</v>
      </c>
      <c r="E311" s="4">
        <f t="shared" si="9"/>
        <v>10.888888888888889</v>
      </c>
      <c r="F311">
        <v>0.91</v>
      </c>
      <c r="G311">
        <v>28</v>
      </c>
      <c r="H311">
        <v>0.3</v>
      </c>
      <c r="I311">
        <v>22</v>
      </c>
    </row>
    <row r="312" spans="1:9" x14ac:dyDescent="0.3">
      <c r="A312" s="3">
        <v>43046</v>
      </c>
      <c r="B312" t="s">
        <v>56</v>
      </c>
      <c r="C312" t="str">
        <f t="shared" si="8"/>
        <v>November</v>
      </c>
      <c r="D312">
        <v>52.3</v>
      </c>
      <c r="E312" s="4">
        <f t="shared" si="9"/>
        <v>11.277777777777777</v>
      </c>
      <c r="F312">
        <v>0.91</v>
      </c>
      <c r="G312">
        <v>34</v>
      </c>
      <c r="H312">
        <v>0.3</v>
      </c>
      <c r="I312">
        <v>21</v>
      </c>
    </row>
    <row r="313" spans="1:9" x14ac:dyDescent="0.3">
      <c r="A313" s="3">
        <v>43047</v>
      </c>
      <c r="B313" t="s">
        <v>57</v>
      </c>
      <c r="C313" t="str">
        <f t="shared" si="8"/>
        <v>November</v>
      </c>
      <c r="D313">
        <v>44.7</v>
      </c>
      <c r="E313" s="4">
        <f t="shared" si="9"/>
        <v>7.0555555555555571</v>
      </c>
      <c r="F313">
        <v>0.95</v>
      </c>
      <c r="G313">
        <v>37</v>
      </c>
      <c r="H313">
        <v>0.3</v>
      </c>
      <c r="I313">
        <v>19</v>
      </c>
    </row>
    <row r="314" spans="1:9" x14ac:dyDescent="0.3">
      <c r="A314" s="3">
        <v>43048</v>
      </c>
      <c r="B314" t="s">
        <v>58</v>
      </c>
      <c r="C314" t="str">
        <f t="shared" si="8"/>
        <v>November</v>
      </c>
      <c r="D314">
        <v>53.9</v>
      </c>
      <c r="E314" s="4">
        <f t="shared" si="9"/>
        <v>12.166666666666666</v>
      </c>
      <c r="F314">
        <v>0.83</v>
      </c>
      <c r="G314">
        <v>33</v>
      </c>
      <c r="H314">
        <v>0.3</v>
      </c>
      <c r="I314">
        <v>23</v>
      </c>
    </row>
    <row r="315" spans="1:9" x14ac:dyDescent="0.3">
      <c r="A315" s="3">
        <v>43049</v>
      </c>
      <c r="B315" t="s">
        <v>59</v>
      </c>
      <c r="C315" t="str">
        <f t="shared" si="8"/>
        <v>November</v>
      </c>
      <c r="D315">
        <v>54.6</v>
      </c>
      <c r="E315" s="4">
        <f t="shared" si="9"/>
        <v>12.555555555555555</v>
      </c>
      <c r="F315">
        <v>0.87</v>
      </c>
      <c r="G315">
        <v>28</v>
      </c>
      <c r="H315">
        <v>0.3</v>
      </c>
      <c r="I315">
        <v>22</v>
      </c>
    </row>
    <row r="316" spans="1:9" x14ac:dyDescent="0.3">
      <c r="A316" s="3">
        <v>43050</v>
      </c>
      <c r="B316" t="s">
        <v>60</v>
      </c>
      <c r="C316" t="str">
        <f t="shared" si="8"/>
        <v>November</v>
      </c>
      <c r="D316">
        <v>47.3</v>
      </c>
      <c r="E316" s="4">
        <f t="shared" si="9"/>
        <v>8.4999999999999982</v>
      </c>
      <c r="F316">
        <v>0.91</v>
      </c>
      <c r="G316">
        <v>33</v>
      </c>
      <c r="H316">
        <v>0.3</v>
      </c>
      <c r="I316">
        <v>21</v>
      </c>
    </row>
    <row r="317" spans="1:9" x14ac:dyDescent="0.3">
      <c r="A317" s="3">
        <v>43051</v>
      </c>
      <c r="B317" t="s">
        <v>54</v>
      </c>
      <c r="C317" t="str">
        <f t="shared" si="8"/>
        <v>November</v>
      </c>
      <c r="D317">
        <v>49.7</v>
      </c>
      <c r="E317" s="4">
        <f t="shared" si="9"/>
        <v>9.8333333333333357</v>
      </c>
      <c r="F317">
        <v>1.05</v>
      </c>
      <c r="G317">
        <v>38</v>
      </c>
      <c r="H317">
        <v>0.3</v>
      </c>
      <c r="I317">
        <v>19</v>
      </c>
    </row>
    <row r="318" spans="1:9" x14ac:dyDescent="0.3">
      <c r="A318" s="3">
        <v>43052</v>
      </c>
      <c r="B318" t="s">
        <v>55</v>
      </c>
      <c r="C318" t="str">
        <f t="shared" si="8"/>
        <v>November</v>
      </c>
      <c r="D318">
        <v>44.7</v>
      </c>
      <c r="E318" s="4">
        <f t="shared" si="9"/>
        <v>7.0555555555555571</v>
      </c>
      <c r="F318">
        <v>1.05</v>
      </c>
      <c r="G318">
        <v>26</v>
      </c>
      <c r="H318">
        <v>0.3</v>
      </c>
      <c r="I318">
        <v>19</v>
      </c>
    </row>
    <row r="319" spans="1:9" x14ac:dyDescent="0.3">
      <c r="A319" s="3">
        <v>43053</v>
      </c>
      <c r="B319" t="s">
        <v>56</v>
      </c>
      <c r="C319" t="str">
        <f t="shared" si="8"/>
        <v>November</v>
      </c>
      <c r="D319">
        <v>55.9</v>
      </c>
      <c r="E319" s="4">
        <f t="shared" si="9"/>
        <v>13.277777777777779</v>
      </c>
      <c r="F319">
        <v>0.8</v>
      </c>
      <c r="G319">
        <v>28</v>
      </c>
      <c r="H319">
        <v>0.3</v>
      </c>
      <c r="I319">
        <v>23</v>
      </c>
    </row>
    <row r="320" spans="1:9" x14ac:dyDescent="0.3">
      <c r="A320" s="3">
        <v>43054</v>
      </c>
      <c r="B320" t="s">
        <v>57</v>
      </c>
      <c r="C320" t="str">
        <f t="shared" si="8"/>
        <v>November</v>
      </c>
      <c r="D320">
        <v>55.9</v>
      </c>
      <c r="E320" s="4">
        <f t="shared" si="9"/>
        <v>13.277777777777779</v>
      </c>
      <c r="F320">
        <v>0.83</v>
      </c>
      <c r="G320">
        <v>47</v>
      </c>
      <c r="H320">
        <v>0.3</v>
      </c>
      <c r="I320">
        <v>23</v>
      </c>
    </row>
    <row r="321" spans="1:9" x14ac:dyDescent="0.3">
      <c r="A321" s="3">
        <v>43055</v>
      </c>
      <c r="B321" t="s">
        <v>58</v>
      </c>
      <c r="C321" t="str">
        <f t="shared" si="8"/>
        <v>November</v>
      </c>
      <c r="D321">
        <v>47.3</v>
      </c>
      <c r="E321" s="4">
        <f t="shared" si="9"/>
        <v>8.4999999999999982</v>
      </c>
      <c r="F321">
        <v>0.87</v>
      </c>
      <c r="G321">
        <v>28</v>
      </c>
      <c r="H321">
        <v>0.3</v>
      </c>
      <c r="I321">
        <v>21</v>
      </c>
    </row>
    <row r="322" spans="1:9" x14ac:dyDescent="0.3">
      <c r="A322" s="3">
        <v>43056</v>
      </c>
      <c r="B322" t="s">
        <v>59</v>
      </c>
      <c r="C322" t="str">
        <f t="shared" si="8"/>
        <v>November</v>
      </c>
      <c r="D322">
        <v>46</v>
      </c>
      <c r="E322" s="4">
        <f t="shared" si="9"/>
        <v>7.7777777777777777</v>
      </c>
      <c r="F322">
        <v>1</v>
      </c>
      <c r="G322">
        <v>31</v>
      </c>
      <c r="H322">
        <v>0.3</v>
      </c>
      <c r="I322">
        <v>20</v>
      </c>
    </row>
    <row r="323" spans="1:9" x14ac:dyDescent="0.3">
      <c r="A323" s="3">
        <v>43057</v>
      </c>
      <c r="B323" t="s">
        <v>60</v>
      </c>
      <c r="C323" t="str">
        <f t="shared" ref="C323:C366" si="10">TEXT(A323,"mmmm")</f>
        <v>November</v>
      </c>
      <c r="D323">
        <v>48.7</v>
      </c>
      <c r="E323" s="4">
        <f t="shared" ref="E323:E366" si="11">(D323-32)*5/9</f>
        <v>9.2777777777777786</v>
      </c>
      <c r="F323">
        <v>1.05</v>
      </c>
      <c r="G323">
        <v>37</v>
      </c>
      <c r="H323">
        <v>0.3</v>
      </c>
      <c r="I323">
        <v>19</v>
      </c>
    </row>
    <row r="324" spans="1:9" x14ac:dyDescent="0.3">
      <c r="A324" s="3">
        <v>43058</v>
      </c>
      <c r="B324" t="s">
        <v>54</v>
      </c>
      <c r="C324" t="str">
        <f t="shared" si="10"/>
        <v>November</v>
      </c>
      <c r="D324">
        <v>55.9</v>
      </c>
      <c r="E324" s="4">
        <f t="shared" si="11"/>
        <v>13.277777777777779</v>
      </c>
      <c r="F324">
        <v>0.87</v>
      </c>
      <c r="G324">
        <v>34</v>
      </c>
      <c r="H324">
        <v>0.3</v>
      </c>
      <c r="I324">
        <v>23</v>
      </c>
    </row>
    <row r="325" spans="1:9" x14ac:dyDescent="0.3">
      <c r="A325" s="3">
        <v>43059</v>
      </c>
      <c r="B325" t="s">
        <v>55</v>
      </c>
      <c r="C325" t="str">
        <f t="shared" si="10"/>
        <v>November</v>
      </c>
      <c r="D325">
        <v>55.6</v>
      </c>
      <c r="E325" s="4">
        <f t="shared" si="11"/>
        <v>13.111111111111111</v>
      </c>
      <c r="F325">
        <v>0.87</v>
      </c>
      <c r="G325">
        <v>41</v>
      </c>
      <c r="H325">
        <v>0.3</v>
      </c>
      <c r="I325">
        <v>22</v>
      </c>
    </row>
    <row r="326" spans="1:9" x14ac:dyDescent="0.3">
      <c r="A326" s="3">
        <v>43060</v>
      </c>
      <c r="B326" t="s">
        <v>56</v>
      </c>
      <c r="C326" t="str">
        <f t="shared" si="10"/>
        <v>November</v>
      </c>
      <c r="D326">
        <v>47</v>
      </c>
      <c r="E326" s="4">
        <f t="shared" si="11"/>
        <v>8.3333333333333339</v>
      </c>
      <c r="F326">
        <v>0.95</v>
      </c>
      <c r="G326">
        <v>28</v>
      </c>
      <c r="H326">
        <v>0.3</v>
      </c>
      <c r="I326">
        <v>20</v>
      </c>
    </row>
    <row r="327" spans="1:9" x14ac:dyDescent="0.3">
      <c r="A327" s="3">
        <v>43061</v>
      </c>
      <c r="B327" t="s">
        <v>57</v>
      </c>
      <c r="C327" t="str">
        <f t="shared" si="10"/>
        <v>November</v>
      </c>
      <c r="D327">
        <v>48.7</v>
      </c>
      <c r="E327" s="4">
        <f t="shared" si="11"/>
        <v>9.2777777777777786</v>
      </c>
      <c r="F327">
        <v>1</v>
      </c>
      <c r="G327">
        <v>40</v>
      </c>
      <c r="H327">
        <v>0.3</v>
      </c>
      <c r="I327">
        <v>19</v>
      </c>
    </row>
    <row r="328" spans="1:9" x14ac:dyDescent="0.3">
      <c r="A328" s="3">
        <v>43062</v>
      </c>
      <c r="B328" t="s">
        <v>58</v>
      </c>
      <c r="C328" t="str">
        <f t="shared" si="10"/>
        <v>November</v>
      </c>
      <c r="D328">
        <v>51.9</v>
      </c>
      <c r="E328" s="4">
        <f t="shared" si="11"/>
        <v>11.055555555555555</v>
      </c>
      <c r="F328">
        <v>0.87</v>
      </c>
      <c r="G328">
        <v>47</v>
      </c>
      <c r="H328">
        <v>0.3</v>
      </c>
      <c r="I328">
        <v>23</v>
      </c>
    </row>
    <row r="329" spans="1:9" x14ac:dyDescent="0.3">
      <c r="A329" s="3">
        <v>43063</v>
      </c>
      <c r="B329" t="s">
        <v>59</v>
      </c>
      <c r="C329" t="str">
        <f t="shared" si="10"/>
        <v>November</v>
      </c>
      <c r="D329">
        <v>53.6</v>
      </c>
      <c r="E329" s="4">
        <f t="shared" si="11"/>
        <v>12</v>
      </c>
      <c r="F329">
        <v>0.83</v>
      </c>
      <c r="G329">
        <v>46</v>
      </c>
      <c r="H329">
        <v>0.3</v>
      </c>
      <c r="I329">
        <v>22</v>
      </c>
    </row>
    <row r="330" spans="1:9" x14ac:dyDescent="0.3">
      <c r="A330" s="3">
        <v>43064</v>
      </c>
      <c r="B330" t="s">
        <v>60</v>
      </c>
      <c r="C330" t="str">
        <f t="shared" si="10"/>
        <v>November</v>
      </c>
      <c r="D330">
        <v>49</v>
      </c>
      <c r="E330" s="4">
        <f t="shared" si="11"/>
        <v>9.4444444444444446</v>
      </c>
      <c r="F330">
        <v>0.91</v>
      </c>
      <c r="G330">
        <v>32</v>
      </c>
      <c r="H330">
        <v>0.3</v>
      </c>
      <c r="I330">
        <v>20</v>
      </c>
    </row>
    <row r="331" spans="1:9" x14ac:dyDescent="0.3">
      <c r="A331" s="3">
        <v>43065</v>
      </c>
      <c r="B331" t="s">
        <v>54</v>
      </c>
      <c r="C331" t="str">
        <f t="shared" si="10"/>
        <v>November</v>
      </c>
      <c r="D331">
        <v>49.7</v>
      </c>
      <c r="E331" s="4">
        <f t="shared" si="11"/>
        <v>9.8333333333333357</v>
      </c>
      <c r="F331">
        <v>1.05</v>
      </c>
      <c r="G331">
        <v>30</v>
      </c>
      <c r="H331">
        <v>0.3</v>
      </c>
      <c r="I331">
        <v>19</v>
      </c>
    </row>
    <row r="332" spans="1:9" x14ac:dyDescent="0.3">
      <c r="A332" s="3">
        <v>43066</v>
      </c>
      <c r="B332" t="s">
        <v>55</v>
      </c>
      <c r="C332" t="str">
        <f t="shared" si="10"/>
        <v>November</v>
      </c>
      <c r="D332">
        <v>53.9</v>
      </c>
      <c r="E332" s="4">
        <f t="shared" si="11"/>
        <v>12.166666666666666</v>
      </c>
      <c r="F332">
        <v>0.87</v>
      </c>
      <c r="G332">
        <v>30</v>
      </c>
      <c r="H332">
        <v>0.3</v>
      </c>
      <c r="I332">
        <v>23</v>
      </c>
    </row>
    <row r="333" spans="1:9" x14ac:dyDescent="0.3">
      <c r="A333" s="3">
        <v>43067</v>
      </c>
      <c r="B333" t="s">
        <v>56</v>
      </c>
      <c r="C333" t="str">
        <f t="shared" si="10"/>
        <v>November</v>
      </c>
      <c r="D333">
        <v>54.6</v>
      </c>
      <c r="E333" s="4">
        <f t="shared" si="11"/>
        <v>12.555555555555555</v>
      </c>
      <c r="F333">
        <v>0.91</v>
      </c>
      <c r="G333">
        <v>37</v>
      </c>
      <c r="H333">
        <v>0.3</v>
      </c>
      <c r="I333">
        <v>22</v>
      </c>
    </row>
    <row r="334" spans="1:9" x14ac:dyDescent="0.3">
      <c r="A334" s="3">
        <v>43068</v>
      </c>
      <c r="B334" t="s">
        <v>57</v>
      </c>
      <c r="C334" t="str">
        <f t="shared" si="10"/>
        <v>November</v>
      </c>
      <c r="D334">
        <v>50</v>
      </c>
      <c r="E334" s="4">
        <f t="shared" si="11"/>
        <v>10</v>
      </c>
      <c r="F334">
        <v>0.95</v>
      </c>
      <c r="G334">
        <v>27</v>
      </c>
      <c r="H334">
        <v>0.3</v>
      </c>
      <c r="I334">
        <v>20</v>
      </c>
    </row>
    <row r="335" spans="1:9" x14ac:dyDescent="0.3">
      <c r="A335" s="3">
        <v>43069</v>
      </c>
      <c r="B335" t="s">
        <v>58</v>
      </c>
      <c r="C335" t="str">
        <f t="shared" si="10"/>
        <v>November</v>
      </c>
      <c r="D335">
        <v>44.7</v>
      </c>
      <c r="E335" s="4">
        <f t="shared" si="11"/>
        <v>7.0555555555555571</v>
      </c>
      <c r="F335">
        <v>1.05</v>
      </c>
      <c r="G335">
        <v>28</v>
      </c>
      <c r="H335">
        <v>0.3</v>
      </c>
      <c r="I335">
        <v>19</v>
      </c>
    </row>
    <row r="336" spans="1:9" x14ac:dyDescent="0.3">
      <c r="A336" s="3">
        <v>43070</v>
      </c>
      <c r="B336" t="s">
        <v>59</v>
      </c>
      <c r="C336" t="str">
        <f t="shared" si="10"/>
        <v>December</v>
      </c>
      <c r="D336">
        <v>48.7</v>
      </c>
      <c r="E336" s="4">
        <f t="shared" si="11"/>
        <v>9.2777777777777786</v>
      </c>
      <c r="F336">
        <v>1</v>
      </c>
      <c r="G336">
        <v>34</v>
      </c>
      <c r="H336">
        <v>0.3</v>
      </c>
      <c r="I336">
        <v>19</v>
      </c>
    </row>
    <row r="337" spans="1:9" x14ac:dyDescent="0.3">
      <c r="A337" s="3">
        <v>43071</v>
      </c>
      <c r="B337" t="s">
        <v>60</v>
      </c>
      <c r="C337" t="str">
        <f t="shared" si="10"/>
        <v>December</v>
      </c>
      <c r="D337">
        <v>44.1</v>
      </c>
      <c r="E337" s="4">
        <f t="shared" si="11"/>
        <v>6.7222222222222232</v>
      </c>
      <c r="F337">
        <v>1.1100000000000001</v>
      </c>
      <c r="G337">
        <v>35</v>
      </c>
      <c r="H337">
        <v>0.3</v>
      </c>
      <c r="I337">
        <v>17</v>
      </c>
    </row>
    <row r="338" spans="1:9" x14ac:dyDescent="0.3">
      <c r="A338" s="3">
        <v>43072</v>
      </c>
      <c r="B338" t="s">
        <v>54</v>
      </c>
      <c r="C338" t="str">
        <f t="shared" si="10"/>
        <v>December</v>
      </c>
      <c r="D338">
        <v>33.5</v>
      </c>
      <c r="E338" s="4">
        <f t="shared" si="11"/>
        <v>0.83333333333333337</v>
      </c>
      <c r="F338">
        <v>1.18</v>
      </c>
      <c r="G338">
        <v>19</v>
      </c>
      <c r="H338">
        <v>0.3</v>
      </c>
      <c r="I338">
        <v>15</v>
      </c>
    </row>
    <row r="339" spans="1:9" x14ac:dyDescent="0.3">
      <c r="A339" s="3">
        <v>43073</v>
      </c>
      <c r="B339" t="s">
        <v>55</v>
      </c>
      <c r="C339" t="str">
        <f t="shared" si="10"/>
        <v>December</v>
      </c>
      <c r="D339">
        <v>34.9</v>
      </c>
      <c r="E339" s="4">
        <f t="shared" si="11"/>
        <v>1.6111111111111103</v>
      </c>
      <c r="F339">
        <v>1.54</v>
      </c>
      <c r="G339">
        <v>16</v>
      </c>
      <c r="H339">
        <v>0.3</v>
      </c>
      <c r="I339">
        <v>13</v>
      </c>
    </row>
    <row r="340" spans="1:9" x14ac:dyDescent="0.3">
      <c r="A340" s="3">
        <v>43074</v>
      </c>
      <c r="B340" t="s">
        <v>56</v>
      </c>
      <c r="C340" t="str">
        <f t="shared" si="10"/>
        <v>December</v>
      </c>
      <c r="D340">
        <v>22</v>
      </c>
      <c r="E340" s="4">
        <f t="shared" si="11"/>
        <v>-5.5555555555555554</v>
      </c>
      <c r="F340">
        <v>1.82</v>
      </c>
      <c r="G340">
        <v>11</v>
      </c>
      <c r="H340">
        <v>0.3</v>
      </c>
      <c r="I340">
        <v>10</v>
      </c>
    </row>
    <row r="341" spans="1:9" x14ac:dyDescent="0.3">
      <c r="A341" s="3">
        <v>43075</v>
      </c>
      <c r="B341" t="s">
        <v>57</v>
      </c>
      <c r="C341" t="str">
        <f t="shared" si="10"/>
        <v>December</v>
      </c>
      <c r="D341">
        <v>44.7</v>
      </c>
      <c r="E341" s="4">
        <f t="shared" si="11"/>
        <v>7.0555555555555571</v>
      </c>
      <c r="F341">
        <v>0.95</v>
      </c>
      <c r="G341">
        <v>28</v>
      </c>
      <c r="H341">
        <v>0.3</v>
      </c>
      <c r="I341">
        <v>19</v>
      </c>
    </row>
    <row r="342" spans="1:9" x14ac:dyDescent="0.3">
      <c r="A342" s="3">
        <v>43076</v>
      </c>
      <c r="B342" t="s">
        <v>58</v>
      </c>
      <c r="C342" t="str">
        <f t="shared" si="10"/>
        <v>December</v>
      </c>
      <c r="D342">
        <v>42.1</v>
      </c>
      <c r="E342" s="4">
        <f t="shared" si="11"/>
        <v>5.6111111111111116</v>
      </c>
      <c r="F342">
        <v>1.05</v>
      </c>
      <c r="G342">
        <v>26</v>
      </c>
      <c r="H342">
        <v>0.3</v>
      </c>
      <c r="I342">
        <v>17</v>
      </c>
    </row>
    <row r="343" spans="1:9" x14ac:dyDescent="0.3">
      <c r="A343" s="3">
        <v>43077</v>
      </c>
      <c r="B343" t="s">
        <v>59</v>
      </c>
      <c r="C343" t="str">
        <f t="shared" si="10"/>
        <v>December</v>
      </c>
      <c r="D343">
        <v>40.5</v>
      </c>
      <c r="E343" s="4">
        <f t="shared" si="11"/>
        <v>4.7222222222222223</v>
      </c>
      <c r="F343">
        <v>1.25</v>
      </c>
      <c r="G343">
        <v>30</v>
      </c>
      <c r="H343">
        <v>0.3</v>
      </c>
      <c r="I343">
        <v>15</v>
      </c>
    </row>
    <row r="344" spans="1:9" x14ac:dyDescent="0.3">
      <c r="A344" s="3">
        <v>43078</v>
      </c>
      <c r="B344" t="s">
        <v>60</v>
      </c>
      <c r="C344" t="str">
        <f t="shared" si="10"/>
        <v>December</v>
      </c>
      <c r="D344">
        <v>31.2</v>
      </c>
      <c r="E344" s="4">
        <f t="shared" si="11"/>
        <v>-0.44444444444444486</v>
      </c>
      <c r="F344">
        <v>1.43</v>
      </c>
      <c r="G344">
        <v>19</v>
      </c>
      <c r="H344">
        <v>0.3</v>
      </c>
      <c r="I344">
        <v>14</v>
      </c>
    </row>
    <row r="345" spans="1:9" x14ac:dyDescent="0.3">
      <c r="A345" s="3">
        <v>43079</v>
      </c>
      <c r="B345" t="s">
        <v>54</v>
      </c>
      <c r="C345" t="str">
        <f t="shared" si="10"/>
        <v>December</v>
      </c>
      <c r="D345">
        <v>31.3</v>
      </c>
      <c r="E345" s="4">
        <f t="shared" si="11"/>
        <v>-0.38888888888888851</v>
      </c>
      <c r="F345">
        <v>1.82</v>
      </c>
      <c r="G345">
        <v>15</v>
      </c>
      <c r="H345">
        <v>0.3</v>
      </c>
      <c r="I345">
        <v>11</v>
      </c>
    </row>
    <row r="346" spans="1:9" x14ac:dyDescent="0.3">
      <c r="A346" s="3">
        <v>43080</v>
      </c>
      <c r="B346" t="s">
        <v>55</v>
      </c>
      <c r="C346" t="str">
        <f t="shared" si="10"/>
        <v>December</v>
      </c>
      <c r="D346">
        <v>45.1</v>
      </c>
      <c r="E346" s="4">
        <f t="shared" si="11"/>
        <v>7.2777777777777777</v>
      </c>
      <c r="F346">
        <v>1.1100000000000001</v>
      </c>
      <c r="G346">
        <v>33</v>
      </c>
      <c r="H346">
        <v>0.3</v>
      </c>
      <c r="I346">
        <v>17</v>
      </c>
    </row>
    <row r="347" spans="1:9" x14ac:dyDescent="0.3">
      <c r="A347" s="3">
        <v>43081</v>
      </c>
      <c r="B347" t="s">
        <v>56</v>
      </c>
      <c r="C347" t="str">
        <f t="shared" si="10"/>
        <v>December</v>
      </c>
      <c r="D347">
        <v>33.5</v>
      </c>
      <c r="E347" s="4">
        <f t="shared" si="11"/>
        <v>0.83333333333333337</v>
      </c>
      <c r="F347">
        <v>1.33</v>
      </c>
      <c r="G347">
        <v>22</v>
      </c>
      <c r="H347">
        <v>0.3</v>
      </c>
      <c r="I347">
        <v>15</v>
      </c>
    </row>
    <row r="348" spans="1:9" x14ac:dyDescent="0.3">
      <c r="A348" s="3">
        <v>43082</v>
      </c>
      <c r="B348" t="s">
        <v>57</v>
      </c>
      <c r="C348" t="str">
        <f t="shared" si="10"/>
        <v>December</v>
      </c>
      <c r="D348">
        <v>32.200000000000003</v>
      </c>
      <c r="E348" s="4">
        <f t="shared" si="11"/>
        <v>0.11111111111111269</v>
      </c>
      <c r="F348">
        <v>1.43</v>
      </c>
      <c r="G348">
        <v>26</v>
      </c>
      <c r="H348">
        <v>0.3</v>
      </c>
      <c r="I348">
        <v>14</v>
      </c>
    </row>
    <row r="349" spans="1:9" x14ac:dyDescent="0.3">
      <c r="A349" s="3">
        <v>43083</v>
      </c>
      <c r="B349" t="s">
        <v>58</v>
      </c>
      <c r="C349" t="str">
        <f t="shared" si="10"/>
        <v>December</v>
      </c>
      <c r="D349">
        <v>31.9</v>
      </c>
      <c r="E349" s="4">
        <f t="shared" si="11"/>
        <v>-5.5555555555556344E-2</v>
      </c>
      <c r="F349">
        <v>1.54</v>
      </c>
      <c r="G349">
        <v>24</v>
      </c>
      <c r="H349">
        <v>0.3</v>
      </c>
      <c r="I349">
        <v>13</v>
      </c>
    </row>
    <row r="350" spans="1:9" x14ac:dyDescent="0.3">
      <c r="A350" s="3">
        <v>43084</v>
      </c>
      <c r="B350" t="s">
        <v>59</v>
      </c>
      <c r="C350" t="str">
        <f t="shared" si="10"/>
        <v>December</v>
      </c>
      <c r="D350">
        <v>42.1</v>
      </c>
      <c r="E350" s="4">
        <f t="shared" si="11"/>
        <v>5.6111111111111116</v>
      </c>
      <c r="F350">
        <v>1.05</v>
      </c>
      <c r="G350">
        <v>30</v>
      </c>
      <c r="H350">
        <v>0.3</v>
      </c>
      <c r="I350">
        <v>17</v>
      </c>
    </row>
    <row r="351" spans="1:9" x14ac:dyDescent="0.3">
      <c r="A351" s="3">
        <v>43085</v>
      </c>
      <c r="B351" t="s">
        <v>60</v>
      </c>
      <c r="C351" t="str">
        <f t="shared" si="10"/>
        <v>December</v>
      </c>
      <c r="D351">
        <v>35.5</v>
      </c>
      <c r="E351" s="4">
        <f t="shared" si="11"/>
        <v>1.9444444444444444</v>
      </c>
      <c r="F351">
        <v>1.25</v>
      </c>
      <c r="G351">
        <v>30</v>
      </c>
      <c r="H351">
        <v>0.3</v>
      </c>
      <c r="I351">
        <v>15</v>
      </c>
    </row>
    <row r="352" spans="1:9" x14ac:dyDescent="0.3">
      <c r="A352" s="3">
        <v>43086</v>
      </c>
      <c r="B352" t="s">
        <v>54</v>
      </c>
      <c r="C352" t="str">
        <f t="shared" si="10"/>
        <v>December</v>
      </c>
      <c r="D352">
        <v>32.200000000000003</v>
      </c>
      <c r="E352" s="4">
        <f t="shared" si="11"/>
        <v>0.11111111111111269</v>
      </c>
      <c r="F352">
        <v>1.33</v>
      </c>
      <c r="G352">
        <v>16</v>
      </c>
      <c r="H352">
        <v>0.3</v>
      </c>
      <c r="I352">
        <v>14</v>
      </c>
    </row>
    <row r="353" spans="1:9" x14ac:dyDescent="0.3">
      <c r="A353" s="3">
        <v>43087</v>
      </c>
      <c r="B353" t="s">
        <v>55</v>
      </c>
      <c r="C353" t="str">
        <f t="shared" si="10"/>
        <v>December</v>
      </c>
      <c r="D353">
        <v>30.9</v>
      </c>
      <c r="E353" s="4">
        <f t="shared" si="11"/>
        <v>-0.61111111111111194</v>
      </c>
      <c r="F353">
        <v>1.43</v>
      </c>
      <c r="G353">
        <v>27</v>
      </c>
      <c r="H353">
        <v>0.3</v>
      </c>
      <c r="I353">
        <v>13</v>
      </c>
    </row>
    <row r="354" spans="1:9" x14ac:dyDescent="0.3">
      <c r="A354" s="3">
        <v>43088</v>
      </c>
      <c r="B354" t="s">
        <v>56</v>
      </c>
      <c r="C354" t="str">
        <f t="shared" si="10"/>
        <v>December</v>
      </c>
      <c r="D354">
        <v>41.4</v>
      </c>
      <c r="E354" s="4">
        <f t="shared" si="11"/>
        <v>5.2222222222222214</v>
      </c>
      <c r="F354">
        <v>1</v>
      </c>
      <c r="G354">
        <v>33</v>
      </c>
      <c r="H354">
        <v>0.3</v>
      </c>
      <c r="I354">
        <v>18</v>
      </c>
    </row>
    <row r="355" spans="1:9" x14ac:dyDescent="0.3">
      <c r="A355" s="3">
        <v>43089</v>
      </c>
      <c r="B355" t="s">
        <v>57</v>
      </c>
      <c r="C355" t="str">
        <f t="shared" si="10"/>
        <v>December</v>
      </c>
      <c r="D355">
        <v>36.799999999999997</v>
      </c>
      <c r="E355" s="4">
        <f t="shared" si="11"/>
        <v>2.6666666666666652</v>
      </c>
      <c r="F355">
        <v>1.25</v>
      </c>
      <c r="G355">
        <v>20</v>
      </c>
      <c r="H355">
        <v>0.3</v>
      </c>
      <c r="I355">
        <v>16</v>
      </c>
    </row>
    <row r="356" spans="1:9" x14ac:dyDescent="0.3">
      <c r="A356" s="3">
        <v>43090</v>
      </c>
      <c r="B356" t="s">
        <v>58</v>
      </c>
      <c r="C356" t="str">
        <f t="shared" si="10"/>
        <v>December</v>
      </c>
      <c r="D356">
        <v>40.5</v>
      </c>
      <c r="E356" s="4">
        <f t="shared" si="11"/>
        <v>4.7222222222222223</v>
      </c>
      <c r="F356">
        <v>1.33</v>
      </c>
      <c r="G356">
        <v>23</v>
      </c>
      <c r="H356">
        <v>0.3</v>
      </c>
      <c r="I356">
        <v>15</v>
      </c>
    </row>
    <row r="357" spans="1:9" x14ac:dyDescent="0.3">
      <c r="A357" s="3">
        <v>43091</v>
      </c>
      <c r="B357" t="s">
        <v>59</v>
      </c>
      <c r="C357" t="str">
        <f t="shared" si="10"/>
        <v>December</v>
      </c>
      <c r="D357">
        <v>30.9</v>
      </c>
      <c r="E357" s="4">
        <f t="shared" si="11"/>
        <v>-0.61111111111111194</v>
      </c>
      <c r="F357">
        <v>1.54</v>
      </c>
      <c r="G357">
        <v>17</v>
      </c>
      <c r="H357">
        <v>0.3</v>
      </c>
      <c r="I357">
        <v>13</v>
      </c>
    </row>
    <row r="358" spans="1:9" x14ac:dyDescent="0.3">
      <c r="A358" s="3">
        <v>43092</v>
      </c>
      <c r="B358" t="s">
        <v>60</v>
      </c>
      <c r="C358" t="str">
        <f t="shared" si="10"/>
        <v>December</v>
      </c>
      <c r="D358">
        <v>42.4</v>
      </c>
      <c r="E358" s="4">
        <f t="shared" si="11"/>
        <v>5.7777777777777768</v>
      </c>
      <c r="F358">
        <v>1.1100000000000001</v>
      </c>
      <c r="G358">
        <v>20</v>
      </c>
      <c r="H358">
        <v>0.3</v>
      </c>
      <c r="I358">
        <v>18</v>
      </c>
    </row>
    <row r="359" spans="1:9" x14ac:dyDescent="0.3">
      <c r="A359" s="3">
        <v>43093</v>
      </c>
      <c r="B359" t="s">
        <v>54</v>
      </c>
      <c r="C359" t="str">
        <f t="shared" si="10"/>
        <v>December</v>
      </c>
      <c r="D359">
        <v>35.799999999999997</v>
      </c>
      <c r="E359" s="4">
        <f t="shared" si="11"/>
        <v>2.1111111111111094</v>
      </c>
      <c r="F359">
        <v>1.25</v>
      </c>
      <c r="G359">
        <v>26</v>
      </c>
      <c r="H359">
        <v>0.3</v>
      </c>
      <c r="I359">
        <v>16</v>
      </c>
    </row>
    <row r="360" spans="1:9" x14ac:dyDescent="0.3">
      <c r="A360" s="3">
        <v>43094</v>
      </c>
      <c r="B360" t="s">
        <v>55</v>
      </c>
      <c r="C360" t="str">
        <f t="shared" si="10"/>
        <v>December</v>
      </c>
      <c r="D360">
        <v>35.5</v>
      </c>
      <c r="E360" s="4">
        <f t="shared" si="11"/>
        <v>1.9444444444444444</v>
      </c>
      <c r="F360">
        <v>1.25</v>
      </c>
      <c r="G360">
        <v>19</v>
      </c>
      <c r="H360">
        <v>0.3</v>
      </c>
      <c r="I360">
        <v>15</v>
      </c>
    </row>
    <row r="361" spans="1:9" x14ac:dyDescent="0.3">
      <c r="A361" s="3">
        <v>43095</v>
      </c>
      <c r="B361" t="s">
        <v>56</v>
      </c>
      <c r="C361" t="str">
        <f t="shared" si="10"/>
        <v>December</v>
      </c>
      <c r="D361">
        <v>28.9</v>
      </c>
      <c r="E361" s="4">
        <f t="shared" si="11"/>
        <v>-1.722222222222223</v>
      </c>
      <c r="F361">
        <v>1.43</v>
      </c>
      <c r="G361">
        <v>23</v>
      </c>
      <c r="H361">
        <v>0.3</v>
      </c>
      <c r="I361">
        <v>13</v>
      </c>
    </row>
    <row r="362" spans="1:9" x14ac:dyDescent="0.3">
      <c r="A362" s="3">
        <v>43096</v>
      </c>
      <c r="B362" t="s">
        <v>57</v>
      </c>
      <c r="C362" t="str">
        <f t="shared" si="10"/>
        <v>December</v>
      </c>
      <c r="D362">
        <v>42.7</v>
      </c>
      <c r="E362" s="4">
        <f t="shared" si="11"/>
        <v>5.9444444444444464</v>
      </c>
      <c r="F362">
        <v>1</v>
      </c>
      <c r="G362">
        <v>33</v>
      </c>
      <c r="H362">
        <v>0.3</v>
      </c>
      <c r="I362">
        <v>19</v>
      </c>
    </row>
    <row r="363" spans="1:9" x14ac:dyDescent="0.3">
      <c r="A363" s="3">
        <v>43097</v>
      </c>
      <c r="B363" t="s">
        <v>58</v>
      </c>
      <c r="C363" t="str">
        <f t="shared" si="10"/>
        <v>December</v>
      </c>
      <c r="D363">
        <v>37.799999999999997</v>
      </c>
      <c r="E363" s="4">
        <f t="shared" si="11"/>
        <v>3.2222222222222205</v>
      </c>
      <c r="F363">
        <v>1.25</v>
      </c>
      <c r="G363">
        <v>32</v>
      </c>
      <c r="H363">
        <v>0.3</v>
      </c>
      <c r="I363">
        <v>16</v>
      </c>
    </row>
    <row r="364" spans="1:9" x14ac:dyDescent="0.3">
      <c r="A364" s="3">
        <v>43098</v>
      </c>
      <c r="B364" t="s">
        <v>59</v>
      </c>
      <c r="C364" t="str">
        <f t="shared" si="10"/>
        <v>December</v>
      </c>
      <c r="D364">
        <v>39.5</v>
      </c>
      <c r="E364" s="4">
        <f t="shared" si="11"/>
        <v>4.166666666666667</v>
      </c>
      <c r="F364">
        <v>1.25</v>
      </c>
      <c r="G364">
        <v>17</v>
      </c>
      <c r="H364">
        <v>0.3</v>
      </c>
      <c r="I364">
        <v>15</v>
      </c>
    </row>
    <row r="365" spans="1:9" x14ac:dyDescent="0.3">
      <c r="A365" s="3">
        <v>43099</v>
      </c>
      <c r="B365" t="s">
        <v>60</v>
      </c>
      <c r="C365" t="str">
        <f t="shared" si="10"/>
        <v>December</v>
      </c>
      <c r="D365">
        <v>30.9</v>
      </c>
      <c r="E365" s="4">
        <f t="shared" si="11"/>
        <v>-0.61111111111111194</v>
      </c>
      <c r="F365">
        <v>1.43</v>
      </c>
      <c r="G365">
        <v>22</v>
      </c>
      <c r="H365">
        <v>0.3</v>
      </c>
      <c r="I365">
        <v>13</v>
      </c>
    </row>
    <row r="366" spans="1:9" x14ac:dyDescent="0.3">
      <c r="A366" s="3">
        <v>43100</v>
      </c>
      <c r="B366" t="s">
        <v>54</v>
      </c>
      <c r="C366" t="str">
        <f t="shared" si="10"/>
        <v>December</v>
      </c>
      <c r="D366">
        <v>15.1</v>
      </c>
      <c r="E366" s="4">
        <f t="shared" si="11"/>
        <v>-9.3888888888888893</v>
      </c>
      <c r="F366">
        <v>2.5</v>
      </c>
      <c r="G366">
        <v>9</v>
      </c>
      <c r="H366">
        <v>0.3</v>
      </c>
      <c r="I366">
        <v>7</v>
      </c>
    </row>
  </sheetData>
  <autoFilter ref="A1:I366" xr:uid="{E00D04E2-5E09-45F2-BDAA-7BE37B3C14F9}"/>
  <hyperlinks>
    <hyperlink ref="K32" r:id="rId2" xr:uid="{372B8BAA-6299-4D2D-8046-3BA77251AFA3}"/>
  </hyperlinks>
  <pageMargins left="0.7" right="0.7" top="0.75" bottom="0.75" header="0.3" footer="0.3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1BC1-FE04-47E1-8388-B55CC01AC407}">
  <dimension ref="A1:H366"/>
  <sheetViews>
    <sheetView workbookViewId="0">
      <selection activeCell="D1" sqref="D1"/>
    </sheetView>
  </sheetViews>
  <sheetFormatPr defaultRowHeight="14.4" x14ac:dyDescent="0.3"/>
  <cols>
    <col min="1" max="1" width="10.33203125" bestFit="1" customWidth="1"/>
    <col min="2" max="2" width="10.44140625" bestFit="1" customWidth="1"/>
    <col min="3" max="3" width="10" customWidth="1"/>
    <col min="4" max="4" width="8.5546875" customWidth="1"/>
  </cols>
  <sheetData>
    <row r="1" spans="1:8" s="34" customFormat="1" ht="22.8" customHeight="1" x14ac:dyDescent="0.3">
      <c r="A1" s="34" t="s">
        <v>47</v>
      </c>
      <c r="B1" s="34" t="s">
        <v>48</v>
      </c>
      <c r="C1" s="34" t="s">
        <v>49</v>
      </c>
      <c r="D1" s="34" t="s">
        <v>50</v>
      </c>
      <c r="E1" s="34" t="s">
        <v>51</v>
      </c>
      <c r="F1" s="34" t="s">
        <v>52</v>
      </c>
      <c r="G1" s="34" t="s">
        <v>53</v>
      </c>
      <c r="H1" s="34" t="s">
        <v>0</v>
      </c>
    </row>
    <row r="2" spans="1:8" x14ac:dyDescent="0.3">
      <c r="A2" s="3">
        <v>42736</v>
      </c>
      <c r="B2" t="s">
        <v>54</v>
      </c>
      <c r="C2">
        <v>27</v>
      </c>
      <c r="D2" s="4"/>
      <c r="E2">
        <v>2</v>
      </c>
      <c r="F2">
        <v>15</v>
      </c>
      <c r="G2">
        <v>0.3</v>
      </c>
      <c r="H2">
        <v>10</v>
      </c>
    </row>
    <row r="3" spans="1:8" x14ac:dyDescent="0.3">
      <c r="A3" s="3">
        <v>42737</v>
      </c>
      <c r="B3" t="s">
        <v>55</v>
      </c>
      <c r="C3">
        <v>28.9</v>
      </c>
      <c r="D3" s="4"/>
      <c r="E3">
        <v>1.33</v>
      </c>
      <c r="F3">
        <v>15</v>
      </c>
      <c r="G3">
        <v>0.3</v>
      </c>
      <c r="H3">
        <v>13</v>
      </c>
    </row>
    <row r="4" spans="1:8" x14ac:dyDescent="0.3">
      <c r="A4" s="3">
        <v>42738</v>
      </c>
      <c r="B4" t="s">
        <v>56</v>
      </c>
      <c r="C4">
        <v>34.5</v>
      </c>
      <c r="D4" s="4"/>
      <c r="E4">
        <v>1.33</v>
      </c>
      <c r="F4">
        <v>27</v>
      </c>
      <c r="G4">
        <v>0.3</v>
      </c>
      <c r="H4">
        <v>15</v>
      </c>
    </row>
    <row r="5" spans="1:8" x14ac:dyDescent="0.3">
      <c r="A5" s="3">
        <v>42739</v>
      </c>
      <c r="B5" t="s">
        <v>57</v>
      </c>
      <c r="C5">
        <v>44.1</v>
      </c>
      <c r="D5" s="4"/>
      <c r="E5">
        <v>1.05</v>
      </c>
      <c r="F5">
        <v>28</v>
      </c>
      <c r="G5">
        <v>0.3</v>
      </c>
      <c r="H5">
        <v>17</v>
      </c>
    </row>
    <row r="6" spans="1:8" x14ac:dyDescent="0.3">
      <c r="A6" s="3">
        <v>42740</v>
      </c>
      <c r="B6" t="s">
        <v>58</v>
      </c>
      <c r="C6">
        <v>42.4</v>
      </c>
      <c r="D6" s="4"/>
      <c r="E6">
        <v>1</v>
      </c>
      <c r="F6">
        <v>33</v>
      </c>
      <c r="G6">
        <v>0.3</v>
      </c>
      <c r="H6">
        <v>18</v>
      </c>
    </row>
    <row r="7" spans="1:8" x14ac:dyDescent="0.3">
      <c r="A7" s="3">
        <v>42741</v>
      </c>
      <c r="B7" t="s">
        <v>59</v>
      </c>
      <c r="C7">
        <v>25.3</v>
      </c>
      <c r="D7" s="4"/>
      <c r="E7">
        <v>1.54</v>
      </c>
      <c r="F7">
        <v>23</v>
      </c>
      <c r="G7">
        <v>0.3</v>
      </c>
      <c r="H7">
        <v>11</v>
      </c>
    </row>
    <row r="8" spans="1:8" x14ac:dyDescent="0.3">
      <c r="A8" s="3">
        <v>42742</v>
      </c>
      <c r="B8" t="s">
        <v>60</v>
      </c>
      <c r="C8">
        <v>32.9</v>
      </c>
      <c r="D8" s="4"/>
      <c r="E8">
        <v>1.54</v>
      </c>
      <c r="F8">
        <v>19</v>
      </c>
      <c r="G8">
        <v>0.3</v>
      </c>
      <c r="H8">
        <v>13</v>
      </c>
    </row>
    <row r="9" spans="1:8" x14ac:dyDescent="0.3">
      <c r="A9" s="3">
        <v>42743</v>
      </c>
      <c r="B9" t="s">
        <v>54</v>
      </c>
      <c r="C9">
        <v>37.5</v>
      </c>
      <c r="D9" s="4"/>
      <c r="E9">
        <v>1.18</v>
      </c>
      <c r="F9">
        <v>28</v>
      </c>
      <c r="G9">
        <v>0.3</v>
      </c>
      <c r="H9">
        <v>15</v>
      </c>
    </row>
    <row r="10" spans="1:8" x14ac:dyDescent="0.3">
      <c r="A10" s="3">
        <v>42744</v>
      </c>
      <c r="B10" t="s">
        <v>55</v>
      </c>
      <c r="C10">
        <v>38.1</v>
      </c>
      <c r="D10" s="4"/>
      <c r="E10">
        <v>1.18</v>
      </c>
      <c r="F10">
        <v>20</v>
      </c>
      <c r="G10">
        <v>0.3</v>
      </c>
      <c r="H10">
        <v>17</v>
      </c>
    </row>
    <row r="11" spans="1:8" x14ac:dyDescent="0.3">
      <c r="A11" s="3">
        <v>42745</v>
      </c>
      <c r="B11" t="s">
        <v>56</v>
      </c>
      <c r="C11">
        <v>43.4</v>
      </c>
      <c r="D11" s="4"/>
      <c r="E11">
        <v>1.05</v>
      </c>
      <c r="F11">
        <v>33</v>
      </c>
      <c r="G11">
        <v>0.3</v>
      </c>
      <c r="H11">
        <v>18</v>
      </c>
    </row>
    <row r="12" spans="1:8" x14ac:dyDescent="0.3">
      <c r="A12" s="3">
        <v>42746</v>
      </c>
      <c r="B12" t="s">
        <v>57</v>
      </c>
      <c r="C12">
        <v>32.6</v>
      </c>
      <c r="D12" s="4"/>
      <c r="E12">
        <v>1.54</v>
      </c>
      <c r="F12">
        <v>23</v>
      </c>
      <c r="G12">
        <v>0.3</v>
      </c>
      <c r="H12">
        <v>12</v>
      </c>
    </row>
    <row r="13" spans="1:8" x14ac:dyDescent="0.3">
      <c r="A13" s="3">
        <v>42747</v>
      </c>
      <c r="B13" t="s">
        <v>58</v>
      </c>
      <c r="C13">
        <v>38.200000000000003</v>
      </c>
      <c r="D13" s="4"/>
      <c r="E13">
        <v>1.33</v>
      </c>
      <c r="F13">
        <v>16</v>
      </c>
      <c r="G13">
        <v>0.3</v>
      </c>
      <c r="H13">
        <v>14</v>
      </c>
    </row>
    <row r="14" spans="1:8" x14ac:dyDescent="0.3">
      <c r="A14" s="3">
        <v>42748</v>
      </c>
      <c r="B14" t="s">
        <v>59</v>
      </c>
      <c r="C14">
        <v>37.5</v>
      </c>
      <c r="D14" s="4"/>
      <c r="E14">
        <v>1.33</v>
      </c>
      <c r="F14">
        <v>19</v>
      </c>
      <c r="G14">
        <v>0.3</v>
      </c>
      <c r="H14">
        <v>15</v>
      </c>
    </row>
    <row r="15" spans="1:8" x14ac:dyDescent="0.3">
      <c r="A15" s="3">
        <v>42749</v>
      </c>
      <c r="B15" t="s">
        <v>60</v>
      </c>
      <c r="C15">
        <v>44.1</v>
      </c>
      <c r="D15" s="4"/>
      <c r="E15">
        <v>1.05</v>
      </c>
      <c r="F15">
        <v>23</v>
      </c>
      <c r="G15">
        <v>0.3</v>
      </c>
      <c r="H15">
        <v>17</v>
      </c>
    </row>
    <row r="16" spans="1:8" x14ac:dyDescent="0.3">
      <c r="A16" s="3">
        <v>42750</v>
      </c>
      <c r="B16" t="s">
        <v>54</v>
      </c>
      <c r="C16">
        <v>43.4</v>
      </c>
      <c r="D16" s="4"/>
      <c r="E16">
        <v>1.1100000000000001</v>
      </c>
      <c r="F16">
        <v>33</v>
      </c>
      <c r="G16">
        <v>0.3</v>
      </c>
      <c r="H16">
        <v>18</v>
      </c>
    </row>
    <row r="17" spans="1:8" x14ac:dyDescent="0.3">
      <c r="A17" s="3">
        <v>42751</v>
      </c>
      <c r="B17" t="s">
        <v>55</v>
      </c>
      <c r="C17">
        <v>30.6</v>
      </c>
      <c r="D17" s="4"/>
      <c r="E17">
        <v>1.67</v>
      </c>
      <c r="F17">
        <v>24</v>
      </c>
      <c r="G17">
        <v>0.3</v>
      </c>
      <c r="H17">
        <v>12</v>
      </c>
    </row>
    <row r="18" spans="1:8" x14ac:dyDescent="0.3">
      <c r="A18" s="3">
        <v>42752</v>
      </c>
      <c r="B18" t="s">
        <v>56</v>
      </c>
      <c r="C18">
        <v>32.200000000000003</v>
      </c>
      <c r="D18" s="4"/>
      <c r="E18">
        <v>1.43</v>
      </c>
      <c r="F18">
        <v>26</v>
      </c>
      <c r="G18">
        <v>0.3</v>
      </c>
      <c r="H18">
        <v>14</v>
      </c>
    </row>
    <row r="19" spans="1:8" x14ac:dyDescent="0.3">
      <c r="A19" s="3">
        <v>42753</v>
      </c>
      <c r="B19" t="s">
        <v>57</v>
      </c>
      <c r="C19">
        <v>42.8</v>
      </c>
      <c r="D19" s="4"/>
      <c r="E19">
        <v>1.18</v>
      </c>
      <c r="F19">
        <v>33</v>
      </c>
      <c r="G19">
        <v>0.3</v>
      </c>
      <c r="H19">
        <v>16</v>
      </c>
    </row>
    <row r="20" spans="1:8" x14ac:dyDescent="0.3">
      <c r="A20" s="3">
        <v>42754</v>
      </c>
      <c r="B20" t="s">
        <v>58</v>
      </c>
      <c r="C20">
        <v>43.1</v>
      </c>
      <c r="D20" s="4"/>
      <c r="E20">
        <v>1.18</v>
      </c>
      <c r="F20">
        <v>30</v>
      </c>
      <c r="G20">
        <v>0.3</v>
      </c>
      <c r="H20">
        <v>17</v>
      </c>
    </row>
    <row r="21" spans="1:8" x14ac:dyDescent="0.3">
      <c r="A21" s="3">
        <v>42755</v>
      </c>
      <c r="B21" t="s">
        <v>59</v>
      </c>
      <c r="C21">
        <v>31.6</v>
      </c>
      <c r="D21" s="4"/>
      <c r="E21">
        <v>1.43</v>
      </c>
      <c r="F21">
        <v>20</v>
      </c>
      <c r="G21">
        <v>0.3</v>
      </c>
      <c r="H21">
        <v>12</v>
      </c>
    </row>
    <row r="22" spans="1:8" x14ac:dyDescent="0.3">
      <c r="A22" s="3">
        <v>42756</v>
      </c>
      <c r="B22" t="s">
        <v>60</v>
      </c>
      <c r="C22">
        <v>36.200000000000003</v>
      </c>
      <c r="D22" s="4"/>
      <c r="E22">
        <v>1.25</v>
      </c>
      <c r="F22">
        <v>16</v>
      </c>
      <c r="G22">
        <v>0.3</v>
      </c>
      <c r="H22">
        <v>14</v>
      </c>
    </row>
    <row r="23" spans="1:8" x14ac:dyDescent="0.3">
      <c r="A23" s="3">
        <v>42757</v>
      </c>
      <c r="B23" t="s">
        <v>54</v>
      </c>
      <c r="C23">
        <v>40.799999999999997</v>
      </c>
      <c r="D23" s="4"/>
      <c r="E23">
        <v>1.1100000000000001</v>
      </c>
      <c r="F23">
        <v>19</v>
      </c>
      <c r="G23">
        <v>0.3</v>
      </c>
      <c r="H23">
        <v>16</v>
      </c>
    </row>
    <row r="24" spans="1:8" x14ac:dyDescent="0.3">
      <c r="A24" s="3">
        <v>42758</v>
      </c>
      <c r="B24" t="s">
        <v>55</v>
      </c>
      <c r="C24">
        <v>38.1</v>
      </c>
      <c r="D24" s="4"/>
      <c r="E24">
        <v>1.05</v>
      </c>
      <c r="F24">
        <v>21</v>
      </c>
      <c r="G24">
        <v>0.3</v>
      </c>
      <c r="H24">
        <v>17</v>
      </c>
    </row>
    <row r="25" spans="1:8" x14ac:dyDescent="0.3">
      <c r="A25" s="3">
        <v>42759</v>
      </c>
      <c r="B25" t="s">
        <v>56</v>
      </c>
      <c r="C25">
        <v>28.6</v>
      </c>
      <c r="D25" s="4"/>
      <c r="E25">
        <v>1.54</v>
      </c>
      <c r="F25">
        <v>20</v>
      </c>
      <c r="G25">
        <v>0.3</v>
      </c>
      <c r="H25">
        <v>12</v>
      </c>
    </row>
    <row r="26" spans="1:8" x14ac:dyDescent="0.3">
      <c r="A26" s="3">
        <v>42760</v>
      </c>
      <c r="B26" t="s">
        <v>57</v>
      </c>
      <c r="C26">
        <v>32.200000000000003</v>
      </c>
      <c r="D26" s="4"/>
      <c r="E26">
        <v>1.25</v>
      </c>
      <c r="F26">
        <v>24</v>
      </c>
      <c r="G26">
        <v>0.3</v>
      </c>
      <c r="H26">
        <v>14</v>
      </c>
    </row>
    <row r="27" spans="1:8" x14ac:dyDescent="0.3">
      <c r="A27" s="3">
        <v>42761</v>
      </c>
      <c r="B27" t="s">
        <v>58</v>
      </c>
      <c r="C27">
        <v>35.799999999999997</v>
      </c>
      <c r="D27" s="4"/>
      <c r="E27">
        <v>1.25</v>
      </c>
      <c r="F27">
        <v>18</v>
      </c>
      <c r="G27">
        <v>0.3</v>
      </c>
      <c r="H27">
        <v>16</v>
      </c>
    </row>
    <row r="28" spans="1:8" x14ac:dyDescent="0.3">
      <c r="A28" s="3">
        <v>42762</v>
      </c>
      <c r="B28" t="s">
        <v>59</v>
      </c>
      <c r="C28">
        <v>42.1</v>
      </c>
      <c r="D28" s="4"/>
      <c r="E28">
        <v>1.05</v>
      </c>
      <c r="F28">
        <v>22</v>
      </c>
      <c r="G28">
        <v>0.3</v>
      </c>
      <c r="H28">
        <v>17</v>
      </c>
    </row>
    <row r="29" spans="1:8" x14ac:dyDescent="0.3">
      <c r="A29" s="3">
        <v>42763</v>
      </c>
      <c r="B29" t="s">
        <v>60</v>
      </c>
      <c r="C29">
        <v>34.9</v>
      </c>
      <c r="D29" s="4"/>
      <c r="E29">
        <v>1.33</v>
      </c>
      <c r="F29">
        <v>15</v>
      </c>
      <c r="G29">
        <v>0.3</v>
      </c>
      <c r="H29">
        <v>13</v>
      </c>
    </row>
    <row r="30" spans="1:8" x14ac:dyDescent="0.3">
      <c r="A30" s="3">
        <v>42764</v>
      </c>
      <c r="B30" t="s">
        <v>54</v>
      </c>
      <c r="C30">
        <v>35.200000000000003</v>
      </c>
      <c r="D30" s="4"/>
      <c r="E30">
        <v>1.33</v>
      </c>
      <c r="F30">
        <v>27</v>
      </c>
      <c r="G30">
        <v>0.3</v>
      </c>
      <c r="H30">
        <v>14</v>
      </c>
    </row>
    <row r="31" spans="1:8" x14ac:dyDescent="0.3">
      <c r="A31" s="3">
        <v>42765</v>
      </c>
      <c r="B31" t="s">
        <v>55</v>
      </c>
      <c r="C31">
        <v>41.1</v>
      </c>
      <c r="D31" s="4"/>
      <c r="E31">
        <v>1.05</v>
      </c>
      <c r="F31">
        <v>20</v>
      </c>
      <c r="G31">
        <v>0.3</v>
      </c>
      <c r="H31">
        <v>17</v>
      </c>
    </row>
    <row r="32" spans="1:8" x14ac:dyDescent="0.3">
      <c r="A32" s="3">
        <v>42766</v>
      </c>
      <c r="B32" t="s">
        <v>56</v>
      </c>
      <c r="C32">
        <v>40.4</v>
      </c>
      <c r="D32" s="4"/>
      <c r="E32">
        <v>1.05</v>
      </c>
      <c r="F32">
        <v>37</v>
      </c>
      <c r="G32">
        <v>0.3</v>
      </c>
      <c r="H32">
        <v>18</v>
      </c>
    </row>
    <row r="33" spans="1:8" x14ac:dyDescent="0.3">
      <c r="A33" s="3">
        <v>42767</v>
      </c>
      <c r="B33" t="s">
        <v>57</v>
      </c>
      <c r="C33">
        <v>42.4</v>
      </c>
      <c r="D33" s="4"/>
      <c r="E33">
        <v>1</v>
      </c>
      <c r="F33">
        <v>35</v>
      </c>
      <c r="G33">
        <v>0.3</v>
      </c>
      <c r="H33">
        <v>18</v>
      </c>
    </row>
    <row r="34" spans="1:8" x14ac:dyDescent="0.3">
      <c r="A34" s="3">
        <v>42768</v>
      </c>
      <c r="B34" t="s">
        <v>58</v>
      </c>
      <c r="C34">
        <v>52</v>
      </c>
      <c r="D34" s="4"/>
      <c r="E34">
        <v>1</v>
      </c>
      <c r="F34">
        <v>22</v>
      </c>
      <c r="G34">
        <v>0.3</v>
      </c>
      <c r="H34">
        <v>20</v>
      </c>
    </row>
    <row r="35" spans="1:8" x14ac:dyDescent="0.3">
      <c r="A35" s="3">
        <v>42769</v>
      </c>
      <c r="B35" t="s">
        <v>59</v>
      </c>
      <c r="C35">
        <v>50.3</v>
      </c>
      <c r="D35" s="4"/>
      <c r="E35">
        <v>0.87</v>
      </c>
      <c r="F35">
        <v>25</v>
      </c>
      <c r="G35">
        <v>0.3</v>
      </c>
      <c r="H35">
        <v>21</v>
      </c>
    </row>
    <row r="36" spans="1:8" x14ac:dyDescent="0.3">
      <c r="A36" s="3">
        <v>42770</v>
      </c>
      <c r="B36" t="s">
        <v>60</v>
      </c>
      <c r="C36">
        <v>56.6</v>
      </c>
      <c r="D36" s="4"/>
      <c r="E36">
        <v>0.83</v>
      </c>
      <c r="F36">
        <v>46</v>
      </c>
      <c r="G36">
        <v>0.3</v>
      </c>
      <c r="H36">
        <v>22</v>
      </c>
    </row>
    <row r="37" spans="1:8" x14ac:dyDescent="0.3">
      <c r="A37" s="3">
        <v>42771</v>
      </c>
      <c r="B37" t="s">
        <v>54</v>
      </c>
      <c r="C37">
        <v>45.4</v>
      </c>
      <c r="D37" s="4"/>
      <c r="E37">
        <v>1.1100000000000001</v>
      </c>
      <c r="F37">
        <v>32</v>
      </c>
      <c r="G37">
        <v>0.3</v>
      </c>
      <c r="H37">
        <v>18</v>
      </c>
    </row>
    <row r="38" spans="1:8" x14ac:dyDescent="0.3">
      <c r="A38" s="3">
        <v>42772</v>
      </c>
      <c r="B38" t="s">
        <v>55</v>
      </c>
      <c r="C38">
        <v>45</v>
      </c>
      <c r="D38" s="4"/>
      <c r="E38">
        <v>0.95</v>
      </c>
      <c r="F38">
        <v>28</v>
      </c>
      <c r="G38">
        <v>0.3</v>
      </c>
      <c r="H38">
        <v>20</v>
      </c>
    </row>
    <row r="39" spans="1:8" x14ac:dyDescent="0.3">
      <c r="A39" s="3">
        <v>42773</v>
      </c>
      <c r="B39" t="s">
        <v>56</v>
      </c>
      <c r="C39">
        <v>52.3</v>
      </c>
      <c r="D39" s="4"/>
      <c r="E39">
        <v>0.87</v>
      </c>
      <c r="F39">
        <v>39</v>
      </c>
      <c r="G39">
        <v>0.3</v>
      </c>
      <c r="H39">
        <v>21</v>
      </c>
    </row>
    <row r="40" spans="1:8" x14ac:dyDescent="0.3">
      <c r="A40" s="3">
        <v>42774</v>
      </c>
      <c r="B40" t="s">
        <v>57</v>
      </c>
      <c r="C40">
        <v>52.6</v>
      </c>
      <c r="D40" s="4"/>
      <c r="E40">
        <v>0.87</v>
      </c>
      <c r="F40">
        <v>31</v>
      </c>
      <c r="G40">
        <v>0.3</v>
      </c>
      <c r="H40">
        <v>22</v>
      </c>
    </row>
    <row r="41" spans="1:8" x14ac:dyDescent="0.3">
      <c r="A41" s="3">
        <v>42775</v>
      </c>
      <c r="B41" t="s">
        <v>58</v>
      </c>
      <c r="C41">
        <v>42.7</v>
      </c>
      <c r="D41" s="4"/>
      <c r="E41">
        <v>1</v>
      </c>
      <c r="F41">
        <v>39</v>
      </c>
      <c r="G41">
        <v>0.3</v>
      </c>
      <c r="H41">
        <v>19</v>
      </c>
    </row>
    <row r="42" spans="1:8" x14ac:dyDescent="0.3">
      <c r="A42" s="3">
        <v>42776</v>
      </c>
      <c r="B42" t="s">
        <v>59</v>
      </c>
      <c r="C42">
        <v>50</v>
      </c>
      <c r="D42" s="4"/>
      <c r="E42">
        <v>0.91</v>
      </c>
      <c r="F42">
        <v>40</v>
      </c>
      <c r="G42">
        <v>0.3</v>
      </c>
      <c r="H42">
        <v>20</v>
      </c>
    </row>
    <row r="43" spans="1:8" x14ac:dyDescent="0.3">
      <c r="A43" s="3">
        <v>42777</v>
      </c>
      <c r="B43" t="s">
        <v>60</v>
      </c>
      <c r="C43">
        <v>51.3</v>
      </c>
      <c r="D43" s="4"/>
      <c r="E43">
        <v>0.91</v>
      </c>
      <c r="F43">
        <v>35</v>
      </c>
      <c r="G43">
        <v>0.3</v>
      </c>
      <c r="H43">
        <v>21</v>
      </c>
    </row>
    <row r="44" spans="1:8" x14ac:dyDescent="0.3">
      <c r="A44" s="3">
        <v>42778</v>
      </c>
      <c r="B44" t="s">
        <v>54</v>
      </c>
      <c r="C44">
        <v>55.6</v>
      </c>
      <c r="D44" s="4"/>
      <c r="E44">
        <v>0.83</v>
      </c>
      <c r="F44">
        <v>41</v>
      </c>
      <c r="G44">
        <v>0.3</v>
      </c>
      <c r="H44">
        <v>22</v>
      </c>
    </row>
    <row r="45" spans="1:8" x14ac:dyDescent="0.3">
      <c r="A45" s="3">
        <v>42779</v>
      </c>
      <c r="B45" t="s">
        <v>55</v>
      </c>
      <c r="C45">
        <v>46.4</v>
      </c>
      <c r="D45" s="4"/>
      <c r="E45">
        <v>1.1100000000000001</v>
      </c>
      <c r="F45">
        <v>34</v>
      </c>
      <c r="G45">
        <v>0.3</v>
      </c>
      <c r="H45">
        <v>18</v>
      </c>
    </row>
    <row r="46" spans="1:8" x14ac:dyDescent="0.3">
      <c r="A46" s="3">
        <v>42780</v>
      </c>
      <c r="B46" t="s">
        <v>56</v>
      </c>
      <c r="C46">
        <v>47.7</v>
      </c>
      <c r="D46" s="4"/>
      <c r="E46">
        <v>0.95</v>
      </c>
      <c r="F46">
        <v>35</v>
      </c>
      <c r="G46">
        <v>0.3</v>
      </c>
      <c r="H46">
        <v>19</v>
      </c>
    </row>
    <row r="47" spans="1:8" x14ac:dyDescent="0.3">
      <c r="A47" s="3">
        <v>42781</v>
      </c>
      <c r="B47" t="s">
        <v>57</v>
      </c>
      <c r="C47">
        <v>52</v>
      </c>
      <c r="D47" s="4"/>
      <c r="E47">
        <v>0.91</v>
      </c>
      <c r="F47">
        <v>33</v>
      </c>
      <c r="G47">
        <v>0.3</v>
      </c>
      <c r="H47">
        <v>20</v>
      </c>
    </row>
    <row r="48" spans="1:8" x14ac:dyDescent="0.3">
      <c r="A48" s="3">
        <v>42782</v>
      </c>
      <c r="B48" t="s">
        <v>58</v>
      </c>
      <c r="C48">
        <v>47.3</v>
      </c>
      <c r="D48" s="4"/>
      <c r="E48">
        <v>0.87</v>
      </c>
      <c r="F48">
        <v>31</v>
      </c>
      <c r="G48">
        <v>0.3</v>
      </c>
      <c r="H48">
        <v>21</v>
      </c>
    </row>
    <row r="49" spans="1:8" x14ac:dyDescent="0.3">
      <c r="A49" s="3">
        <v>42783</v>
      </c>
      <c r="B49" t="s">
        <v>59</v>
      </c>
      <c r="C49">
        <v>40.4</v>
      </c>
      <c r="D49" s="4"/>
      <c r="E49">
        <v>1</v>
      </c>
      <c r="F49">
        <v>29</v>
      </c>
      <c r="G49">
        <v>0.3</v>
      </c>
      <c r="H49">
        <v>18</v>
      </c>
    </row>
    <row r="50" spans="1:8" x14ac:dyDescent="0.3">
      <c r="A50" s="3">
        <v>42784</v>
      </c>
      <c r="B50" t="s">
        <v>60</v>
      </c>
      <c r="C50">
        <v>43.7</v>
      </c>
      <c r="D50" s="4"/>
      <c r="E50">
        <v>0.95</v>
      </c>
      <c r="F50">
        <v>25</v>
      </c>
      <c r="G50">
        <v>0.3</v>
      </c>
      <c r="H50">
        <v>19</v>
      </c>
    </row>
    <row r="51" spans="1:8" x14ac:dyDescent="0.3">
      <c r="A51" s="3">
        <v>42785</v>
      </c>
      <c r="B51" t="s">
        <v>54</v>
      </c>
      <c r="C51">
        <v>50</v>
      </c>
      <c r="D51" s="4"/>
      <c r="E51">
        <v>0.95</v>
      </c>
      <c r="F51">
        <v>28</v>
      </c>
      <c r="G51">
        <v>0.3</v>
      </c>
      <c r="H51">
        <v>20</v>
      </c>
    </row>
    <row r="52" spans="1:8" x14ac:dyDescent="0.3">
      <c r="A52" s="3">
        <v>42786</v>
      </c>
      <c r="B52" t="s">
        <v>55</v>
      </c>
      <c r="C52">
        <v>50.3</v>
      </c>
      <c r="D52" s="4"/>
      <c r="E52">
        <v>0.95</v>
      </c>
      <c r="F52">
        <v>25</v>
      </c>
      <c r="G52">
        <v>0.3</v>
      </c>
      <c r="H52">
        <v>21</v>
      </c>
    </row>
    <row r="53" spans="1:8" x14ac:dyDescent="0.3">
      <c r="A53" s="3">
        <v>42787</v>
      </c>
      <c r="B53" t="s">
        <v>56</v>
      </c>
      <c r="C53">
        <v>42.4</v>
      </c>
      <c r="D53" s="4"/>
      <c r="E53">
        <v>1</v>
      </c>
      <c r="F53">
        <v>28</v>
      </c>
      <c r="G53">
        <v>0.3</v>
      </c>
      <c r="H53">
        <v>18</v>
      </c>
    </row>
    <row r="54" spans="1:8" x14ac:dyDescent="0.3">
      <c r="A54" s="3">
        <v>42788</v>
      </c>
      <c r="B54" t="s">
        <v>57</v>
      </c>
      <c r="C54">
        <v>47.7</v>
      </c>
      <c r="D54" s="4"/>
      <c r="E54">
        <v>0.95</v>
      </c>
      <c r="F54">
        <v>36</v>
      </c>
      <c r="G54">
        <v>0.3</v>
      </c>
      <c r="H54">
        <v>19</v>
      </c>
    </row>
    <row r="55" spans="1:8" x14ac:dyDescent="0.3">
      <c r="A55" s="3">
        <v>42789</v>
      </c>
      <c r="B55" t="s">
        <v>58</v>
      </c>
      <c r="C55">
        <v>45</v>
      </c>
      <c r="D55" s="4"/>
      <c r="E55">
        <v>1</v>
      </c>
      <c r="F55">
        <v>23</v>
      </c>
      <c r="G55">
        <v>0.3</v>
      </c>
      <c r="H55">
        <v>20</v>
      </c>
    </row>
    <row r="56" spans="1:8" x14ac:dyDescent="0.3">
      <c r="A56" s="3">
        <v>42790</v>
      </c>
      <c r="B56" t="s">
        <v>59</v>
      </c>
      <c r="C56">
        <v>47.3</v>
      </c>
      <c r="D56" s="4"/>
      <c r="E56">
        <v>0.87</v>
      </c>
      <c r="F56">
        <v>36</v>
      </c>
      <c r="G56">
        <v>0.3</v>
      </c>
      <c r="H56">
        <v>21</v>
      </c>
    </row>
    <row r="57" spans="1:8" x14ac:dyDescent="0.3">
      <c r="A57" s="3">
        <v>42791</v>
      </c>
      <c r="B57" t="s">
        <v>60</v>
      </c>
      <c r="C57">
        <v>42.4</v>
      </c>
      <c r="D57" s="4"/>
      <c r="E57">
        <v>1</v>
      </c>
      <c r="F57">
        <v>21</v>
      </c>
      <c r="G57">
        <v>0.3</v>
      </c>
      <c r="H57">
        <v>18</v>
      </c>
    </row>
    <row r="58" spans="1:8" x14ac:dyDescent="0.3">
      <c r="A58" s="3">
        <v>42792</v>
      </c>
      <c r="B58" t="s">
        <v>54</v>
      </c>
      <c r="C58">
        <v>48.7</v>
      </c>
      <c r="D58" s="4"/>
      <c r="E58">
        <v>1.05</v>
      </c>
      <c r="F58">
        <v>32</v>
      </c>
      <c r="G58">
        <v>0.3</v>
      </c>
      <c r="H58">
        <v>19</v>
      </c>
    </row>
    <row r="59" spans="1:8" x14ac:dyDescent="0.3">
      <c r="A59" s="3">
        <v>42793</v>
      </c>
      <c r="B59" t="s">
        <v>55</v>
      </c>
      <c r="C59">
        <v>45</v>
      </c>
      <c r="D59" s="4"/>
      <c r="E59">
        <v>1</v>
      </c>
      <c r="F59">
        <v>34</v>
      </c>
      <c r="G59">
        <v>0.3</v>
      </c>
      <c r="H59">
        <v>20</v>
      </c>
    </row>
    <row r="60" spans="1:8" x14ac:dyDescent="0.3">
      <c r="A60" s="3">
        <v>42794</v>
      </c>
      <c r="B60" t="s">
        <v>56</v>
      </c>
      <c r="C60">
        <v>49.6</v>
      </c>
      <c r="D60" s="4"/>
      <c r="E60">
        <v>0.91</v>
      </c>
      <c r="F60">
        <v>45</v>
      </c>
      <c r="G60">
        <v>0.3</v>
      </c>
      <c r="H60">
        <v>22</v>
      </c>
    </row>
    <row r="61" spans="1:8" x14ac:dyDescent="0.3">
      <c r="A61" s="3">
        <v>42795</v>
      </c>
      <c r="B61" t="s">
        <v>57</v>
      </c>
      <c r="C61">
        <v>57.9</v>
      </c>
      <c r="D61" s="4"/>
      <c r="E61">
        <v>0.87</v>
      </c>
      <c r="F61">
        <v>46</v>
      </c>
      <c r="G61">
        <v>0.3</v>
      </c>
      <c r="H61">
        <v>23</v>
      </c>
    </row>
    <row r="62" spans="1:8" x14ac:dyDescent="0.3">
      <c r="A62" s="3">
        <v>42796</v>
      </c>
      <c r="B62" t="s">
        <v>58</v>
      </c>
      <c r="C62">
        <v>57.2</v>
      </c>
      <c r="D62" s="4"/>
      <c r="E62">
        <v>0.8</v>
      </c>
      <c r="F62">
        <v>31</v>
      </c>
      <c r="G62">
        <v>0.3</v>
      </c>
      <c r="H62">
        <v>24</v>
      </c>
    </row>
    <row r="63" spans="1:8" x14ac:dyDescent="0.3">
      <c r="A63" s="3">
        <v>42797</v>
      </c>
      <c r="B63" t="s">
        <v>59</v>
      </c>
      <c r="C63">
        <v>60.2</v>
      </c>
      <c r="D63" s="4"/>
      <c r="E63">
        <v>0.77</v>
      </c>
      <c r="F63">
        <v>28</v>
      </c>
      <c r="G63">
        <v>0.3</v>
      </c>
      <c r="H63">
        <v>24</v>
      </c>
    </row>
    <row r="64" spans="1:8" x14ac:dyDescent="0.3">
      <c r="A64" s="3">
        <v>42798</v>
      </c>
      <c r="B64" t="s">
        <v>60</v>
      </c>
      <c r="C64">
        <v>59.5</v>
      </c>
      <c r="D64" s="4"/>
      <c r="E64">
        <v>0.77</v>
      </c>
      <c r="F64">
        <v>29</v>
      </c>
      <c r="G64">
        <v>0.3</v>
      </c>
      <c r="H64">
        <v>25</v>
      </c>
    </row>
    <row r="65" spans="1:8" x14ac:dyDescent="0.3">
      <c r="A65" s="3">
        <v>42799</v>
      </c>
      <c r="B65" t="s">
        <v>54</v>
      </c>
      <c r="C65">
        <v>55.9</v>
      </c>
      <c r="D65" s="4"/>
      <c r="E65">
        <v>0.87</v>
      </c>
      <c r="F65">
        <v>32</v>
      </c>
      <c r="G65">
        <v>0.3</v>
      </c>
      <c r="H65">
        <v>23</v>
      </c>
    </row>
    <row r="66" spans="1:8" x14ac:dyDescent="0.3">
      <c r="A66" s="3">
        <v>42800</v>
      </c>
      <c r="B66" t="s">
        <v>55</v>
      </c>
      <c r="C66">
        <v>61.2</v>
      </c>
      <c r="D66" s="4"/>
      <c r="E66">
        <v>0.77</v>
      </c>
      <c r="F66">
        <v>28</v>
      </c>
      <c r="G66">
        <v>0.3</v>
      </c>
      <c r="H66">
        <v>24</v>
      </c>
    </row>
    <row r="67" spans="1:8" x14ac:dyDescent="0.3">
      <c r="A67" s="3">
        <v>42801</v>
      </c>
      <c r="B67" t="s">
        <v>56</v>
      </c>
      <c r="C67">
        <v>60.2</v>
      </c>
      <c r="D67" s="4"/>
      <c r="E67">
        <v>0.77</v>
      </c>
      <c r="F67">
        <v>32</v>
      </c>
      <c r="G67">
        <v>0.3</v>
      </c>
      <c r="H67">
        <v>24</v>
      </c>
    </row>
    <row r="68" spans="1:8" x14ac:dyDescent="0.3">
      <c r="A68" s="3">
        <v>42802</v>
      </c>
      <c r="B68" t="s">
        <v>57</v>
      </c>
      <c r="C68">
        <v>58.5</v>
      </c>
      <c r="D68" s="4"/>
      <c r="E68">
        <v>0.77</v>
      </c>
      <c r="F68">
        <v>43</v>
      </c>
      <c r="G68">
        <v>0.3</v>
      </c>
      <c r="H68">
        <v>25</v>
      </c>
    </row>
    <row r="69" spans="1:8" x14ac:dyDescent="0.3">
      <c r="A69" s="3">
        <v>42803</v>
      </c>
      <c r="B69" t="s">
        <v>58</v>
      </c>
      <c r="C69">
        <v>52.9</v>
      </c>
      <c r="D69" s="4"/>
      <c r="E69">
        <v>0.8</v>
      </c>
      <c r="F69">
        <v>29</v>
      </c>
      <c r="G69">
        <v>0.3</v>
      </c>
      <c r="H69">
        <v>23</v>
      </c>
    </row>
    <row r="70" spans="1:8" x14ac:dyDescent="0.3">
      <c r="A70" s="3">
        <v>42804</v>
      </c>
      <c r="B70" t="s">
        <v>59</v>
      </c>
      <c r="C70">
        <v>59.2</v>
      </c>
      <c r="D70" s="4"/>
      <c r="E70">
        <v>0.83</v>
      </c>
      <c r="F70">
        <v>31</v>
      </c>
      <c r="G70">
        <v>0.3</v>
      </c>
      <c r="H70">
        <v>24</v>
      </c>
    </row>
    <row r="71" spans="1:8" x14ac:dyDescent="0.3">
      <c r="A71" s="3">
        <v>42805</v>
      </c>
      <c r="B71" t="s">
        <v>60</v>
      </c>
      <c r="C71">
        <v>58.2</v>
      </c>
      <c r="D71" s="4"/>
      <c r="E71">
        <v>0.83</v>
      </c>
      <c r="F71">
        <v>30</v>
      </c>
      <c r="G71">
        <v>0.3</v>
      </c>
      <c r="H71">
        <v>24</v>
      </c>
    </row>
    <row r="72" spans="1:8" x14ac:dyDescent="0.3">
      <c r="A72" s="3">
        <v>42806</v>
      </c>
      <c r="B72" t="s">
        <v>54</v>
      </c>
      <c r="C72">
        <v>61.5</v>
      </c>
      <c r="D72" s="4"/>
      <c r="E72">
        <v>0.74</v>
      </c>
      <c r="F72">
        <v>47</v>
      </c>
      <c r="G72">
        <v>0.3</v>
      </c>
      <c r="H72">
        <v>25</v>
      </c>
    </row>
    <row r="73" spans="1:8" x14ac:dyDescent="0.3">
      <c r="A73" s="3">
        <v>42807</v>
      </c>
      <c r="B73" t="s">
        <v>55</v>
      </c>
      <c r="C73">
        <v>55.9</v>
      </c>
      <c r="D73" s="4"/>
      <c r="E73">
        <v>0.87</v>
      </c>
      <c r="F73">
        <v>48</v>
      </c>
      <c r="G73">
        <v>0.3</v>
      </c>
      <c r="H73">
        <v>23</v>
      </c>
    </row>
    <row r="74" spans="1:8" x14ac:dyDescent="0.3">
      <c r="A74" s="3">
        <v>42808</v>
      </c>
      <c r="B74" t="s">
        <v>56</v>
      </c>
      <c r="C74">
        <v>58.9</v>
      </c>
      <c r="D74" s="4"/>
      <c r="E74">
        <v>0.87</v>
      </c>
      <c r="F74">
        <v>35</v>
      </c>
      <c r="G74">
        <v>0.3</v>
      </c>
      <c r="H74">
        <v>23</v>
      </c>
    </row>
    <row r="75" spans="1:8" x14ac:dyDescent="0.3">
      <c r="A75" s="3">
        <v>42809</v>
      </c>
      <c r="B75" t="s">
        <v>57</v>
      </c>
      <c r="C75">
        <v>56.2</v>
      </c>
      <c r="D75" s="4"/>
      <c r="E75">
        <v>0.83</v>
      </c>
      <c r="F75">
        <v>30</v>
      </c>
      <c r="G75">
        <v>0.3</v>
      </c>
      <c r="H75">
        <v>24</v>
      </c>
    </row>
    <row r="76" spans="1:8" x14ac:dyDescent="0.3">
      <c r="A76" s="3">
        <v>42810</v>
      </c>
      <c r="B76" t="s">
        <v>58</v>
      </c>
      <c r="C76">
        <v>60.2</v>
      </c>
      <c r="D76" s="4"/>
      <c r="E76">
        <v>0.83</v>
      </c>
      <c r="F76">
        <v>39</v>
      </c>
      <c r="G76">
        <v>0.3</v>
      </c>
      <c r="H76">
        <v>24</v>
      </c>
    </row>
    <row r="77" spans="1:8" x14ac:dyDescent="0.3">
      <c r="A77" s="3">
        <v>42811</v>
      </c>
      <c r="B77" t="s">
        <v>59</v>
      </c>
      <c r="C77">
        <v>56.5</v>
      </c>
      <c r="D77" s="4"/>
      <c r="E77">
        <v>0.77</v>
      </c>
      <c r="F77">
        <v>50</v>
      </c>
      <c r="G77">
        <v>0.3</v>
      </c>
      <c r="H77">
        <v>25</v>
      </c>
    </row>
    <row r="78" spans="1:8" x14ac:dyDescent="0.3">
      <c r="A78" s="3">
        <v>42812</v>
      </c>
      <c r="B78" t="s">
        <v>60</v>
      </c>
      <c r="C78">
        <v>53.9</v>
      </c>
      <c r="D78" s="4"/>
      <c r="E78">
        <v>0.83</v>
      </c>
      <c r="F78">
        <v>32</v>
      </c>
      <c r="G78">
        <v>0.3</v>
      </c>
      <c r="H78">
        <v>23</v>
      </c>
    </row>
    <row r="79" spans="1:8" x14ac:dyDescent="0.3">
      <c r="A79" s="3">
        <v>42813</v>
      </c>
      <c r="B79" t="s">
        <v>54</v>
      </c>
      <c r="C79">
        <v>56.9</v>
      </c>
      <c r="D79" s="4"/>
      <c r="E79">
        <v>0.83</v>
      </c>
      <c r="F79">
        <v>38</v>
      </c>
      <c r="G79">
        <v>0.3</v>
      </c>
      <c r="H79">
        <v>23</v>
      </c>
    </row>
    <row r="80" spans="1:8" x14ac:dyDescent="0.3">
      <c r="A80" s="3">
        <v>42814</v>
      </c>
      <c r="B80" t="s">
        <v>55</v>
      </c>
      <c r="C80">
        <v>58.2</v>
      </c>
      <c r="D80" s="4"/>
      <c r="E80">
        <v>0.77</v>
      </c>
      <c r="F80">
        <v>33</v>
      </c>
      <c r="G80">
        <v>0.3</v>
      </c>
      <c r="H80">
        <v>24</v>
      </c>
    </row>
    <row r="81" spans="1:8" x14ac:dyDescent="0.3">
      <c r="A81" s="3">
        <v>42815</v>
      </c>
      <c r="B81" t="s">
        <v>56</v>
      </c>
      <c r="C81">
        <v>57.2</v>
      </c>
      <c r="D81" s="4"/>
      <c r="E81">
        <v>0.83</v>
      </c>
      <c r="F81">
        <v>36</v>
      </c>
      <c r="G81">
        <v>0.3</v>
      </c>
      <c r="H81">
        <v>24</v>
      </c>
    </row>
    <row r="82" spans="1:8" x14ac:dyDescent="0.3">
      <c r="A82" s="3">
        <v>42816</v>
      </c>
      <c r="B82" t="s">
        <v>57</v>
      </c>
      <c r="C82">
        <v>56.5</v>
      </c>
      <c r="D82" s="4"/>
      <c r="E82">
        <v>0.74</v>
      </c>
      <c r="F82">
        <v>38</v>
      </c>
      <c r="G82">
        <v>0.3</v>
      </c>
      <c r="H82">
        <v>25</v>
      </c>
    </row>
    <row r="83" spans="1:8" x14ac:dyDescent="0.3">
      <c r="A83" s="3">
        <v>42817</v>
      </c>
      <c r="B83" t="s">
        <v>58</v>
      </c>
      <c r="C83">
        <v>55.9</v>
      </c>
      <c r="D83" s="4"/>
      <c r="E83">
        <v>0.87</v>
      </c>
      <c r="F83">
        <v>35</v>
      </c>
      <c r="G83">
        <v>0.3</v>
      </c>
      <c r="H83">
        <v>23</v>
      </c>
    </row>
    <row r="84" spans="1:8" x14ac:dyDescent="0.3">
      <c r="A84" s="3">
        <v>42818</v>
      </c>
      <c r="B84" t="s">
        <v>59</v>
      </c>
      <c r="C84">
        <v>56.9</v>
      </c>
      <c r="D84" s="4"/>
      <c r="E84">
        <v>0.83</v>
      </c>
      <c r="F84">
        <v>41</v>
      </c>
      <c r="G84">
        <v>0.3</v>
      </c>
      <c r="H84">
        <v>23</v>
      </c>
    </row>
    <row r="85" spans="1:8" x14ac:dyDescent="0.3">
      <c r="A85" s="3">
        <v>42819</v>
      </c>
      <c r="B85" t="s">
        <v>60</v>
      </c>
      <c r="C85">
        <v>58.2</v>
      </c>
      <c r="D85" s="4"/>
      <c r="E85">
        <v>0.8</v>
      </c>
      <c r="F85">
        <v>50</v>
      </c>
      <c r="G85">
        <v>0.3</v>
      </c>
      <c r="H85">
        <v>24</v>
      </c>
    </row>
    <row r="86" spans="1:8" x14ac:dyDescent="0.3">
      <c r="A86" s="3">
        <v>42820</v>
      </c>
      <c r="B86" t="s">
        <v>54</v>
      </c>
      <c r="C86">
        <v>59.5</v>
      </c>
      <c r="D86" s="4"/>
      <c r="E86">
        <v>0.77</v>
      </c>
      <c r="F86">
        <v>39</v>
      </c>
      <c r="G86">
        <v>0.3</v>
      </c>
      <c r="H86">
        <v>25</v>
      </c>
    </row>
    <row r="87" spans="1:8" x14ac:dyDescent="0.3">
      <c r="A87" s="3">
        <v>42821</v>
      </c>
      <c r="B87" t="s">
        <v>55</v>
      </c>
      <c r="C87">
        <v>60.5</v>
      </c>
      <c r="D87" s="4"/>
      <c r="E87">
        <v>0.74</v>
      </c>
      <c r="F87">
        <v>30</v>
      </c>
      <c r="G87">
        <v>0.3</v>
      </c>
      <c r="H87">
        <v>25</v>
      </c>
    </row>
    <row r="88" spans="1:8" x14ac:dyDescent="0.3">
      <c r="A88" s="3">
        <v>42822</v>
      </c>
      <c r="B88" t="s">
        <v>56</v>
      </c>
      <c r="C88">
        <v>55.9</v>
      </c>
      <c r="D88" s="4"/>
      <c r="E88">
        <v>0.83</v>
      </c>
      <c r="F88">
        <v>48</v>
      </c>
      <c r="G88">
        <v>0.3</v>
      </c>
      <c r="H88">
        <v>23</v>
      </c>
    </row>
    <row r="89" spans="1:8" x14ac:dyDescent="0.3">
      <c r="A89" s="3">
        <v>42823</v>
      </c>
      <c r="B89" t="s">
        <v>57</v>
      </c>
      <c r="C89">
        <v>57.2</v>
      </c>
      <c r="D89" s="4"/>
      <c r="E89">
        <v>0.83</v>
      </c>
      <c r="F89">
        <v>39</v>
      </c>
      <c r="G89">
        <v>0.3</v>
      </c>
      <c r="H89">
        <v>24</v>
      </c>
    </row>
    <row r="90" spans="1:8" x14ac:dyDescent="0.3">
      <c r="A90" s="3">
        <v>42824</v>
      </c>
      <c r="B90" t="s">
        <v>58</v>
      </c>
      <c r="C90">
        <v>55.2</v>
      </c>
      <c r="D90" s="4"/>
      <c r="E90">
        <v>0.8</v>
      </c>
      <c r="F90">
        <v>47</v>
      </c>
      <c r="G90">
        <v>0.3</v>
      </c>
      <c r="H90">
        <v>24</v>
      </c>
    </row>
    <row r="91" spans="1:8" x14ac:dyDescent="0.3">
      <c r="A91" s="3">
        <v>42825</v>
      </c>
      <c r="B91" t="s">
        <v>59</v>
      </c>
      <c r="C91">
        <v>58.5</v>
      </c>
      <c r="D91" s="4"/>
      <c r="E91">
        <v>0.77</v>
      </c>
      <c r="F91">
        <v>48</v>
      </c>
      <c r="G91">
        <v>0.3</v>
      </c>
      <c r="H91">
        <v>25</v>
      </c>
    </row>
    <row r="92" spans="1:8" x14ac:dyDescent="0.3">
      <c r="A92" s="3">
        <v>42826</v>
      </c>
      <c r="B92" t="s">
        <v>60</v>
      </c>
      <c r="C92">
        <v>57.5</v>
      </c>
      <c r="D92" s="4"/>
      <c r="E92">
        <v>0.8</v>
      </c>
      <c r="F92">
        <v>33</v>
      </c>
      <c r="G92">
        <v>0.3</v>
      </c>
      <c r="H92">
        <v>25</v>
      </c>
    </row>
    <row r="93" spans="1:8" x14ac:dyDescent="0.3">
      <c r="A93" s="3">
        <v>42827</v>
      </c>
      <c r="B93" t="s">
        <v>54</v>
      </c>
      <c r="C93">
        <v>65.8</v>
      </c>
      <c r="D93" s="4"/>
      <c r="E93">
        <v>0.74</v>
      </c>
      <c r="F93">
        <v>47</v>
      </c>
      <c r="G93">
        <v>0.3</v>
      </c>
      <c r="H93">
        <v>26</v>
      </c>
    </row>
    <row r="94" spans="1:8" x14ac:dyDescent="0.3">
      <c r="A94" s="3">
        <v>42828</v>
      </c>
      <c r="B94" t="s">
        <v>55</v>
      </c>
      <c r="C94">
        <v>60.8</v>
      </c>
      <c r="D94" s="4"/>
      <c r="E94">
        <v>0.74</v>
      </c>
      <c r="F94">
        <v>51</v>
      </c>
      <c r="G94">
        <v>0.3</v>
      </c>
      <c r="H94">
        <v>26</v>
      </c>
    </row>
    <row r="95" spans="1:8" x14ac:dyDescent="0.3">
      <c r="A95" s="3">
        <v>42829</v>
      </c>
      <c r="B95" t="s">
        <v>56</v>
      </c>
      <c r="C95">
        <v>62.1</v>
      </c>
      <c r="D95" s="4"/>
      <c r="E95">
        <v>0.71</v>
      </c>
      <c r="F95">
        <v>31</v>
      </c>
      <c r="G95">
        <v>0.3</v>
      </c>
      <c r="H95">
        <v>27</v>
      </c>
    </row>
    <row r="96" spans="1:8" x14ac:dyDescent="0.3">
      <c r="A96" s="3">
        <v>42830</v>
      </c>
      <c r="B96" t="s">
        <v>57</v>
      </c>
      <c r="C96">
        <v>64.400000000000006</v>
      </c>
      <c r="D96" s="4"/>
      <c r="E96">
        <v>0.71</v>
      </c>
      <c r="F96">
        <v>33</v>
      </c>
      <c r="G96">
        <v>0.3</v>
      </c>
      <c r="H96">
        <v>28</v>
      </c>
    </row>
    <row r="97" spans="1:8" x14ac:dyDescent="0.3">
      <c r="A97" s="3">
        <v>42831</v>
      </c>
      <c r="B97" t="s">
        <v>58</v>
      </c>
      <c r="C97">
        <v>57.5</v>
      </c>
      <c r="D97" s="4"/>
      <c r="E97">
        <v>0.8</v>
      </c>
      <c r="F97">
        <v>31</v>
      </c>
      <c r="G97">
        <v>0.3</v>
      </c>
      <c r="H97">
        <v>25</v>
      </c>
    </row>
    <row r="98" spans="1:8" x14ac:dyDescent="0.3">
      <c r="A98" s="3">
        <v>42832</v>
      </c>
      <c r="B98" t="s">
        <v>59</v>
      </c>
      <c r="C98">
        <v>59.8</v>
      </c>
      <c r="D98" s="4"/>
      <c r="E98">
        <v>0.74</v>
      </c>
      <c r="F98">
        <v>44</v>
      </c>
      <c r="G98">
        <v>0.3</v>
      </c>
      <c r="H98">
        <v>26</v>
      </c>
    </row>
    <row r="99" spans="1:8" x14ac:dyDescent="0.3">
      <c r="A99" s="3">
        <v>42833</v>
      </c>
      <c r="B99" t="s">
        <v>60</v>
      </c>
      <c r="C99">
        <v>63.8</v>
      </c>
      <c r="D99" s="4"/>
      <c r="E99">
        <v>0.74</v>
      </c>
      <c r="F99">
        <v>37</v>
      </c>
      <c r="G99">
        <v>0.3</v>
      </c>
      <c r="H99">
        <v>26</v>
      </c>
    </row>
    <row r="100" spans="1:8" x14ac:dyDescent="0.3">
      <c r="A100" s="3">
        <v>42834</v>
      </c>
      <c r="B100" t="s">
        <v>54</v>
      </c>
      <c r="C100">
        <v>63.1</v>
      </c>
      <c r="D100" s="4"/>
      <c r="E100">
        <v>0.69</v>
      </c>
      <c r="F100">
        <v>52</v>
      </c>
      <c r="G100">
        <v>0.3</v>
      </c>
      <c r="H100">
        <v>27</v>
      </c>
    </row>
    <row r="101" spans="1:8" x14ac:dyDescent="0.3">
      <c r="A101" s="3">
        <v>42835</v>
      </c>
      <c r="B101" t="s">
        <v>55</v>
      </c>
      <c r="C101">
        <v>58.5</v>
      </c>
      <c r="D101" s="4"/>
      <c r="E101">
        <v>0.74</v>
      </c>
      <c r="F101">
        <v>48</v>
      </c>
      <c r="G101">
        <v>0.3</v>
      </c>
      <c r="H101">
        <v>25</v>
      </c>
    </row>
    <row r="102" spans="1:8" x14ac:dyDescent="0.3">
      <c r="A102" s="3">
        <v>42836</v>
      </c>
      <c r="B102" t="s">
        <v>56</v>
      </c>
      <c r="C102">
        <v>60.8</v>
      </c>
      <c r="D102" s="4"/>
      <c r="E102">
        <v>0.74</v>
      </c>
      <c r="F102">
        <v>34</v>
      </c>
      <c r="G102">
        <v>0.3</v>
      </c>
      <c r="H102">
        <v>26</v>
      </c>
    </row>
    <row r="103" spans="1:8" x14ac:dyDescent="0.3">
      <c r="A103" s="3">
        <v>42837</v>
      </c>
      <c r="B103" t="s">
        <v>57</v>
      </c>
      <c r="C103">
        <v>66.099999999999994</v>
      </c>
      <c r="D103" s="4"/>
      <c r="E103">
        <v>0.74</v>
      </c>
      <c r="F103">
        <v>30</v>
      </c>
      <c r="G103">
        <v>0.3</v>
      </c>
      <c r="H103">
        <v>27</v>
      </c>
    </row>
    <row r="104" spans="1:8" x14ac:dyDescent="0.3">
      <c r="A104" s="3">
        <v>42838</v>
      </c>
      <c r="B104" t="s">
        <v>58</v>
      </c>
      <c r="C104">
        <v>61.1</v>
      </c>
      <c r="D104" s="4"/>
      <c r="E104">
        <v>0.69</v>
      </c>
      <c r="F104">
        <v>46</v>
      </c>
      <c r="G104">
        <v>0.3</v>
      </c>
      <c r="H104">
        <v>27</v>
      </c>
    </row>
    <row r="105" spans="1:8" x14ac:dyDescent="0.3">
      <c r="A105" s="3">
        <v>42839</v>
      </c>
      <c r="B105" t="s">
        <v>59</v>
      </c>
      <c r="C105">
        <v>61.5</v>
      </c>
      <c r="D105" s="4"/>
      <c r="E105">
        <v>0.77</v>
      </c>
      <c r="F105">
        <v>49</v>
      </c>
      <c r="G105">
        <v>0.3</v>
      </c>
      <c r="H105">
        <v>25</v>
      </c>
    </row>
    <row r="106" spans="1:8" x14ac:dyDescent="0.3">
      <c r="A106" s="3">
        <v>42840</v>
      </c>
      <c r="B106" t="s">
        <v>60</v>
      </c>
      <c r="C106">
        <v>65.8</v>
      </c>
      <c r="D106" s="4"/>
      <c r="E106">
        <v>0.74</v>
      </c>
      <c r="F106">
        <v>41</v>
      </c>
      <c r="G106">
        <v>0.3</v>
      </c>
      <c r="H106">
        <v>26</v>
      </c>
    </row>
    <row r="107" spans="1:8" x14ac:dyDescent="0.3">
      <c r="A107" s="3">
        <v>42841</v>
      </c>
      <c r="B107" t="s">
        <v>54</v>
      </c>
      <c r="C107">
        <v>65.099999999999994</v>
      </c>
      <c r="D107" s="4"/>
      <c r="E107">
        <v>0.69</v>
      </c>
      <c r="F107">
        <v>43</v>
      </c>
      <c r="G107">
        <v>0.3</v>
      </c>
      <c r="H107">
        <v>27</v>
      </c>
    </row>
    <row r="108" spans="1:8" x14ac:dyDescent="0.3">
      <c r="A108" s="3">
        <v>42842</v>
      </c>
      <c r="B108" t="s">
        <v>55</v>
      </c>
      <c r="C108">
        <v>64.099999999999994</v>
      </c>
      <c r="D108" s="4"/>
      <c r="E108">
        <v>0.71</v>
      </c>
      <c r="F108">
        <v>56</v>
      </c>
      <c r="G108">
        <v>0.3</v>
      </c>
      <c r="H108">
        <v>27</v>
      </c>
    </row>
    <row r="109" spans="1:8" x14ac:dyDescent="0.3">
      <c r="A109" s="3">
        <v>42843</v>
      </c>
      <c r="B109" t="s">
        <v>56</v>
      </c>
      <c r="C109">
        <v>62.5</v>
      </c>
      <c r="D109" s="4"/>
      <c r="E109">
        <v>0.74</v>
      </c>
      <c r="F109">
        <v>31</v>
      </c>
      <c r="G109">
        <v>0.3</v>
      </c>
      <c r="H109">
        <v>25</v>
      </c>
    </row>
    <row r="110" spans="1:8" x14ac:dyDescent="0.3">
      <c r="A110" s="3">
        <v>42844</v>
      </c>
      <c r="B110" t="s">
        <v>57</v>
      </c>
      <c r="C110">
        <v>59.8</v>
      </c>
      <c r="D110" s="4"/>
      <c r="E110">
        <v>0.77</v>
      </c>
      <c r="F110">
        <v>53</v>
      </c>
      <c r="G110">
        <v>0.3</v>
      </c>
      <c r="H110">
        <v>26</v>
      </c>
    </row>
    <row r="111" spans="1:8" x14ac:dyDescent="0.3">
      <c r="A111" s="3">
        <v>42845</v>
      </c>
      <c r="B111" t="s">
        <v>58</v>
      </c>
      <c r="C111">
        <v>68.099999999999994</v>
      </c>
      <c r="D111" s="4"/>
      <c r="E111">
        <v>0.69</v>
      </c>
      <c r="F111">
        <v>42</v>
      </c>
      <c r="G111">
        <v>0.3</v>
      </c>
      <c r="H111">
        <v>27</v>
      </c>
    </row>
    <row r="112" spans="1:8" x14ac:dyDescent="0.3">
      <c r="A112" s="3">
        <v>42846</v>
      </c>
      <c r="B112" t="s">
        <v>59</v>
      </c>
      <c r="C112">
        <v>67.099999999999994</v>
      </c>
      <c r="D112" s="4"/>
      <c r="E112">
        <v>0.74</v>
      </c>
      <c r="F112">
        <v>48</v>
      </c>
      <c r="G112">
        <v>0.3</v>
      </c>
      <c r="H112">
        <v>27</v>
      </c>
    </row>
    <row r="113" spans="1:8" x14ac:dyDescent="0.3">
      <c r="A113" s="3">
        <v>42847</v>
      </c>
      <c r="B113" t="s">
        <v>60</v>
      </c>
      <c r="C113">
        <v>57.5</v>
      </c>
      <c r="D113" s="4"/>
      <c r="E113">
        <v>0.77</v>
      </c>
      <c r="F113">
        <v>47</v>
      </c>
      <c r="G113">
        <v>0.3</v>
      </c>
      <c r="H113">
        <v>25</v>
      </c>
    </row>
    <row r="114" spans="1:8" x14ac:dyDescent="0.3">
      <c r="A114" s="3">
        <v>42848</v>
      </c>
      <c r="B114" t="s">
        <v>54</v>
      </c>
      <c r="C114">
        <v>60.8</v>
      </c>
      <c r="D114" s="4"/>
      <c r="E114">
        <v>0.77</v>
      </c>
      <c r="F114">
        <v>50</v>
      </c>
      <c r="G114">
        <v>0.3</v>
      </c>
      <c r="H114">
        <v>26</v>
      </c>
    </row>
    <row r="115" spans="1:8" x14ac:dyDescent="0.3">
      <c r="A115" s="3">
        <v>42849</v>
      </c>
      <c r="B115" t="s">
        <v>55</v>
      </c>
      <c r="C115">
        <v>65.099999999999994</v>
      </c>
      <c r="D115" s="4"/>
      <c r="E115">
        <v>0.69</v>
      </c>
      <c r="F115">
        <v>48</v>
      </c>
      <c r="G115">
        <v>0.3</v>
      </c>
      <c r="H115">
        <v>27</v>
      </c>
    </row>
    <row r="116" spans="1:8" x14ac:dyDescent="0.3">
      <c r="A116" s="3">
        <v>42850</v>
      </c>
      <c r="B116" t="s">
        <v>56</v>
      </c>
      <c r="C116">
        <v>65.099999999999994</v>
      </c>
      <c r="D116" s="4"/>
      <c r="E116">
        <v>0.71</v>
      </c>
      <c r="F116">
        <v>37</v>
      </c>
      <c r="G116">
        <v>0.3</v>
      </c>
      <c r="H116">
        <v>27</v>
      </c>
    </row>
    <row r="117" spans="1:8" x14ac:dyDescent="0.3">
      <c r="A117" s="3">
        <v>42851</v>
      </c>
      <c r="B117" t="s">
        <v>57</v>
      </c>
      <c r="C117">
        <v>62.5</v>
      </c>
      <c r="D117" s="4"/>
      <c r="E117">
        <v>0.8</v>
      </c>
      <c r="F117">
        <v>48</v>
      </c>
      <c r="G117">
        <v>0.3</v>
      </c>
      <c r="H117">
        <v>25</v>
      </c>
    </row>
    <row r="118" spans="1:8" x14ac:dyDescent="0.3">
      <c r="A118" s="3">
        <v>42852</v>
      </c>
      <c r="B118" t="s">
        <v>58</v>
      </c>
      <c r="C118">
        <v>63.5</v>
      </c>
      <c r="D118" s="4"/>
      <c r="E118">
        <v>0.77</v>
      </c>
      <c r="F118">
        <v>50</v>
      </c>
      <c r="G118">
        <v>0.3</v>
      </c>
      <c r="H118">
        <v>25</v>
      </c>
    </row>
    <row r="119" spans="1:8" x14ac:dyDescent="0.3">
      <c r="A119" s="3">
        <v>42853</v>
      </c>
      <c r="B119" t="s">
        <v>59</v>
      </c>
      <c r="C119">
        <v>58.8</v>
      </c>
      <c r="D119" s="4"/>
      <c r="E119">
        <v>0.74</v>
      </c>
      <c r="F119">
        <v>32</v>
      </c>
      <c r="G119">
        <v>0.3</v>
      </c>
      <c r="H119">
        <v>26</v>
      </c>
    </row>
    <row r="120" spans="1:8" x14ac:dyDescent="0.3">
      <c r="A120" s="3">
        <v>42854</v>
      </c>
      <c r="B120" t="s">
        <v>60</v>
      </c>
      <c r="C120">
        <v>65.099999999999994</v>
      </c>
      <c r="D120" s="4"/>
      <c r="E120">
        <v>0.71</v>
      </c>
      <c r="F120">
        <v>32</v>
      </c>
      <c r="G120">
        <v>0.3</v>
      </c>
      <c r="H120">
        <v>27</v>
      </c>
    </row>
    <row r="121" spans="1:8" x14ac:dyDescent="0.3">
      <c r="A121" s="3">
        <v>42855</v>
      </c>
      <c r="B121" t="s">
        <v>54</v>
      </c>
      <c r="C121">
        <v>67.099999999999994</v>
      </c>
      <c r="D121" s="4"/>
      <c r="E121">
        <v>0.74</v>
      </c>
      <c r="F121">
        <v>35</v>
      </c>
      <c r="G121">
        <v>0.3</v>
      </c>
      <c r="H121">
        <v>27</v>
      </c>
    </row>
    <row r="122" spans="1:8" x14ac:dyDescent="0.3">
      <c r="A122" s="3">
        <v>42856</v>
      </c>
      <c r="B122" t="s">
        <v>55</v>
      </c>
      <c r="C122">
        <v>66.7</v>
      </c>
      <c r="D122" s="4"/>
      <c r="E122">
        <v>0.65</v>
      </c>
      <c r="F122">
        <v>56</v>
      </c>
      <c r="G122">
        <v>0.3</v>
      </c>
      <c r="H122">
        <v>29</v>
      </c>
    </row>
    <row r="123" spans="1:8" x14ac:dyDescent="0.3">
      <c r="A123" s="3">
        <v>42857</v>
      </c>
      <c r="B123" t="s">
        <v>56</v>
      </c>
      <c r="C123">
        <v>65.7</v>
      </c>
      <c r="D123" s="4"/>
      <c r="E123">
        <v>0.69</v>
      </c>
      <c r="F123">
        <v>40</v>
      </c>
      <c r="G123">
        <v>0.3</v>
      </c>
      <c r="H123">
        <v>29</v>
      </c>
    </row>
    <row r="124" spans="1:8" x14ac:dyDescent="0.3">
      <c r="A124" s="3">
        <v>42858</v>
      </c>
      <c r="B124" t="s">
        <v>57</v>
      </c>
      <c r="C124">
        <v>71</v>
      </c>
      <c r="D124" s="4"/>
      <c r="E124">
        <v>0.63</v>
      </c>
      <c r="F124">
        <v>55</v>
      </c>
      <c r="G124">
        <v>0.3</v>
      </c>
      <c r="H124">
        <v>30</v>
      </c>
    </row>
    <row r="125" spans="1:8" x14ac:dyDescent="0.3">
      <c r="A125" s="3">
        <v>42859</v>
      </c>
      <c r="B125" t="s">
        <v>58</v>
      </c>
      <c r="C125">
        <v>71.3</v>
      </c>
      <c r="D125" s="4"/>
      <c r="E125">
        <v>0.63</v>
      </c>
      <c r="F125">
        <v>64</v>
      </c>
      <c r="G125">
        <v>0.3</v>
      </c>
      <c r="H125">
        <v>31</v>
      </c>
    </row>
    <row r="126" spans="1:8" x14ac:dyDescent="0.3">
      <c r="A126" s="3">
        <v>42860</v>
      </c>
      <c r="B126" t="s">
        <v>59</v>
      </c>
      <c r="C126">
        <v>69.400000000000006</v>
      </c>
      <c r="D126" s="4"/>
      <c r="E126">
        <v>0.71</v>
      </c>
      <c r="F126">
        <v>31</v>
      </c>
      <c r="G126">
        <v>0.3</v>
      </c>
      <c r="H126">
        <v>28</v>
      </c>
    </row>
    <row r="127" spans="1:8" x14ac:dyDescent="0.3">
      <c r="A127" s="3">
        <v>42861</v>
      </c>
      <c r="B127" t="s">
        <v>60</v>
      </c>
      <c r="C127">
        <v>66.7</v>
      </c>
      <c r="D127" s="4"/>
      <c r="E127">
        <v>0.67</v>
      </c>
      <c r="F127">
        <v>51</v>
      </c>
      <c r="G127">
        <v>0.3</v>
      </c>
      <c r="H127">
        <v>29</v>
      </c>
    </row>
    <row r="128" spans="1:8" x14ac:dyDescent="0.3">
      <c r="A128" s="3">
        <v>42862</v>
      </c>
      <c r="B128" t="s">
        <v>54</v>
      </c>
      <c r="C128">
        <v>69.7</v>
      </c>
      <c r="D128" s="4"/>
      <c r="E128">
        <v>0.65</v>
      </c>
      <c r="F128">
        <v>49</v>
      </c>
      <c r="G128">
        <v>0.3</v>
      </c>
      <c r="H128">
        <v>29</v>
      </c>
    </row>
    <row r="129" spans="1:8" x14ac:dyDescent="0.3">
      <c r="A129" s="3">
        <v>42863</v>
      </c>
      <c r="B129" t="s">
        <v>55</v>
      </c>
      <c r="C129">
        <v>75</v>
      </c>
      <c r="D129" s="4"/>
      <c r="E129">
        <v>0.67</v>
      </c>
      <c r="F129">
        <v>56</v>
      </c>
      <c r="G129">
        <v>0.3</v>
      </c>
      <c r="H129">
        <v>30</v>
      </c>
    </row>
    <row r="130" spans="1:8" x14ac:dyDescent="0.3">
      <c r="A130" s="3">
        <v>42864</v>
      </c>
      <c r="B130" t="s">
        <v>56</v>
      </c>
      <c r="C130">
        <v>71.3</v>
      </c>
      <c r="D130" s="4"/>
      <c r="E130">
        <v>0.63</v>
      </c>
      <c r="F130">
        <v>56</v>
      </c>
      <c r="G130">
        <v>0.3</v>
      </c>
      <c r="H130">
        <v>31</v>
      </c>
    </row>
    <row r="131" spans="1:8" x14ac:dyDescent="0.3">
      <c r="A131" s="3">
        <v>42865</v>
      </c>
      <c r="B131" t="s">
        <v>57</v>
      </c>
      <c r="C131">
        <v>69.400000000000006</v>
      </c>
      <c r="D131" s="4"/>
      <c r="E131">
        <v>0.69</v>
      </c>
      <c r="F131">
        <v>40</v>
      </c>
      <c r="G131">
        <v>0.3</v>
      </c>
      <c r="H131">
        <v>28</v>
      </c>
    </row>
    <row r="132" spans="1:8" x14ac:dyDescent="0.3">
      <c r="A132" s="3">
        <v>42866</v>
      </c>
      <c r="B132" t="s">
        <v>58</v>
      </c>
      <c r="C132">
        <v>72.7</v>
      </c>
      <c r="D132" s="4"/>
      <c r="E132">
        <v>0.67</v>
      </c>
      <c r="F132">
        <v>57</v>
      </c>
      <c r="G132">
        <v>0.3</v>
      </c>
      <c r="H132">
        <v>29</v>
      </c>
    </row>
    <row r="133" spans="1:8" x14ac:dyDescent="0.3">
      <c r="A133" s="3">
        <v>42867</v>
      </c>
      <c r="B133" t="s">
        <v>59</v>
      </c>
      <c r="C133">
        <v>66.7</v>
      </c>
      <c r="D133" s="4"/>
      <c r="E133">
        <v>0.67</v>
      </c>
      <c r="F133">
        <v>40</v>
      </c>
      <c r="G133">
        <v>0.3</v>
      </c>
      <c r="H133">
        <v>29</v>
      </c>
    </row>
    <row r="134" spans="1:8" x14ac:dyDescent="0.3">
      <c r="A134" s="3">
        <v>42868</v>
      </c>
      <c r="B134" t="s">
        <v>60</v>
      </c>
      <c r="C134">
        <v>70</v>
      </c>
      <c r="D134" s="4"/>
      <c r="E134">
        <v>0.65</v>
      </c>
      <c r="F134">
        <v>34</v>
      </c>
      <c r="G134">
        <v>0.3</v>
      </c>
      <c r="H134">
        <v>30</v>
      </c>
    </row>
    <row r="135" spans="1:8" x14ac:dyDescent="0.3">
      <c r="A135" s="3">
        <v>42869</v>
      </c>
      <c r="B135" t="s">
        <v>54</v>
      </c>
      <c r="C135">
        <v>77.3</v>
      </c>
      <c r="D135" s="4"/>
      <c r="E135">
        <v>0.63</v>
      </c>
      <c r="F135">
        <v>58</v>
      </c>
      <c r="G135">
        <v>0.3</v>
      </c>
      <c r="H135">
        <v>31</v>
      </c>
    </row>
    <row r="136" spans="1:8" x14ac:dyDescent="0.3">
      <c r="A136" s="3">
        <v>42870</v>
      </c>
      <c r="B136" t="s">
        <v>55</v>
      </c>
      <c r="C136">
        <v>63.4</v>
      </c>
      <c r="D136" s="4"/>
      <c r="E136">
        <v>0.69</v>
      </c>
      <c r="F136">
        <v>32</v>
      </c>
      <c r="G136">
        <v>0.3</v>
      </c>
      <c r="H136">
        <v>28</v>
      </c>
    </row>
    <row r="137" spans="1:8" x14ac:dyDescent="0.3">
      <c r="A137" s="3">
        <v>42871</v>
      </c>
      <c r="B137" t="s">
        <v>56</v>
      </c>
      <c r="C137">
        <v>65.7</v>
      </c>
      <c r="D137" s="4"/>
      <c r="E137">
        <v>0.67</v>
      </c>
      <c r="F137">
        <v>55</v>
      </c>
      <c r="G137">
        <v>0.3</v>
      </c>
      <c r="H137">
        <v>29</v>
      </c>
    </row>
    <row r="138" spans="1:8" x14ac:dyDescent="0.3">
      <c r="A138" s="3">
        <v>42872</v>
      </c>
      <c r="B138" t="s">
        <v>57</v>
      </c>
      <c r="C138">
        <v>70.7</v>
      </c>
      <c r="D138" s="4"/>
      <c r="E138">
        <v>0.67</v>
      </c>
      <c r="F138">
        <v>43</v>
      </c>
      <c r="G138">
        <v>0.3</v>
      </c>
      <c r="H138">
        <v>29</v>
      </c>
    </row>
    <row r="139" spans="1:8" x14ac:dyDescent="0.3">
      <c r="A139" s="3">
        <v>42873</v>
      </c>
      <c r="B139" t="s">
        <v>58</v>
      </c>
      <c r="C139">
        <v>72</v>
      </c>
      <c r="D139" s="4"/>
      <c r="E139">
        <v>0.67</v>
      </c>
      <c r="F139">
        <v>53</v>
      </c>
      <c r="G139">
        <v>0.3</v>
      </c>
      <c r="H139">
        <v>30</v>
      </c>
    </row>
    <row r="140" spans="1:8" x14ac:dyDescent="0.3">
      <c r="A140" s="3">
        <v>42874</v>
      </c>
      <c r="B140" t="s">
        <v>59</v>
      </c>
      <c r="C140">
        <v>75.3</v>
      </c>
      <c r="D140" s="4"/>
      <c r="E140">
        <v>0.61</v>
      </c>
      <c r="F140">
        <v>58</v>
      </c>
      <c r="G140">
        <v>0.3</v>
      </c>
      <c r="H140">
        <v>31</v>
      </c>
    </row>
    <row r="141" spans="1:8" x14ac:dyDescent="0.3">
      <c r="A141" s="3">
        <v>42875</v>
      </c>
      <c r="B141" t="s">
        <v>60</v>
      </c>
      <c r="C141">
        <v>64.400000000000006</v>
      </c>
      <c r="D141" s="4"/>
      <c r="E141">
        <v>0.67</v>
      </c>
      <c r="F141">
        <v>59</v>
      </c>
      <c r="G141">
        <v>0.3</v>
      </c>
      <c r="H141">
        <v>28</v>
      </c>
    </row>
    <row r="142" spans="1:8" x14ac:dyDescent="0.3">
      <c r="A142" s="3">
        <v>42876</v>
      </c>
      <c r="B142" t="s">
        <v>54</v>
      </c>
      <c r="C142">
        <v>71.7</v>
      </c>
      <c r="D142" s="4"/>
      <c r="E142">
        <v>0.69</v>
      </c>
      <c r="F142">
        <v>47</v>
      </c>
      <c r="G142">
        <v>0.3</v>
      </c>
      <c r="H142">
        <v>29</v>
      </c>
    </row>
    <row r="143" spans="1:8" x14ac:dyDescent="0.3">
      <c r="A143" s="3">
        <v>42877</v>
      </c>
      <c r="B143" t="s">
        <v>55</v>
      </c>
      <c r="C143">
        <v>71</v>
      </c>
      <c r="D143" s="4"/>
      <c r="E143">
        <v>0.67</v>
      </c>
      <c r="F143">
        <v>34</v>
      </c>
      <c r="G143">
        <v>0.3</v>
      </c>
      <c r="H143">
        <v>30</v>
      </c>
    </row>
    <row r="144" spans="1:8" x14ac:dyDescent="0.3">
      <c r="A144" s="3">
        <v>42878</v>
      </c>
      <c r="B144" t="s">
        <v>56</v>
      </c>
      <c r="C144">
        <v>76.3</v>
      </c>
      <c r="D144" s="4"/>
      <c r="E144">
        <v>0.63</v>
      </c>
      <c r="F144">
        <v>45</v>
      </c>
      <c r="G144">
        <v>0.3</v>
      </c>
      <c r="H144">
        <v>31</v>
      </c>
    </row>
    <row r="145" spans="1:8" x14ac:dyDescent="0.3">
      <c r="A145" s="3">
        <v>42879</v>
      </c>
      <c r="B145" t="s">
        <v>57</v>
      </c>
      <c r="C145">
        <v>69.400000000000006</v>
      </c>
      <c r="D145" s="4"/>
      <c r="E145">
        <v>0.69</v>
      </c>
      <c r="F145">
        <v>34</v>
      </c>
      <c r="G145">
        <v>0.3</v>
      </c>
      <c r="H145">
        <v>28</v>
      </c>
    </row>
    <row r="146" spans="1:8" x14ac:dyDescent="0.3">
      <c r="A146" s="3">
        <v>42880</v>
      </c>
      <c r="B146" t="s">
        <v>58</v>
      </c>
      <c r="C146">
        <v>71.7</v>
      </c>
      <c r="D146" s="4"/>
      <c r="E146">
        <v>0.69</v>
      </c>
      <c r="F146">
        <v>53</v>
      </c>
      <c r="G146">
        <v>0.3</v>
      </c>
      <c r="H146">
        <v>29</v>
      </c>
    </row>
    <row r="147" spans="1:8" x14ac:dyDescent="0.3">
      <c r="A147" s="3">
        <v>42881</v>
      </c>
      <c r="B147" t="s">
        <v>59</v>
      </c>
      <c r="C147">
        <v>72</v>
      </c>
      <c r="D147" s="4"/>
      <c r="E147">
        <v>0.67</v>
      </c>
      <c r="F147">
        <v>63</v>
      </c>
      <c r="G147">
        <v>0.3</v>
      </c>
      <c r="H147">
        <v>30</v>
      </c>
    </row>
    <row r="148" spans="1:8" x14ac:dyDescent="0.3">
      <c r="A148" s="3">
        <v>42882</v>
      </c>
      <c r="B148" t="s">
        <v>60</v>
      </c>
      <c r="C148">
        <v>77.3</v>
      </c>
      <c r="D148" s="4"/>
      <c r="E148">
        <v>0.63</v>
      </c>
      <c r="F148">
        <v>56</v>
      </c>
      <c r="G148">
        <v>0.3</v>
      </c>
      <c r="H148">
        <v>31</v>
      </c>
    </row>
    <row r="149" spans="1:8" x14ac:dyDescent="0.3">
      <c r="A149" s="3">
        <v>42883</v>
      </c>
      <c r="B149" t="s">
        <v>54</v>
      </c>
      <c r="C149">
        <v>71.7</v>
      </c>
      <c r="D149" s="4"/>
      <c r="E149">
        <v>0.65</v>
      </c>
      <c r="F149">
        <v>45</v>
      </c>
      <c r="G149">
        <v>0.3</v>
      </c>
      <c r="H149">
        <v>29</v>
      </c>
    </row>
    <row r="150" spans="1:8" x14ac:dyDescent="0.3">
      <c r="A150" s="3">
        <v>42884</v>
      </c>
      <c r="B150" t="s">
        <v>55</v>
      </c>
      <c r="C150">
        <v>66.7</v>
      </c>
      <c r="D150" s="4"/>
      <c r="E150">
        <v>0.65</v>
      </c>
      <c r="F150">
        <v>32</v>
      </c>
      <c r="G150">
        <v>0.3</v>
      </c>
      <c r="H150">
        <v>29</v>
      </c>
    </row>
    <row r="151" spans="1:8" x14ac:dyDescent="0.3">
      <c r="A151" s="3">
        <v>42885</v>
      </c>
      <c r="B151" t="s">
        <v>56</v>
      </c>
      <c r="C151">
        <v>75</v>
      </c>
      <c r="D151" s="4"/>
      <c r="E151">
        <v>0.67</v>
      </c>
      <c r="F151">
        <v>43</v>
      </c>
      <c r="G151">
        <v>0.3</v>
      </c>
      <c r="H151">
        <v>30</v>
      </c>
    </row>
    <row r="152" spans="1:8" x14ac:dyDescent="0.3">
      <c r="A152" s="3">
        <v>42886</v>
      </c>
      <c r="B152" t="s">
        <v>57</v>
      </c>
      <c r="C152">
        <v>77.3</v>
      </c>
      <c r="D152" s="4"/>
      <c r="E152">
        <v>0.65</v>
      </c>
      <c r="F152">
        <v>56</v>
      </c>
      <c r="G152">
        <v>0.3</v>
      </c>
      <c r="H152">
        <v>31</v>
      </c>
    </row>
    <row r="153" spans="1:8" x14ac:dyDescent="0.3">
      <c r="A153" s="3">
        <v>42887</v>
      </c>
      <c r="B153" t="s">
        <v>58</v>
      </c>
      <c r="C153">
        <v>71.3</v>
      </c>
      <c r="D153" s="4"/>
      <c r="E153">
        <v>0.65</v>
      </c>
      <c r="F153">
        <v>42</v>
      </c>
      <c r="G153">
        <v>0.3</v>
      </c>
      <c r="H153">
        <v>31</v>
      </c>
    </row>
    <row r="154" spans="1:8" x14ac:dyDescent="0.3">
      <c r="A154" s="3">
        <v>42888</v>
      </c>
      <c r="B154" t="s">
        <v>59</v>
      </c>
      <c r="C154">
        <v>79.900000000000006</v>
      </c>
      <c r="D154" s="4"/>
      <c r="E154">
        <v>0.59</v>
      </c>
      <c r="F154">
        <v>48</v>
      </c>
      <c r="G154">
        <v>0.3</v>
      </c>
      <c r="H154">
        <v>33</v>
      </c>
    </row>
    <row r="155" spans="1:8" x14ac:dyDescent="0.3">
      <c r="A155" s="3">
        <v>42889</v>
      </c>
      <c r="B155" t="s">
        <v>60</v>
      </c>
      <c r="C155">
        <v>81.5</v>
      </c>
      <c r="D155" s="4"/>
      <c r="E155">
        <v>0.56000000000000005</v>
      </c>
      <c r="F155">
        <v>59</v>
      </c>
      <c r="G155">
        <v>0.3</v>
      </c>
      <c r="H155">
        <v>35</v>
      </c>
    </row>
    <row r="156" spans="1:8" x14ac:dyDescent="0.3">
      <c r="A156" s="3">
        <v>42890</v>
      </c>
      <c r="B156" t="s">
        <v>54</v>
      </c>
      <c r="C156">
        <v>90.4</v>
      </c>
      <c r="D156" s="4"/>
      <c r="E156">
        <v>0.51</v>
      </c>
      <c r="F156">
        <v>43</v>
      </c>
      <c r="G156">
        <v>0.3</v>
      </c>
      <c r="H156">
        <v>38</v>
      </c>
    </row>
    <row r="157" spans="1:8" x14ac:dyDescent="0.3">
      <c r="A157" s="3">
        <v>42891</v>
      </c>
      <c r="B157" t="s">
        <v>55</v>
      </c>
      <c r="C157">
        <v>78.599999999999994</v>
      </c>
      <c r="D157" s="4"/>
      <c r="E157">
        <v>0.59</v>
      </c>
      <c r="F157">
        <v>36</v>
      </c>
      <c r="G157">
        <v>0.3</v>
      </c>
      <c r="H157">
        <v>32</v>
      </c>
    </row>
    <row r="158" spans="1:8" x14ac:dyDescent="0.3">
      <c r="A158" s="3">
        <v>42892</v>
      </c>
      <c r="B158" t="s">
        <v>56</v>
      </c>
      <c r="C158">
        <v>84.2</v>
      </c>
      <c r="D158" s="4"/>
      <c r="E158">
        <v>0.56000000000000005</v>
      </c>
      <c r="F158">
        <v>44</v>
      </c>
      <c r="G158">
        <v>0.3</v>
      </c>
      <c r="H158">
        <v>34</v>
      </c>
    </row>
    <row r="159" spans="1:8" x14ac:dyDescent="0.3">
      <c r="A159" s="3">
        <v>42893</v>
      </c>
      <c r="B159" t="s">
        <v>57</v>
      </c>
      <c r="C159">
        <v>86.8</v>
      </c>
      <c r="D159" s="4"/>
      <c r="E159">
        <v>0.56000000000000005</v>
      </c>
      <c r="F159">
        <v>58</v>
      </c>
      <c r="G159">
        <v>0.3</v>
      </c>
      <c r="H159">
        <v>36</v>
      </c>
    </row>
    <row r="160" spans="1:8" x14ac:dyDescent="0.3">
      <c r="A160" s="3">
        <v>42894</v>
      </c>
      <c r="B160" t="s">
        <v>58</v>
      </c>
      <c r="C160">
        <v>90.7</v>
      </c>
      <c r="D160" s="4"/>
      <c r="E160">
        <v>0.5</v>
      </c>
      <c r="F160">
        <v>46</v>
      </c>
      <c r="G160">
        <v>0.3</v>
      </c>
      <c r="H160">
        <v>39</v>
      </c>
    </row>
    <row r="161" spans="1:8" x14ac:dyDescent="0.3">
      <c r="A161" s="3">
        <v>42895</v>
      </c>
      <c r="B161" t="s">
        <v>59</v>
      </c>
      <c r="C161">
        <v>77.599999999999994</v>
      </c>
      <c r="D161" s="4"/>
      <c r="E161">
        <v>0.61</v>
      </c>
      <c r="F161">
        <v>44</v>
      </c>
      <c r="G161">
        <v>0.3</v>
      </c>
      <c r="H161">
        <v>32</v>
      </c>
    </row>
    <row r="162" spans="1:8" x14ac:dyDescent="0.3">
      <c r="A162" s="3">
        <v>42896</v>
      </c>
      <c r="B162" t="s">
        <v>60</v>
      </c>
      <c r="C162">
        <v>79.5</v>
      </c>
      <c r="D162" s="4"/>
      <c r="E162">
        <v>0.54</v>
      </c>
      <c r="F162">
        <v>54</v>
      </c>
      <c r="G162">
        <v>0.3</v>
      </c>
      <c r="H162">
        <v>35</v>
      </c>
    </row>
    <row r="163" spans="1:8" x14ac:dyDescent="0.3">
      <c r="A163" s="3">
        <v>42897</v>
      </c>
      <c r="B163" t="s">
        <v>54</v>
      </c>
      <c r="C163">
        <v>84.8</v>
      </c>
      <c r="D163" s="4"/>
      <c r="E163">
        <v>0.53</v>
      </c>
      <c r="F163">
        <v>42</v>
      </c>
      <c r="G163">
        <v>0.3</v>
      </c>
      <c r="H163">
        <v>36</v>
      </c>
    </row>
    <row r="164" spans="1:8" x14ac:dyDescent="0.3">
      <c r="A164" s="3">
        <v>42898</v>
      </c>
      <c r="B164" t="s">
        <v>55</v>
      </c>
      <c r="C164">
        <v>93</v>
      </c>
      <c r="D164" s="4"/>
      <c r="E164">
        <v>0.5</v>
      </c>
      <c r="F164">
        <v>67</v>
      </c>
      <c r="G164">
        <v>0.3</v>
      </c>
      <c r="H164">
        <v>40</v>
      </c>
    </row>
    <row r="165" spans="1:8" x14ac:dyDescent="0.3">
      <c r="A165" s="3">
        <v>42899</v>
      </c>
      <c r="B165" t="s">
        <v>56</v>
      </c>
      <c r="C165">
        <v>75.599999999999994</v>
      </c>
      <c r="D165" s="4"/>
      <c r="E165">
        <v>0.59</v>
      </c>
      <c r="F165">
        <v>65</v>
      </c>
      <c r="G165">
        <v>0.3</v>
      </c>
      <c r="H165">
        <v>32</v>
      </c>
    </row>
    <row r="166" spans="1:8" x14ac:dyDescent="0.3">
      <c r="A166" s="3">
        <v>42900</v>
      </c>
      <c r="B166" t="s">
        <v>57</v>
      </c>
      <c r="C166">
        <v>80.5</v>
      </c>
      <c r="D166" s="4"/>
      <c r="E166">
        <v>0.56999999999999995</v>
      </c>
      <c r="F166">
        <v>48</v>
      </c>
      <c r="G166">
        <v>0.3</v>
      </c>
      <c r="H166">
        <v>35</v>
      </c>
    </row>
    <row r="167" spans="1:8" x14ac:dyDescent="0.3">
      <c r="A167" s="3">
        <v>42901</v>
      </c>
      <c r="B167" t="s">
        <v>58</v>
      </c>
      <c r="C167">
        <v>84.8</v>
      </c>
      <c r="D167" s="4"/>
      <c r="E167">
        <v>0.56000000000000005</v>
      </c>
      <c r="F167">
        <v>50</v>
      </c>
      <c r="G167">
        <v>0.3</v>
      </c>
      <c r="H167">
        <v>36</v>
      </c>
    </row>
    <row r="168" spans="1:8" x14ac:dyDescent="0.3">
      <c r="A168" s="3">
        <v>42902</v>
      </c>
      <c r="B168" t="s">
        <v>59</v>
      </c>
      <c r="C168">
        <v>99.3</v>
      </c>
      <c r="D168" s="4"/>
      <c r="E168">
        <v>0.47</v>
      </c>
      <c r="F168">
        <v>77</v>
      </c>
      <c r="G168">
        <v>0.3</v>
      </c>
      <c r="H168">
        <v>41</v>
      </c>
    </row>
    <row r="169" spans="1:8" x14ac:dyDescent="0.3">
      <c r="A169" s="3">
        <v>42903</v>
      </c>
      <c r="B169" t="s">
        <v>60</v>
      </c>
      <c r="C169">
        <v>76.3</v>
      </c>
      <c r="D169" s="4"/>
      <c r="E169">
        <v>0.65</v>
      </c>
      <c r="F169">
        <v>47</v>
      </c>
      <c r="G169">
        <v>0.3</v>
      </c>
      <c r="H169">
        <v>31</v>
      </c>
    </row>
    <row r="170" spans="1:8" x14ac:dyDescent="0.3">
      <c r="A170" s="3">
        <v>42904</v>
      </c>
      <c r="B170" t="s">
        <v>54</v>
      </c>
      <c r="C170">
        <v>72.599999999999994</v>
      </c>
      <c r="D170" s="4"/>
      <c r="E170">
        <v>0.59</v>
      </c>
      <c r="F170">
        <v>60</v>
      </c>
      <c r="G170">
        <v>0.3</v>
      </c>
      <c r="H170">
        <v>32</v>
      </c>
    </row>
    <row r="171" spans="1:8" x14ac:dyDescent="0.3">
      <c r="A171" s="3">
        <v>42905</v>
      </c>
      <c r="B171" t="s">
        <v>55</v>
      </c>
      <c r="C171">
        <v>86.5</v>
      </c>
      <c r="D171" s="4"/>
      <c r="E171">
        <v>0.56000000000000005</v>
      </c>
      <c r="F171">
        <v>66</v>
      </c>
      <c r="G171">
        <v>0.3</v>
      </c>
      <c r="H171">
        <v>35</v>
      </c>
    </row>
    <row r="172" spans="1:8" x14ac:dyDescent="0.3">
      <c r="A172" s="3">
        <v>42906</v>
      </c>
      <c r="B172" t="s">
        <v>56</v>
      </c>
      <c r="C172">
        <v>85.1</v>
      </c>
      <c r="D172" s="4"/>
      <c r="E172">
        <v>0.54</v>
      </c>
      <c r="F172">
        <v>70</v>
      </c>
      <c r="G172">
        <v>0.3</v>
      </c>
      <c r="H172">
        <v>37</v>
      </c>
    </row>
    <row r="173" spans="1:8" x14ac:dyDescent="0.3">
      <c r="A173" s="3">
        <v>42907</v>
      </c>
      <c r="B173" t="s">
        <v>57</v>
      </c>
      <c r="C173">
        <v>94.3</v>
      </c>
      <c r="D173" s="4"/>
      <c r="E173">
        <v>0.47</v>
      </c>
      <c r="F173">
        <v>76</v>
      </c>
      <c r="G173">
        <v>0.3</v>
      </c>
      <c r="H173">
        <v>41</v>
      </c>
    </row>
    <row r="174" spans="1:8" x14ac:dyDescent="0.3">
      <c r="A174" s="3">
        <v>42908</v>
      </c>
      <c r="B174" t="s">
        <v>58</v>
      </c>
      <c r="C174">
        <v>72.3</v>
      </c>
      <c r="D174" s="4"/>
      <c r="E174">
        <v>0.65</v>
      </c>
      <c r="F174">
        <v>36</v>
      </c>
      <c r="G174">
        <v>0.3</v>
      </c>
      <c r="H174">
        <v>31</v>
      </c>
    </row>
    <row r="175" spans="1:8" x14ac:dyDescent="0.3">
      <c r="A175" s="3">
        <v>42909</v>
      </c>
      <c r="B175" t="s">
        <v>59</v>
      </c>
      <c r="C175">
        <v>79.900000000000006</v>
      </c>
      <c r="D175" s="4"/>
      <c r="E175">
        <v>0.61</v>
      </c>
      <c r="F175">
        <v>39</v>
      </c>
      <c r="G175">
        <v>0.3</v>
      </c>
      <c r="H175">
        <v>33</v>
      </c>
    </row>
    <row r="176" spans="1:8" x14ac:dyDescent="0.3">
      <c r="A176" s="3">
        <v>42910</v>
      </c>
      <c r="B176" t="s">
        <v>60</v>
      </c>
      <c r="C176">
        <v>80.5</v>
      </c>
      <c r="D176" s="4"/>
      <c r="E176">
        <v>0.56999999999999995</v>
      </c>
      <c r="F176">
        <v>50</v>
      </c>
      <c r="G176">
        <v>0.3</v>
      </c>
      <c r="H176">
        <v>35</v>
      </c>
    </row>
    <row r="177" spans="1:8" x14ac:dyDescent="0.3">
      <c r="A177" s="3">
        <v>42911</v>
      </c>
      <c r="B177" t="s">
        <v>54</v>
      </c>
      <c r="C177">
        <v>85.1</v>
      </c>
      <c r="D177" s="4"/>
      <c r="E177">
        <v>0.51</v>
      </c>
      <c r="F177">
        <v>58</v>
      </c>
      <c r="G177">
        <v>0.3</v>
      </c>
      <c r="H177">
        <v>37</v>
      </c>
    </row>
    <row r="178" spans="1:8" x14ac:dyDescent="0.3">
      <c r="A178" s="3">
        <v>42912</v>
      </c>
      <c r="B178" t="s">
        <v>55</v>
      </c>
      <c r="C178">
        <v>102.6</v>
      </c>
      <c r="D178" s="4"/>
      <c r="E178">
        <v>0.47</v>
      </c>
      <c r="F178">
        <v>60</v>
      </c>
      <c r="G178">
        <v>0.3</v>
      </c>
      <c r="H178">
        <v>42</v>
      </c>
    </row>
    <row r="179" spans="1:8" x14ac:dyDescent="0.3">
      <c r="A179" s="3">
        <v>42913</v>
      </c>
      <c r="B179" t="s">
        <v>56</v>
      </c>
      <c r="C179">
        <v>75.3</v>
      </c>
      <c r="D179" s="4"/>
      <c r="E179">
        <v>0.63</v>
      </c>
      <c r="F179">
        <v>62</v>
      </c>
      <c r="G179">
        <v>0.3</v>
      </c>
      <c r="H179">
        <v>31</v>
      </c>
    </row>
    <row r="180" spans="1:8" x14ac:dyDescent="0.3">
      <c r="A180" s="3">
        <v>42914</v>
      </c>
      <c r="B180" t="s">
        <v>57</v>
      </c>
      <c r="C180">
        <v>75.900000000000006</v>
      </c>
      <c r="D180" s="4"/>
      <c r="E180">
        <v>0.59</v>
      </c>
      <c r="F180">
        <v>65</v>
      </c>
      <c r="G180">
        <v>0.3</v>
      </c>
      <c r="H180">
        <v>33</v>
      </c>
    </row>
    <row r="181" spans="1:8" x14ac:dyDescent="0.3">
      <c r="A181" s="3">
        <v>42915</v>
      </c>
      <c r="B181" t="s">
        <v>58</v>
      </c>
      <c r="C181">
        <v>86.5</v>
      </c>
      <c r="D181" s="4"/>
      <c r="E181">
        <v>0.54</v>
      </c>
      <c r="F181">
        <v>64</v>
      </c>
      <c r="G181">
        <v>0.3</v>
      </c>
      <c r="H181">
        <v>35</v>
      </c>
    </row>
    <row r="182" spans="1:8" x14ac:dyDescent="0.3">
      <c r="A182" s="3">
        <v>42916</v>
      </c>
      <c r="B182" t="s">
        <v>59</v>
      </c>
      <c r="C182">
        <v>89.4</v>
      </c>
      <c r="D182" s="4"/>
      <c r="E182">
        <v>0.53</v>
      </c>
      <c r="F182">
        <v>47</v>
      </c>
      <c r="G182">
        <v>0.3</v>
      </c>
      <c r="H182">
        <v>38</v>
      </c>
    </row>
    <row r="183" spans="1:8" x14ac:dyDescent="0.3">
      <c r="A183" s="3">
        <v>42917</v>
      </c>
      <c r="B183" t="s">
        <v>60</v>
      </c>
      <c r="C183">
        <v>102.9</v>
      </c>
      <c r="D183" s="4"/>
      <c r="E183">
        <v>0.47</v>
      </c>
      <c r="F183">
        <v>59</v>
      </c>
      <c r="G183">
        <v>0.5</v>
      </c>
      <c r="H183">
        <v>43</v>
      </c>
    </row>
    <row r="184" spans="1:8" x14ac:dyDescent="0.3">
      <c r="A184" s="3">
        <v>42918</v>
      </c>
      <c r="B184" t="s">
        <v>54</v>
      </c>
      <c r="C184">
        <v>93.4</v>
      </c>
      <c r="D184" s="4"/>
      <c r="E184">
        <v>0.51</v>
      </c>
      <c r="F184">
        <v>68</v>
      </c>
      <c r="G184">
        <v>0.5</v>
      </c>
      <c r="H184">
        <v>38</v>
      </c>
    </row>
    <row r="185" spans="1:8" x14ac:dyDescent="0.3">
      <c r="A185" s="3">
        <v>42919</v>
      </c>
      <c r="B185" t="s">
        <v>55</v>
      </c>
      <c r="C185">
        <v>81.5</v>
      </c>
      <c r="D185" s="4"/>
      <c r="E185">
        <v>0.54</v>
      </c>
      <c r="F185">
        <v>68</v>
      </c>
      <c r="G185">
        <v>0.5</v>
      </c>
      <c r="H185">
        <v>35</v>
      </c>
    </row>
    <row r="186" spans="1:8" x14ac:dyDescent="0.3">
      <c r="A186" s="3">
        <v>42920</v>
      </c>
      <c r="B186" t="s">
        <v>56</v>
      </c>
      <c r="C186">
        <v>84.2</v>
      </c>
      <c r="D186" s="4"/>
      <c r="E186">
        <v>0.59</v>
      </c>
      <c r="F186">
        <v>49</v>
      </c>
      <c r="G186">
        <v>0.5</v>
      </c>
      <c r="H186">
        <v>34</v>
      </c>
    </row>
    <row r="187" spans="1:8" x14ac:dyDescent="0.3">
      <c r="A187" s="3">
        <v>42921</v>
      </c>
      <c r="B187" t="s">
        <v>57</v>
      </c>
      <c r="C187">
        <v>73.599999999999994</v>
      </c>
      <c r="D187" s="4"/>
      <c r="E187">
        <v>0.63</v>
      </c>
      <c r="F187">
        <v>55</v>
      </c>
      <c r="G187">
        <v>0.5</v>
      </c>
      <c r="H187">
        <v>32</v>
      </c>
    </row>
    <row r="188" spans="1:8" x14ac:dyDescent="0.3">
      <c r="A188" s="3">
        <v>42922</v>
      </c>
      <c r="B188" t="s">
        <v>58</v>
      </c>
      <c r="C188">
        <v>91.7</v>
      </c>
      <c r="D188" s="4"/>
      <c r="E188">
        <v>0.51</v>
      </c>
      <c r="F188">
        <v>46</v>
      </c>
      <c r="G188">
        <v>0.5</v>
      </c>
      <c r="H188">
        <v>39</v>
      </c>
    </row>
    <row r="189" spans="1:8" x14ac:dyDescent="0.3">
      <c r="A189" s="3">
        <v>42923</v>
      </c>
      <c r="B189" t="s">
        <v>59</v>
      </c>
      <c r="C189">
        <v>82.5</v>
      </c>
      <c r="D189" s="4"/>
      <c r="E189">
        <v>0.56999999999999995</v>
      </c>
      <c r="F189">
        <v>41</v>
      </c>
      <c r="G189">
        <v>0.5</v>
      </c>
      <c r="H189">
        <v>35</v>
      </c>
    </row>
    <row r="190" spans="1:8" x14ac:dyDescent="0.3">
      <c r="A190" s="3">
        <v>42924</v>
      </c>
      <c r="B190" t="s">
        <v>60</v>
      </c>
      <c r="C190">
        <v>83.2</v>
      </c>
      <c r="D190" s="4"/>
      <c r="E190">
        <v>0.56999999999999995</v>
      </c>
      <c r="F190">
        <v>44</v>
      </c>
      <c r="G190">
        <v>0.5</v>
      </c>
      <c r="H190">
        <v>34</v>
      </c>
    </row>
    <row r="191" spans="1:8" x14ac:dyDescent="0.3">
      <c r="A191" s="3">
        <v>42925</v>
      </c>
      <c r="B191" t="s">
        <v>54</v>
      </c>
      <c r="C191">
        <v>77.900000000000006</v>
      </c>
      <c r="D191" s="4"/>
      <c r="E191">
        <v>0.59</v>
      </c>
      <c r="F191">
        <v>44</v>
      </c>
      <c r="G191">
        <v>0.5</v>
      </c>
      <c r="H191">
        <v>33</v>
      </c>
    </row>
    <row r="192" spans="1:8" x14ac:dyDescent="0.3">
      <c r="A192" s="3">
        <v>42926</v>
      </c>
      <c r="B192" t="s">
        <v>55</v>
      </c>
      <c r="C192">
        <v>98</v>
      </c>
      <c r="D192" s="4"/>
      <c r="E192">
        <v>0.49</v>
      </c>
      <c r="F192">
        <v>66</v>
      </c>
      <c r="G192">
        <v>0.5</v>
      </c>
      <c r="H192">
        <v>40</v>
      </c>
    </row>
    <row r="193" spans="1:8" x14ac:dyDescent="0.3">
      <c r="A193" s="3">
        <v>42927</v>
      </c>
      <c r="B193" t="s">
        <v>56</v>
      </c>
      <c r="C193">
        <v>83.5</v>
      </c>
      <c r="D193" s="4"/>
      <c r="E193">
        <v>0.54</v>
      </c>
      <c r="F193">
        <v>40</v>
      </c>
      <c r="G193">
        <v>0.5</v>
      </c>
      <c r="H193">
        <v>35</v>
      </c>
    </row>
    <row r="194" spans="1:8" x14ac:dyDescent="0.3">
      <c r="A194" s="3">
        <v>42928</v>
      </c>
      <c r="B194" t="s">
        <v>57</v>
      </c>
      <c r="C194">
        <v>80.2</v>
      </c>
      <c r="D194" s="4"/>
      <c r="E194">
        <v>0.56000000000000005</v>
      </c>
      <c r="F194">
        <v>39</v>
      </c>
      <c r="G194">
        <v>0.5</v>
      </c>
      <c r="H194">
        <v>34</v>
      </c>
    </row>
    <row r="195" spans="1:8" x14ac:dyDescent="0.3">
      <c r="A195" s="3">
        <v>42929</v>
      </c>
      <c r="B195" t="s">
        <v>58</v>
      </c>
      <c r="C195">
        <v>78.900000000000006</v>
      </c>
      <c r="D195" s="4"/>
      <c r="E195">
        <v>0.61</v>
      </c>
      <c r="F195">
        <v>49</v>
      </c>
      <c r="G195">
        <v>0.5</v>
      </c>
      <c r="H195">
        <v>33</v>
      </c>
    </row>
    <row r="196" spans="1:8" x14ac:dyDescent="0.3">
      <c r="A196" s="3">
        <v>42930</v>
      </c>
      <c r="B196" t="s">
        <v>59</v>
      </c>
      <c r="C196">
        <v>92</v>
      </c>
      <c r="D196" s="4"/>
      <c r="E196">
        <v>0.5</v>
      </c>
      <c r="F196">
        <v>80</v>
      </c>
      <c r="G196">
        <v>0.5</v>
      </c>
      <c r="H196">
        <v>40</v>
      </c>
    </row>
    <row r="197" spans="1:8" x14ac:dyDescent="0.3">
      <c r="A197" s="3">
        <v>42931</v>
      </c>
      <c r="B197" t="s">
        <v>60</v>
      </c>
      <c r="C197">
        <v>82.5</v>
      </c>
      <c r="D197" s="4"/>
      <c r="E197">
        <v>0.54</v>
      </c>
      <c r="F197">
        <v>56</v>
      </c>
      <c r="G197">
        <v>0.5</v>
      </c>
      <c r="H197">
        <v>35</v>
      </c>
    </row>
    <row r="198" spans="1:8" x14ac:dyDescent="0.3">
      <c r="A198" s="3">
        <v>42932</v>
      </c>
      <c r="B198" t="s">
        <v>54</v>
      </c>
      <c r="C198">
        <v>79.2</v>
      </c>
      <c r="D198" s="4"/>
      <c r="E198">
        <v>0.59</v>
      </c>
      <c r="F198">
        <v>50</v>
      </c>
      <c r="G198">
        <v>0.5</v>
      </c>
      <c r="H198">
        <v>34</v>
      </c>
    </row>
    <row r="199" spans="1:8" x14ac:dyDescent="0.3">
      <c r="A199" s="3">
        <v>42933</v>
      </c>
      <c r="B199" t="s">
        <v>55</v>
      </c>
      <c r="C199">
        <v>80.900000000000006</v>
      </c>
      <c r="D199" s="4"/>
      <c r="E199">
        <v>0.56999999999999995</v>
      </c>
      <c r="F199">
        <v>64</v>
      </c>
      <c r="G199">
        <v>0.5</v>
      </c>
      <c r="H199">
        <v>33</v>
      </c>
    </row>
    <row r="200" spans="1:8" x14ac:dyDescent="0.3">
      <c r="A200" s="3">
        <v>42934</v>
      </c>
      <c r="B200" t="s">
        <v>56</v>
      </c>
      <c r="C200">
        <v>99.3</v>
      </c>
      <c r="D200" s="4"/>
      <c r="E200">
        <v>0.47</v>
      </c>
      <c r="F200">
        <v>76</v>
      </c>
      <c r="G200">
        <v>0.5</v>
      </c>
      <c r="H200">
        <v>41</v>
      </c>
    </row>
    <row r="201" spans="1:8" x14ac:dyDescent="0.3">
      <c r="A201" s="3">
        <v>42935</v>
      </c>
      <c r="B201" t="s">
        <v>57</v>
      </c>
      <c r="C201">
        <v>83.8</v>
      </c>
      <c r="D201" s="4"/>
      <c r="E201">
        <v>0.56000000000000005</v>
      </c>
      <c r="F201">
        <v>44</v>
      </c>
      <c r="G201">
        <v>0.5</v>
      </c>
      <c r="H201">
        <v>36</v>
      </c>
    </row>
    <row r="202" spans="1:8" x14ac:dyDescent="0.3">
      <c r="A202" s="3">
        <v>42936</v>
      </c>
      <c r="B202" t="s">
        <v>58</v>
      </c>
      <c r="C202">
        <v>86.5</v>
      </c>
      <c r="D202" s="4"/>
      <c r="E202">
        <v>0.56999999999999995</v>
      </c>
      <c r="F202">
        <v>44</v>
      </c>
      <c r="G202">
        <v>0.5</v>
      </c>
      <c r="H202">
        <v>35</v>
      </c>
    </row>
    <row r="203" spans="1:8" x14ac:dyDescent="0.3">
      <c r="A203" s="3">
        <v>42937</v>
      </c>
      <c r="B203" t="s">
        <v>59</v>
      </c>
      <c r="C203">
        <v>76.900000000000006</v>
      </c>
      <c r="D203" s="4"/>
      <c r="E203">
        <v>0.56999999999999995</v>
      </c>
      <c r="F203">
        <v>59</v>
      </c>
      <c r="G203">
        <v>0.5</v>
      </c>
      <c r="H203">
        <v>33</v>
      </c>
    </row>
    <row r="204" spans="1:8" x14ac:dyDescent="0.3">
      <c r="A204" s="3">
        <v>42938</v>
      </c>
      <c r="B204" t="s">
        <v>60</v>
      </c>
      <c r="C204">
        <v>99.6</v>
      </c>
      <c r="D204" s="4"/>
      <c r="E204">
        <v>0.47</v>
      </c>
      <c r="F204">
        <v>49</v>
      </c>
      <c r="G204">
        <v>0.5</v>
      </c>
      <c r="H204">
        <v>42</v>
      </c>
    </row>
    <row r="205" spans="1:8" x14ac:dyDescent="0.3">
      <c r="A205" s="3">
        <v>42939</v>
      </c>
      <c r="B205" t="s">
        <v>54</v>
      </c>
      <c r="C205">
        <v>89.1</v>
      </c>
      <c r="D205" s="4"/>
      <c r="E205">
        <v>0.51</v>
      </c>
      <c r="F205">
        <v>72</v>
      </c>
      <c r="G205">
        <v>0.5</v>
      </c>
      <c r="H205">
        <v>37</v>
      </c>
    </row>
    <row r="206" spans="1:8" x14ac:dyDescent="0.3">
      <c r="A206" s="3">
        <v>42940</v>
      </c>
      <c r="B206" t="s">
        <v>55</v>
      </c>
      <c r="C206">
        <v>83.5</v>
      </c>
      <c r="D206" s="4"/>
      <c r="E206">
        <v>0.56999999999999995</v>
      </c>
      <c r="F206">
        <v>69</v>
      </c>
      <c r="G206">
        <v>0.5</v>
      </c>
      <c r="H206">
        <v>35</v>
      </c>
    </row>
    <row r="207" spans="1:8" x14ac:dyDescent="0.3">
      <c r="A207" s="3">
        <v>42941</v>
      </c>
      <c r="B207" t="s">
        <v>56</v>
      </c>
      <c r="C207">
        <v>79.900000000000006</v>
      </c>
      <c r="D207" s="4"/>
      <c r="E207">
        <v>0.56999999999999995</v>
      </c>
      <c r="F207">
        <v>64</v>
      </c>
      <c r="G207">
        <v>0.5</v>
      </c>
      <c r="H207">
        <v>33</v>
      </c>
    </row>
    <row r="208" spans="1:8" x14ac:dyDescent="0.3">
      <c r="A208" s="3">
        <v>42942</v>
      </c>
      <c r="B208" t="s">
        <v>57</v>
      </c>
      <c r="C208">
        <v>76.599999999999994</v>
      </c>
      <c r="D208" s="4"/>
      <c r="E208">
        <v>0.59</v>
      </c>
      <c r="F208">
        <v>37</v>
      </c>
      <c r="G208">
        <v>0.5</v>
      </c>
      <c r="H208">
        <v>32</v>
      </c>
    </row>
    <row r="209" spans="1:8" x14ac:dyDescent="0.3">
      <c r="A209" s="3">
        <v>42943</v>
      </c>
      <c r="B209" t="s">
        <v>58</v>
      </c>
      <c r="C209">
        <v>97.9</v>
      </c>
      <c r="D209" s="4"/>
      <c r="E209">
        <v>0.47</v>
      </c>
      <c r="F209">
        <v>74</v>
      </c>
      <c r="G209">
        <v>0.5</v>
      </c>
      <c r="H209">
        <v>43</v>
      </c>
    </row>
    <row r="210" spans="1:8" x14ac:dyDescent="0.3">
      <c r="A210" s="3">
        <v>42944</v>
      </c>
      <c r="B210" t="s">
        <v>59</v>
      </c>
      <c r="C210">
        <v>87.4</v>
      </c>
      <c r="D210" s="4"/>
      <c r="E210">
        <v>0.51</v>
      </c>
      <c r="F210">
        <v>58</v>
      </c>
      <c r="G210">
        <v>0.5</v>
      </c>
      <c r="H210">
        <v>38</v>
      </c>
    </row>
    <row r="211" spans="1:8" x14ac:dyDescent="0.3">
      <c r="A211" s="3">
        <v>42945</v>
      </c>
      <c r="B211" t="s">
        <v>60</v>
      </c>
      <c r="C211">
        <v>85.5</v>
      </c>
      <c r="D211" s="4"/>
      <c r="E211">
        <v>0.56999999999999995</v>
      </c>
      <c r="F211">
        <v>50</v>
      </c>
      <c r="G211">
        <v>0.5</v>
      </c>
      <c r="H211">
        <v>35</v>
      </c>
    </row>
    <row r="212" spans="1:8" x14ac:dyDescent="0.3">
      <c r="A212" s="3">
        <v>42946</v>
      </c>
      <c r="B212" t="s">
        <v>54</v>
      </c>
      <c r="C212">
        <v>78.2</v>
      </c>
      <c r="D212" s="4"/>
      <c r="E212">
        <v>0.59</v>
      </c>
      <c r="F212">
        <v>52</v>
      </c>
      <c r="G212">
        <v>0.5</v>
      </c>
      <c r="H212">
        <v>34</v>
      </c>
    </row>
    <row r="213" spans="1:8" x14ac:dyDescent="0.3">
      <c r="A213" s="3">
        <v>42947</v>
      </c>
      <c r="B213" t="s">
        <v>55</v>
      </c>
      <c r="C213">
        <v>74.599999999999994</v>
      </c>
      <c r="D213" s="4"/>
      <c r="E213">
        <v>0.61</v>
      </c>
      <c r="F213">
        <v>38</v>
      </c>
      <c r="G213">
        <v>0.5</v>
      </c>
      <c r="H213">
        <v>32</v>
      </c>
    </row>
    <row r="214" spans="1:8" x14ac:dyDescent="0.3">
      <c r="A214" s="3">
        <v>42948</v>
      </c>
      <c r="B214" t="s">
        <v>56</v>
      </c>
      <c r="C214">
        <v>75.599999999999994</v>
      </c>
      <c r="D214" s="4"/>
      <c r="E214">
        <v>0.63</v>
      </c>
      <c r="F214">
        <v>56</v>
      </c>
      <c r="G214">
        <v>0.5</v>
      </c>
      <c r="H214">
        <v>32</v>
      </c>
    </row>
    <row r="215" spans="1:8" x14ac:dyDescent="0.3">
      <c r="A215" s="3">
        <v>42949</v>
      </c>
      <c r="B215" t="s">
        <v>57</v>
      </c>
      <c r="C215">
        <v>76.3</v>
      </c>
      <c r="D215" s="4"/>
      <c r="E215">
        <v>0.63</v>
      </c>
      <c r="F215">
        <v>48</v>
      </c>
      <c r="G215">
        <v>0.5</v>
      </c>
      <c r="H215">
        <v>31</v>
      </c>
    </row>
    <row r="216" spans="1:8" x14ac:dyDescent="0.3">
      <c r="A216" s="3">
        <v>42950</v>
      </c>
      <c r="B216" t="s">
        <v>58</v>
      </c>
      <c r="C216">
        <v>75</v>
      </c>
      <c r="D216" s="4"/>
      <c r="E216">
        <v>0.63</v>
      </c>
      <c r="F216">
        <v>52</v>
      </c>
      <c r="G216">
        <v>0.5</v>
      </c>
      <c r="H216">
        <v>30</v>
      </c>
    </row>
    <row r="217" spans="1:8" x14ac:dyDescent="0.3">
      <c r="A217" s="3">
        <v>42951</v>
      </c>
      <c r="B217" t="s">
        <v>59</v>
      </c>
      <c r="C217">
        <v>70.7</v>
      </c>
      <c r="D217" s="4"/>
      <c r="E217">
        <v>0.69</v>
      </c>
      <c r="F217">
        <v>34</v>
      </c>
      <c r="G217">
        <v>0.5</v>
      </c>
      <c r="H217">
        <v>29</v>
      </c>
    </row>
    <row r="218" spans="1:8" x14ac:dyDescent="0.3">
      <c r="A218" s="3">
        <v>42952</v>
      </c>
      <c r="B218" t="s">
        <v>60</v>
      </c>
      <c r="C218">
        <v>76.599999999999994</v>
      </c>
      <c r="D218" s="4"/>
      <c r="E218">
        <v>0.61</v>
      </c>
      <c r="F218">
        <v>66</v>
      </c>
      <c r="G218">
        <v>0.5</v>
      </c>
      <c r="H218">
        <v>32</v>
      </c>
    </row>
    <row r="219" spans="1:8" x14ac:dyDescent="0.3">
      <c r="A219" s="3">
        <v>42953</v>
      </c>
      <c r="B219" t="s">
        <v>54</v>
      </c>
      <c r="C219">
        <v>77.3</v>
      </c>
      <c r="D219" s="4"/>
      <c r="E219">
        <v>0.61</v>
      </c>
      <c r="F219">
        <v>36</v>
      </c>
      <c r="G219">
        <v>0.5</v>
      </c>
      <c r="H219">
        <v>31</v>
      </c>
    </row>
    <row r="220" spans="1:8" x14ac:dyDescent="0.3">
      <c r="A220" s="3">
        <v>42954</v>
      </c>
      <c r="B220" t="s">
        <v>55</v>
      </c>
      <c r="C220">
        <v>75</v>
      </c>
      <c r="D220" s="4"/>
      <c r="E220">
        <v>0.67</v>
      </c>
      <c r="F220">
        <v>38</v>
      </c>
      <c r="G220">
        <v>0.5</v>
      </c>
      <c r="H220">
        <v>30</v>
      </c>
    </row>
    <row r="221" spans="1:8" x14ac:dyDescent="0.3">
      <c r="A221" s="3">
        <v>42955</v>
      </c>
      <c r="B221" t="s">
        <v>56</v>
      </c>
      <c r="C221">
        <v>68.7</v>
      </c>
      <c r="D221" s="4"/>
      <c r="E221">
        <v>0.65</v>
      </c>
      <c r="F221">
        <v>50</v>
      </c>
      <c r="G221">
        <v>0.5</v>
      </c>
      <c r="H221">
        <v>29</v>
      </c>
    </row>
    <row r="222" spans="1:8" x14ac:dyDescent="0.3">
      <c r="A222" s="3">
        <v>42956</v>
      </c>
      <c r="B222" t="s">
        <v>57</v>
      </c>
      <c r="C222">
        <v>76.599999999999994</v>
      </c>
      <c r="D222" s="4"/>
      <c r="E222">
        <v>0.63</v>
      </c>
      <c r="F222">
        <v>55</v>
      </c>
      <c r="G222">
        <v>0.5</v>
      </c>
      <c r="H222">
        <v>32</v>
      </c>
    </row>
    <row r="223" spans="1:8" x14ac:dyDescent="0.3">
      <c r="A223" s="3">
        <v>42957</v>
      </c>
      <c r="B223" t="s">
        <v>58</v>
      </c>
      <c r="C223">
        <v>70.3</v>
      </c>
      <c r="D223" s="4"/>
      <c r="E223">
        <v>0.65</v>
      </c>
      <c r="F223">
        <v>56</v>
      </c>
      <c r="G223">
        <v>0.5</v>
      </c>
      <c r="H223">
        <v>31</v>
      </c>
    </row>
    <row r="224" spans="1:8" x14ac:dyDescent="0.3">
      <c r="A224" s="3">
        <v>42958</v>
      </c>
      <c r="B224" t="s">
        <v>59</v>
      </c>
      <c r="C224">
        <v>75</v>
      </c>
      <c r="D224" s="4"/>
      <c r="E224">
        <v>0.67</v>
      </c>
      <c r="F224">
        <v>49</v>
      </c>
      <c r="G224">
        <v>0.5</v>
      </c>
      <c r="H224">
        <v>30</v>
      </c>
    </row>
    <row r="225" spans="1:8" x14ac:dyDescent="0.3">
      <c r="A225" s="3">
        <v>42959</v>
      </c>
      <c r="B225" t="s">
        <v>60</v>
      </c>
      <c r="C225">
        <v>67.7</v>
      </c>
      <c r="D225" s="4"/>
      <c r="E225">
        <v>0.65</v>
      </c>
      <c r="F225">
        <v>43</v>
      </c>
      <c r="G225">
        <v>0.5</v>
      </c>
      <c r="H225">
        <v>29</v>
      </c>
    </row>
    <row r="226" spans="1:8" x14ac:dyDescent="0.3">
      <c r="A226" s="3">
        <v>42960</v>
      </c>
      <c r="B226" t="s">
        <v>54</v>
      </c>
      <c r="C226">
        <v>67.7</v>
      </c>
      <c r="D226" s="4"/>
      <c r="E226">
        <v>0.65</v>
      </c>
      <c r="F226">
        <v>54</v>
      </c>
      <c r="G226">
        <v>0.5</v>
      </c>
      <c r="H226">
        <v>29</v>
      </c>
    </row>
    <row r="227" spans="1:8" x14ac:dyDescent="0.3">
      <c r="A227" s="3">
        <v>42961</v>
      </c>
      <c r="B227" t="s">
        <v>55</v>
      </c>
      <c r="C227">
        <v>72.599999999999994</v>
      </c>
      <c r="D227" s="4"/>
      <c r="E227">
        <v>0.59</v>
      </c>
      <c r="F227">
        <v>43</v>
      </c>
      <c r="G227">
        <v>0.5</v>
      </c>
      <c r="H227">
        <v>32</v>
      </c>
    </row>
    <row r="228" spans="1:8" x14ac:dyDescent="0.3">
      <c r="A228" s="3">
        <v>42962</v>
      </c>
      <c r="B228" t="s">
        <v>56</v>
      </c>
      <c r="C228">
        <v>74.3</v>
      </c>
      <c r="D228" s="4"/>
      <c r="E228">
        <v>0.63</v>
      </c>
      <c r="F228">
        <v>44</v>
      </c>
      <c r="G228">
        <v>0.5</v>
      </c>
      <c r="H228">
        <v>31</v>
      </c>
    </row>
    <row r="229" spans="1:8" x14ac:dyDescent="0.3">
      <c r="A229" s="3">
        <v>42963</v>
      </c>
      <c r="B229" t="s">
        <v>57</v>
      </c>
      <c r="C229">
        <v>71</v>
      </c>
      <c r="D229" s="4"/>
      <c r="E229">
        <v>0.63</v>
      </c>
      <c r="F229">
        <v>49</v>
      </c>
      <c r="G229">
        <v>0.5</v>
      </c>
      <c r="H229">
        <v>30</v>
      </c>
    </row>
    <row r="230" spans="1:8" x14ac:dyDescent="0.3">
      <c r="A230" s="3">
        <v>42964</v>
      </c>
      <c r="B230" t="s">
        <v>58</v>
      </c>
      <c r="C230">
        <v>68</v>
      </c>
      <c r="D230" s="4"/>
      <c r="E230">
        <v>0.67</v>
      </c>
      <c r="F230">
        <v>42</v>
      </c>
      <c r="G230">
        <v>0.5</v>
      </c>
      <c r="H230">
        <v>30</v>
      </c>
    </row>
    <row r="231" spans="1:8" x14ac:dyDescent="0.3">
      <c r="A231" s="3">
        <v>42965</v>
      </c>
      <c r="B231" t="s">
        <v>59</v>
      </c>
      <c r="C231">
        <v>65.7</v>
      </c>
      <c r="D231" s="4"/>
      <c r="E231">
        <v>0.69</v>
      </c>
      <c r="F231">
        <v>45</v>
      </c>
      <c r="G231">
        <v>0.5</v>
      </c>
      <c r="H231">
        <v>29</v>
      </c>
    </row>
    <row r="232" spans="1:8" x14ac:dyDescent="0.3">
      <c r="A232" s="3">
        <v>42966</v>
      </c>
      <c r="B232" t="s">
        <v>60</v>
      </c>
      <c r="C232">
        <v>79.599999999999994</v>
      </c>
      <c r="D232" s="4"/>
      <c r="E232">
        <v>0.61</v>
      </c>
      <c r="F232">
        <v>58</v>
      </c>
      <c r="G232">
        <v>0.5</v>
      </c>
      <c r="H232">
        <v>32</v>
      </c>
    </row>
    <row r="233" spans="1:8" x14ac:dyDescent="0.3">
      <c r="A233" s="3">
        <v>42967</v>
      </c>
      <c r="B233" t="s">
        <v>54</v>
      </c>
      <c r="C233">
        <v>74.3</v>
      </c>
      <c r="D233" s="4"/>
      <c r="E233">
        <v>0.65</v>
      </c>
      <c r="F233">
        <v>53</v>
      </c>
      <c r="G233">
        <v>0.5</v>
      </c>
      <c r="H233">
        <v>31</v>
      </c>
    </row>
    <row r="234" spans="1:8" x14ac:dyDescent="0.3">
      <c r="A234" s="3">
        <v>42968</v>
      </c>
      <c r="B234" t="s">
        <v>55</v>
      </c>
      <c r="C234">
        <v>68</v>
      </c>
      <c r="D234" s="4"/>
      <c r="E234">
        <v>0.65</v>
      </c>
      <c r="F234">
        <v>58</v>
      </c>
      <c r="G234">
        <v>0.5</v>
      </c>
      <c r="H234">
        <v>30</v>
      </c>
    </row>
    <row r="235" spans="1:8" x14ac:dyDescent="0.3">
      <c r="A235" s="3">
        <v>42969</v>
      </c>
      <c r="B235" t="s">
        <v>56</v>
      </c>
      <c r="C235">
        <v>69</v>
      </c>
      <c r="D235" s="4"/>
      <c r="E235">
        <v>0.63</v>
      </c>
      <c r="F235">
        <v>55</v>
      </c>
      <c r="G235">
        <v>0.5</v>
      </c>
      <c r="H235">
        <v>30</v>
      </c>
    </row>
    <row r="236" spans="1:8" x14ac:dyDescent="0.3">
      <c r="A236" s="3">
        <v>42970</v>
      </c>
      <c r="B236" t="s">
        <v>57</v>
      </c>
      <c r="C236">
        <v>70.7</v>
      </c>
      <c r="D236" s="4"/>
      <c r="E236">
        <v>0.67</v>
      </c>
      <c r="F236">
        <v>33</v>
      </c>
      <c r="G236">
        <v>0.5</v>
      </c>
      <c r="H236">
        <v>29</v>
      </c>
    </row>
    <row r="237" spans="1:8" x14ac:dyDescent="0.3">
      <c r="A237" s="3">
        <v>42971</v>
      </c>
      <c r="B237" t="s">
        <v>58</v>
      </c>
      <c r="C237">
        <v>74.599999999999994</v>
      </c>
      <c r="D237" s="4"/>
      <c r="E237">
        <v>0.59</v>
      </c>
      <c r="F237">
        <v>64</v>
      </c>
      <c r="G237">
        <v>0.5</v>
      </c>
      <c r="H237">
        <v>32</v>
      </c>
    </row>
    <row r="238" spans="1:8" x14ac:dyDescent="0.3">
      <c r="A238" s="3">
        <v>42972</v>
      </c>
      <c r="B238" t="s">
        <v>59</v>
      </c>
      <c r="C238">
        <v>71</v>
      </c>
      <c r="D238" s="4"/>
      <c r="E238">
        <v>0.63</v>
      </c>
      <c r="F238">
        <v>55</v>
      </c>
      <c r="G238">
        <v>0.5</v>
      </c>
      <c r="H238">
        <v>30</v>
      </c>
    </row>
    <row r="239" spans="1:8" x14ac:dyDescent="0.3">
      <c r="A239" s="3">
        <v>42973</v>
      </c>
      <c r="B239" t="s">
        <v>60</v>
      </c>
      <c r="C239">
        <v>70</v>
      </c>
      <c r="D239" s="4"/>
      <c r="E239">
        <v>0.63</v>
      </c>
      <c r="F239">
        <v>46</v>
      </c>
      <c r="G239">
        <v>0.5</v>
      </c>
      <c r="H239">
        <v>30</v>
      </c>
    </row>
    <row r="240" spans="1:8" x14ac:dyDescent="0.3">
      <c r="A240" s="3">
        <v>42974</v>
      </c>
      <c r="B240" t="s">
        <v>54</v>
      </c>
      <c r="C240">
        <v>65.7</v>
      </c>
      <c r="D240" s="4"/>
      <c r="E240">
        <v>0.65</v>
      </c>
      <c r="F240">
        <v>45</v>
      </c>
      <c r="G240">
        <v>0.5</v>
      </c>
      <c r="H240">
        <v>29</v>
      </c>
    </row>
    <row r="241" spans="1:8" x14ac:dyDescent="0.3">
      <c r="A241" s="3">
        <v>42975</v>
      </c>
      <c r="B241" t="s">
        <v>55</v>
      </c>
      <c r="C241">
        <v>77.599999999999994</v>
      </c>
      <c r="D241" s="4"/>
      <c r="E241">
        <v>0.63</v>
      </c>
      <c r="F241">
        <v>49</v>
      </c>
      <c r="G241">
        <v>0.5</v>
      </c>
      <c r="H241">
        <v>32</v>
      </c>
    </row>
    <row r="242" spans="1:8" x14ac:dyDescent="0.3">
      <c r="A242" s="3">
        <v>42976</v>
      </c>
      <c r="B242" t="s">
        <v>56</v>
      </c>
      <c r="C242">
        <v>75</v>
      </c>
      <c r="D242" s="4"/>
      <c r="E242">
        <v>0.65</v>
      </c>
      <c r="F242">
        <v>40</v>
      </c>
      <c r="G242">
        <v>0.5</v>
      </c>
      <c r="H242">
        <v>30</v>
      </c>
    </row>
    <row r="243" spans="1:8" x14ac:dyDescent="0.3">
      <c r="A243" s="3">
        <v>42977</v>
      </c>
      <c r="B243" t="s">
        <v>57</v>
      </c>
      <c r="C243">
        <v>72</v>
      </c>
      <c r="D243" s="4"/>
      <c r="E243">
        <v>0.63</v>
      </c>
      <c r="F243">
        <v>51</v>
      </c>
      <c r="G243">
        <v>0.5</v>
      </c>
      <c r="H243">
        <v>30</v>
      </c>
    </row>
    <row r="244" spans="1:8" x14ac:dyDescent="0.3">
      <c r="A244" s="3">
        <v>42978</v>
      </c>
      <c r="B244" t="s">
        <v>58</v>
      </c>
      <c r="C244">
        <v>67.7</v>
      </c>
      <c r="D244" s="4"/>
      <c r="E244">
        <v>0.69</v>
      </c>
      <c r="F244">
        <v>58</v>
      </c>
      <c r="G244">
        <v>0.5</v>
      </c>
      <c r="H244">
        <v>29</v>
      </c>
    </row>
    <row r="245" spans="1:8" x14ac:dyDescent="0.3">
      <c r="A245" s="3">
        <v>42979</v>
      </c>
      <c r="B245" t="s">
        <v>59</v>
      </c>
      <c r="C245">
        <v>71.7</v>
      </c>
      <c r="D245" s="4"/>
      <c r="E245">
        <v>0.69</v>
      </c>
      <c r="F245">
        <v>41</v>
      </c>
      <c r="G245">
        <v>0.3</v>
      </c>
      <c r="H245">
        <v>29</v>
      </c>
    </row>
    <row r="246" spans="1:8" x14ac:dyDescent="0.3">
      <c r="A246" s="3">
        <v>42980</v>
      </c>
      <c r="B246" t="s">
        <v>60</v>
      </c>
      <c r="C246">
        <v>67.400000000000006</v>
      </c>
      <c r="D246" s="4"/>
      <c r="E246">
        <v>0.69</v>
      </c>
      <c r="F246">
        <v>53</v>
      </c>
      <c r="G246">
        <v>0.3</v>
      </c>
      <c r="H246">
        <v>28</v>
      </c>
    </row>
    <row r="247" spans="1:8" x14ac:dyDescent="0.3">
      <c r="A247" s="3">
        <v>42981</v>
      </c>
      <c r="B247" t="s">
        <v>54</v>
      </c>
      <c r="C247">
        <v>61.1</v>
      </c>
      <c r="D247" s="4"/>
      <c r="E247">
        <v>0.69</v>
      </c>
      <c r="F247">
        <v>50</v>
      </c>
      <c r="G247">
        <v>0.3</v>
      </c>
      <c r="H247">
        <v>27</v>
      </c>
    </row>
    <row r="248" spans="1:8" x14ac:dyDescent="0.3">
      <c r="A248" s="3">
        <v>42982</v>
      </c>
      <c r="B248" t="s">
        <v>55</v>
      </c>
      <c r="C248">
        <v>59.8</v>
      </c>
      <c r="D248" s="4"/>
      <c r="E248">
        <v>0.74</v>
      </c>
      <c r="F248">
        <v>54</v>
      </c>
      <c r="G248">
        <v>0.3</v>
      </c>
      <c r="H248">
        <v>26</v>
      </c>
    </row>
    <row r="249" spans="1:8" x14ac:dyDescent="0.3">
      <c r="A249" s="3">
        <v>42983</v>
      </c>
      <c r="B249" t="s">
        <v>56</v>
      </c>
      <c r="C249">
        <v>61.8</v>
      </c>
      <c r="D249" s="4"/>
      <c r="E249">
        <v>0.71</v>
      </c>
      <c r="F249">
        <v>39</v>
      </c>
      <c r="G249">
        <v>0.3</v>
      </c>
      <c r="H249">
        <v>26</v>
      </c>
    </row>
    <row r="250" spans="1:8" x14ac:dyDescent="0.3">
      <c r="A250" s="3">
        <v>42984</v>
      </c>
      <c r="B250" t="s">
        <v>57</v>
      </c>
      <c r="C250">
        <v>71.7</v>
      </c>
      <c r="D250" s="4"/>
      <c r="E250">
        <v>0.69</v>
      </c>
      <c r="F250">
        <v>60</v>
      </c>
      <c r="G250">
        <v>0.3</v>
      </c>
      <c r="H250">
        <v>29</v>
      </c>
    </row>
    <row r="251" spans="1:8" x14ac:dyDescent="0.3">
      <c r="A251" s="3">
        <v>42985</v>
      </c>
      <c r="B251" t="s">
        <v>58</v>
      </c>
      <c r="C251">
        <v>68.400000000000006</v>
      </c>
      <c r="D251" s="4"/>
      <c r="E251">
        <v>0.67</v>
      </c>
      <c r="F251">
        <v>49</v>
      </c>
      <c r="G251">
        <v>0.3</v>
      </c>
      <c r="H251">
        <v>28</v>
      </c>
    </row>
    <row r="252" spans="1:8" x14ac:dyDescent="0.3">
      <c r="A252" s="3">
        <v>42986</v>
      </c>
      <c r="B252" t="s">
        <v>59</v>
      </c>
      <c r="C252">
        <v>65.099999999999994</v>
      </c>
      <c r="D252" s="4"/>
      <c r="E252">
        <v>0.71</v>
      </c>
      <c r="F252">
        <v>37</v>
      </c>
      <c r="G252">
        <v>0.3</v>
      </c>
      <c r="H252">
        <v>27</v>
      </c>
    </row>
    <row r="253" spans="1:8" x14ac:dyDescent="0.3">
      <c r="A253" s="3">
        <v>42987</v>
      </c>
      <c r="B253" t="s">
        <v>60</v>
      </c>
      <c r="C253">
        <v>64.8</v>
      </c>
      <c r="D253" s="4"/>
      <c r="E253">
        <v>0.77</v>
      </c>
      <c r="F253">
        <v>45</v>
      </c>
      <c r="G253">
        <v>0.3</v>
      </c>
      <c r="H253">
        <v>26</v>
      </c>
    </row>
    <row r="254" spans="1:8" x14ac:dyDescent="0.3">
      <c r="A254" s="3">
        <v>42988</v>
      </c>
      <c r="B254" t="s">
        <v>54</v>
      </c>
      <c r="C254">
        <v>61.8</v>
      </c>
      <c r="D254" s="4"/>
      <c r="E254">
        <v>0.74</v>
      </c>
      <c r="F254">
        <v>50</v>
      </c>
      <c r="G254">
        <v>0.3</v>
      </c>
      <c r="H254">
        <v>26</v>
      </c>
    </row>
    <row r="255" spans="1:8" x14ac:dyDescent="0.3">
      <c r="A255" s="3">
        <v>42989</v>
      </c>
      <c r="B255" t="s">
        <v>55</v>
      </c>
      <c r="C255">
        <v>68.400000000000006</v>
      </c>
      <c r="D255" s="4"/>
      <c r="E255">
        <v>0.69</v>
      </c>
      <c r="F255">
        <v>38</v>
      </c>
      <c r="G255">
        <v>0.3</v>
      </c>
      <c r="H255">
        <v>28</v>
      </c>
    </row>
    <row r="256" spans="1:8" x14ac:dyDescent="0.3">
      <c r="A256" s="3">
        <v>42990</v>
      </c>
      <c r="B256" t="s">
        <v>56</v>
      </c>
      <c r="C256">
        <v>61.1</v>
      </c>
      <c r="D256" s="4"/>
      <c r="E256">
        <v>0.71</v>
      </c>
      <c r="F256">
        <v>36</v>
      </c>
      <c r="G256">
        <v>0.3</v>
      </c>
      <c r="H256">
        <v>27</v>
      </c>
    </row>
    <row r="257" spans="1:8" x14ac:dyDescent="0.3">
      <c r="A257" s="3">
        <v>42991</v>
      </c>
      <c r="B257" t="s">
        <v>57</v>
      </c>
      <c r="C257">
        <v>64.8</v>
      </c>
      <c r="D257" s="4"/>
      <c r="E257">
        <v>0.71</v>
      </c>
      <c r="F257">
        <v>42</v>
      </c>
      <c r="G257">
        <v>0.3</v>
      </c>
      <c r="H257">
        <v>26</v>
      </c>
    </row>
    <row r="258" spans="1:8" x14ac:dyDescent="0.3">
      <c r="A258" s="3">
        <v>42992</v>
      </c>
      <c r="B258" t="s">
        <v>58</v>
      </c>
      <c r="C258">
        <v>63.8</v>
      </c>
      <c r="D258" s="4"/>
      <c r="E258">
        <v>0.71</v>
      </c>
      <c r="F258">
        <v>29</v>
      </c>
      <c r="G258">
        <v>0.3</v>
      </c>
      <c r="H258">
        <v>26</v>
      </c>
    </row>
    <row r="259" spans="1:8" x14ac:dyDescent="0.3">
      <c r="A259" s="3">
        <v>42993</v>
      </c>
      <c r="B259" t="s">
        <v>59</v>
      </c>
      <c r="C259">
        <v>63.4</v>
      </c>
      <c r="D259" s="4"/>
      <c r="E259">
        <v>0.67</v>
      </c>
      <c r="F259">
        <v>41</v>
      </c>
      <c r="G259">
        <v>0.3</v>
      </c>
      <c r="H259">
        <v>28</v>
      </c>
    </row>
    <row r="260" spans="1:8" x14ac:dyDescent="0.3">
      <c r="A260" s="3">
        <v>42994</v>
      </c>
      <c r="B260" t="s">
        <v>60</v>
      </c>
      <c r="C260">
        <v>68.099999999999994</v>
      </c>
      <c r="D260" s="4"/>
      <c r="E260">
        <v>0.69</v>
      </c>
      <c r="F260">
        <v>37</v>
      </c>
      <c r="G260">
        <v>0.3</v>
      </c>
      <c r="H260">
        <v>27</v>
      </c>
    </row>
    <row r="261" spans="1:8" x14ac:dyDescent="0.3">
      <c r="A261" s="3">
        <v>42995</v>
      </c>
      <c r="B261" t="s">
        <v>54</v>
      </c>
      <c r="C261">
        <v>59.8</v>
      </c>
      <c r="D261" s="4"/>
      <c r="E261">
        <v>0.71</v>
      </c>
      <c r="F261">
        <v>53</v>
      </c>
      <c r="G261">
        <v>0.3</v>
      </c>
      <c r="H261">
        <v>26</v>
      </c>
    </row>
    <row r="262" spans="1:8" x14ac:dyDescent="0.3">
      <c r="A262" s="3">
        <v>42996</v>
      </c>
      <c r="B262" t="s">
        <v>55</v>
      </c>
      <c r="C262">
        <v>64.8</v>
      </c>
      <c r="D262" s="4"/>
      <c r="E262">
        <v>0.71</v>
      </c>
      <c r="F262">
        <v>37</v>
      </c>
      <c r="G262">
        <v>0.3</v>
      </c>
      <c r="H262">
        <v>26</v>
      </c>
    </row>
    <row r="263" spans="1:8" x14ac:dyDescent="0.3">
      <c r="A263" s="3">
        <v>42997</v>
      </c>
      <c r="B263" t="s">
        <v>56</v>
      </c>
      <c r="C263">
        <v>67.400000000000006</v>
      </c>
      <c r="D263" s="4"/>
      <c r="E263">
        <v>0.67</v>
      </c>
      <c r="F263">
        <v>48</v>
      </c>
      <c r="G263">
        <v>0.3</v>
      </c>
      <c r="H263">
        <v>28</v>
      </c>
    </row>
    <row r="264" spans="1:8" x14ac:dyDescent="0.3">
      <c r="A264" s="3">
        <v>42998</v>
      </c>
      <c r="B264" t="s">
        <v>57</v>
      </c>
      <c r="C264">
        <v>67.099999999999994</v>
      </c>
      <c r="D264" s="4"/>
      <c r="E264">
        <v>0.69</v>
      </c>
      <c r="F264">
        <v>52</v>
      </c>
      <c r="G264">
        <v>0.3</v>
      </c>
      <c r="H264">
        <v>27</v>
      </c>
    </row>
    <row r="265" spans="1:8" x14ac:dyDescent="0.3">
      <c r="A265" s="3">
        <v>42999</v>
      </c>
      <c r="B265" t="s">
        <v>58</v>
      </c>
      <c r="C265">
        <v>59.8</v>
      </c>
      <c r="D265" s="4"/>
      <c r="E265">
        <v>0.71</v>
      </c>
      <c r="F265">
        <v>42</v>
      </c>
      <c r="G265">
        <v>0.3</v>
      </c>
      <c r="H265">
        <v>26</v>
      </c>
    </row>
    <row r="266" spans="1:8" x14ac:dyDescent="0.3">
      <c r="A266" s="3">
        <v>43000</v>
      </c>
      <c r="B266" t="s">
        <v>59</v>
      </c>
      <c r="C266">
        <v>64.8</v>
      </c>
      <c r="D266" s="4"/>
      <c r="E266">
        <v>0.74</v>
      </c>
      <c r="F266">
        <v>34</v>
      </c>
      <c r="G266">
        <v>0.3</v>
      </c>
      <c r="H266">
        <v>26</v>
      </c>
    </row>
    <row r="267" spans="1:8" x14ac:dyDescent="0.3">
      <c r="A267" s="3">
        <v>43001</v>
      </c>
      <c r="B267" t="s">
        <v>60</v>
      </c>
      <c r="C267">
        <v>63.4</v>
      </c>
      <c r="D267" s="4"/>
      <c r="E267">
        <v>0.71</v>
      </c>
      <c r="F267">
        <v>39</v>
      </c>
      <c r="G267">
        <v>0.3</v>
      </c>
      <c r="H267">
        <v>28</v>
      </c>
    </row>
    <row r="268" spans="1:8" x14ac:dyDescent="0.3">
      <c r="A268" s="3">
        <v>43002</v>
      </c>
      <c r="B268" t="s">
        <v>54</v>
      </c>
      <c r="C268">
        <v>63.4</v>
      </c>
      <c r="D268" s="4"/>
      <c r="E268">
        <v>0.71</v>
      </c>
      <c r="F268">
        <v>43</v>
      </c>
      <c r="G268">
        <v>0.3</v>
      </c>
      <c r="H268">
        <v>28</v>
      </c>
    </row>
    <row r="269" spans="1:8" x14ac:dyDescent="0.3">
      <c r="A269" s="3">
        <v>43003</v>
      </c>
      <c r="B269" t="s">
        <v>55</v>
      </c>
      <c r="C269">
        <v>61.1</v>
      </c>
      <c r="D269" s="4"/>
      <c r="E269">
        <v>0.71</v>
      </c>
      <c r="F269">
        <v>33</v>
      </c>
      <c r="G269">
        <v>0.3</v>
      </c>
      <c r="H269">
        <v>27</v>
      </c>
    </row>
    <row r="270" spans="1:8" x14ac:dyDescent="0.3">
      <c r="A270" s="3">
        <v>43004</v>
      </c>
      <c r="B270" t="s">
        <v>56</v>
      </c>
      <c r="C270">
        <v>61.8</v>
      </c>
      <c r="D270" s="4"/>
      <c r="E270">
        <v>0.77</v>
      </c>
      <c r="F270">
        <v>51</v>
      </c>
      <c r="G270">
        <v>0.3</v>
      </c>
      <c r="H270">
        <v>26</v>
      </c>
    </row>
    <row r="271" spans="1:8" x14ac:dyDescent="0.3">
      <c r="A271" s="3">
        <v>43005</v>
      </c>
      <c r="B271" t="s">
        <v>57</v>
      </c>
      <c r="C271">
        <v>70.7</v>
      </c>
      <c r="D271" s="4"/>
      <c r="E271">
        <v>0.67</v>
      </c>
      <c r="F271">
        <v>51</v>
      </c>
      <c r="G271">
        <v>0.3</v>
      </c>
      <c r="H271">
        <v>29</v>
      </c>
    </row>
    <row r="272" spans="1:8" x14ac:dyDescent="0.3">
      <c r="A272" s="3">
        <v>43006</v>
      </c>
      <c r="B272" t="s">
        <v>58</v>
      </c>
      <c r="C272">
        <v>67.400000000000006</v>
      </c>
      <c r="D272" s="4"/>
      <c r="E272">
        <v>0.69</v>
      </c>
      <c r="F272">
        <v>38</v>
      </c>
      <c r="G272">
        <v>0.3</v>
      </c>
      <c r="H272">
        <v>28</v>
      </c>
    </row>
    <row r="273" spans="1:8" x14ac:dyDescent="0.3">
      <c r="A273" s="3">
        <v>43007</v>
      </c>
      <c r="B273" t="s">
        <v>59</v>
      </c>
      <c r="C273">
        <v>66.099999999999994</v>
      </c>
      <c r="D273" s="4"/>
      <c r="E273">
        <v>0.71</v>
      </c>
      <c r="F273">
        <v>48</v>
      </c>
      <c r="G273">
        <v>0.3</v>
      </c>
      <c r="H273">
        <v>27</v>
      </c>
    </row>
    <row r="274" spans="1:8" x14ac:dyDescent="0.3">
      <c r="A274" s="3">
        <v>43008</v>
      </c>
      <c r="B274" t="s">
        <v>60</v>
      </c>
      <c r="C274">
        <v>64.8</v>
      </c>
      <c r="D274" s="4"/>
      <c r="E274">
        <v>0.74</v>
      </c>
      <c r="F274">
        <v>29</v>
      </c>
      <c r="G274">
        <v>0.3</v>
      </c>
      <c r="H274">
        <v>26</v>
      </c>
    </row>
    <row r="275" spans="1:8" x14ac:dyDescent="0.3">
      <c r="A275" s="3">
        <v>43009</v>
      </c>
      <c r="B275" t="s">
        <v>54</v>
      </c>
      <c r="C275">
        <v>56.5</v>
      </c>
      <c r="D275" s="4"/>
      <c r="E275">
        <v>0.8</v>
      </c>
      <c r="F275">
        <v>43</v>
      </c>
      <c r="G275">
        <v>0.3</v>
      </c>
      <c r="H275">
        <v>25</v>
      </c>
    </row>
    <row r="276" spans="1:8" x14ac:dyDescent="0.3">
      <c r="A276" s="3">
        <v>43010</v>
      </c>
      <c r="B276" t="s">
        <v>55</v>
      </c>
      <c r="C276">
        <v>58.5</v>
      </c>
      <c r="D276" s="4"/>
      <c r="E276">
        <v>0.74</v>
      </c>
      <c r="F276">
        <v>32</v>
      </c>
      <c r="G276">
        <v>0.3</v>
      </c>
      <c r="H276">
        <v>25</v>
      </c>
    </row>
    <row r="277" spans="1:8" x14ac:dyDescent="0.3">
      <c r="A277" s="3">
        <v>43011</v>
      </c>
      <c r="B277" t="s">
        <v>56</v>
      </c>
      <c r="C277">
        <v>59.2</v>
      </c>
      <c r="D277" s="4"/>
      <c r="E277">
        <v>0.8</v>
      </c>
      <c r="F277">
        <v>34</v>
      </c>
      <c r="G277">
        <v>0.3</v>
      </c>
      <c r="H277">
        <v>24</v>
      </c>
    </row>
    <row r="278" spans="1:8" x14ac:dyDescent="0.3">
      <c r="A278" s="3">
        <v>43012</v>
      </c>
      <c r="B278" t="s">
        <v>57</v>
      </c>
      <c r="C278">
        <v>61.2</v>
      </c>
      <c r="D278" s="4"/>
      <c r="E278">
        <v>0.77</v>
      </c>
      <c r="F278">
        <v>33</v>
      </c>
      <c r="G278">
        <v>0.3</v>
      </c>
      <c r="H278">
        <v>24</v>
      </c>
    </row>
    <row r="279" spans="1:8" x14ac:dyDescent="0.3">
      <c r="A279" s="3">
        <v>43013</v>
      </c>
      <c r="B279" t="s">
        <v>58</v>
      </c>
      <c r="C279">
        <v>60.5</v>
      </c>
      <c r="D279" s="4"/>
      <c r="E279">
        <v>0.8</v>
      </c>
      <c r="F279">
        <v>33</v>
      </c>
      <c r="G279">
        <v>0.3</v>
      </c>
      <c r="H279">
        <v>25</v>
      </c>
    </row>
    <row r="280" spans="1:8" x14ac:dyDescent="0.3">
      <c r="A280" s="3">
        <v>43014</v>
      </c>
      <c r="B280" t="s">
        <v>59</v>
      </c>
      <c r="C280">
        <v>62.5</v>
      </c>
      <c r="D280" s="4"/>
      <c r="E280">
        <v>0.74</v>
      </c>
      <c r="F280">
        <v>42</v>
      </c>
      <c r="G280">
        <v>0.3</v>
      </c>
      <c r="H280">
        <v>25</v>
      </c>
    </row>
    <row r="281" spans="1:8" x14ac:dyDescent="0.3">
      <c r="A281" s="3">
        <v>43015</v>
      </c>
      <c r="B281" t="s">
        <v>60</v>
      </c>
      <c r="C281">
        <v>63.5</v>
      </c>
      <c r="D281" s="4"/>
      <c r="E281">
        <v>0.8</v>
      </c>
      <c r="F281">
        <v>31</v>
      </c>
      <c r="G281">
        <v>0.3</v>
      </c>
      <c r="H281">
        <v>25</v>
      </c>
    </row>
    <row r="282" spans="1:8" x14ac:dyDescent="0.3">
      <c r="A282" s="3">
        <v>43016</v>
      </c>
      <c r="B282" t="s">
        <v>54</v>
      </c>
      <c r="C282">
        <v>60.2</v>
      </c>
      <c r="D282" s="4"/>
      <c r="E282">
        <v>0.8</v>
      </c>
      <c r="F282">
        <v>47</v>
      </c>
      <c r="G282">
        <v>0.3</v>
      </c>
      <c r="H282">
        <v>24</v>
      </c>
    </row>
    <row r="283" spans="1:8" x14ac:dyDescent="0.3">
      <c r="A283" s="3">
        <v>43017</v>
      </c>
      <c r="B283" t="s">
        <v>55</v>
      </c>
      <c r="C283">
        <v>63.5</v>
      </c>
      <c r="D283" s="4"/>
      <c r="E283">
        <v>0.74</v>
      </c>
      <c r="F283">
        <v>47</v>
      </c>
      <c r="G283">
        <v>0.3</v>
      </c>
      <c r="H283">
        <v>25</v>
      </c>
    </row>
    <row r="284" spans="1:8" x14ac:dyDescent="0.3">
      <c r="A284" s="3">
        <v>43018</v>
      </c>
      <c r="B284" t="s">
        <v>56</v>
      </c>
      <c r="C284">
        <v>58.5</v>
      </c>
      <c r="D284" s="4"/>
      <c r="E284">
        <v>0.74</v>
      </c>
      <c r="F284">
        <v>51</v>
      </c>
      <c r="G284">
        <v>0.3</v>
      </c>
      <c r="H284">
        <v>25</v>
      </c>
    </row>
    <row r="285" spans="1:8" x14ac:dyDescent="0.3">
      <c r="A285" s="3">
        <v>43019</v>
      </c>
      <c r="B285" t="s">
        <v>57</v>
      </c>
      <c r="C285">
        <v>61.5</v>
      </c>
      <c r="D285" s="4"/>
      <c r="E285">
        <v>0.77</v>
      </c>
      <c r="F285">
        <v>47</v>
      </c>
      <c r="G285">
        <v>0.3</v>
      </c>
      <c r="H285">
        <v>25</v>
      </c>
    </row>
    <row r="286" spans="1:8" x14ac:dyDescent="0.3">
      <c r="A286" s="3">
        <v>43020</v>
      </c>
      <c r="B286" t="s">
        <v>58</v>
      </c>
      <c r="C286">
        <v>58.2</v>
      </c>
      <c r="D286" s="4"/>
      <c r="E286">
        <v>0.77</v>
      </c>
      <c r="F286">
        <v>39</v>
      </c>
      <c r="G286">
        <v>0.3</v>
      </c>
      <c r="H286">
        <v>24</v>
      </c>
    </row>
    <row r="287" spans="1:8" x14ac:dyDescent="0.3">
      <c r="A287" s="3">
        <v>43021</v>
      </c>
      <c r="B287" t="s">
        <v>59</v>
      </c>
      <c r="C287">
        <v>61.5</v>
      </c>
      <c r="D287" s="4"/>
      <c r="E287">
        <v>0.8</v>
      </c>
      <c r="F287">
        <v>28</v>
      </c>
      <c r="G287">
        <v>0.3</v>
      </c>
      <c r="H287">
        <v>25</v>
      </c>
    </row>
    <row r="288" spans="1:8" x14ac:dyDescent="0.3">
      <c r="A288" s="3">
        <v>43022</v>
      </c>
      <c r="B288" t="s">
        <v>60</v>
      </c>
      <c r="C288">
        <v>59.5</v>
      </c>
      <c r="D288" s="4"/>
      <c r="E288">
        <v>0.74</v>
      </c>
      <c r="F288">
        <v>28</v>
      </c>
      <c r="G288">
        <v>0.3</v>
      </c>
      <c r="H288">
        <v>25</v>
      </c>
    </row>
    <row r="289" spans="1:8" x14ac:dyDescent="0.3">
      <c r="A289" s="3">
        <v>43023</v>
      </c>
      <c r="B289" t="s">
        <v>54</v>
      </c>
      <c r="C289">
        <v>61.5</v>
      </c>
      <c r="D289" s="4"/>
      <c r="E289">
        <v>0.74</v>
      </c>
      <c r="F289">
        <v>36</v>
      </c>
      <c r="G289">
        <v>0.3</v>
      </c>
      <c r="H289">
        <v>25</v>
      </c>
    </row>
    <row r="290" spans="1:8" x14ac:dyDescent="0.3">
      <c r="A290" s="3">
        <v>43024</v>
      </c>
      <c r="B290" t="s">
        <v>55</v>
      </c>
      <c r="C290">
        <v>58.2</v>
      </c>
      <c r="D290" s="4"/>
      <c r="E290">
        <v>0.8</v>
      </c>
      <c r="F290">
        <v>28</v>
      </c>
      <c r="G290">
        <v>0.3</v>
      </c>
      <c r="H290">
        <v>24</v>
      </c>
    </row>
    <row r="291" spans="1:8" x14ac:dyDescent="0.3">
      <c r="A291" s="3">
        <v>43025</v>
      </c>
      <c r="B291" t="s">
        <v>56</v>
      </c>
      <c r="C291">
        <v>58.5</v>
      </c>
      <c r="D291" s="4"/>
      <c r="E291">
        <v>0.77</v>
      </c>
      <c r="F291">
        <v>46</v>
      </c>
      <c r="G291">
        <v>0.3</v>
      </c>
      <c r="H291">
        <v>25</v>
      </c>
    </row>
    <row r="292" spans="1:8" x14ac:dyDescent="0.3">
      <c r="A292" s="3">
        <v>43026</v>
      </c>
      <c r="B292" t="s">
        <v>57</v>
      </c>
      <c r="C292">
        <v>62.5</v>
      </c>
      <c r="D292" s="4"/>
      <c r="E292">
        <v>0.77</v>
      </c>
      <c r="F292">
        <v>33</v>
      </c>
      <c r="G292">
        <v>0.3</v>
      </c>
      <c r="H292">
        <v>25</v>
      </c>
    </row>
    <row r="293" spans="1:8" x14ac:dyDescent="0.3">
      <c r="A293" s="3">
        <v>43027</v>
      </c>
      <c r="B293" t="s">
        <v>58</v>
      </c>
      <c r="C293">
        <v>60.5</v>
      </c>
      <c r="D293" s="4"/>
      <c r="E293">
        <v>0.8</v>
      </c>
      <c r="F293">
        <v>41</v>
      </c>
      <c r="G293">
        <v>0.3</v>
      </c>
      <c r="H293">
        <v>25</v>
      </c>
    </row>
    <row r="294" spans="1:8" x14ac:dyDescent="0.3">
      <c r="A294" s="3">
        <v>43028</v>
      </c>
      <c r="B294" t="s">
        <v>59</v>
      </c>
      <c r="C294">
        <v>60.2</v>
      </c>
      <c r="D294" s="4"/>
      <c r="E294">
        <v>0.8</v>
      </c>
      <c r="F294">
        <v>50</v>
      </c>
      <c r="G294">
        <v>0.3</v>
      </c>
      <c r="H294">
        <v>24</v>
      </c>
    </row>
    <row r="295" spans="1:8" x14ac:dyDescent="0.3">
      <c r="A295" s="3">
        <v>43029</v>
      </c>
      <c r="B295" t="s">
        <v>60</v>
      </c>
      <c r="C295">
        <v>56.2</v>
      </c>
      <c r="D295" s="4"/>
      <c r="E295">
        <v>0.83</v>
      </c>
      <c r="F295">
        <v>28</v>
      </c>
      <c r="G295">
        <v>0.3</v>
      </c>
      <c r="H295">
        <v>24</v>
      </c>
    </row>
    <row r="296" spans="1:8" x14ac:dyDescent="0.3">
      <c r="A296" s="3">
        <v>43030</v>
      </c>
      <c r="B296" t="s">
        <v>54</v>
      </c>
      <c r="C296">
        <v>57.5</v>
      </c>
      <c r="D296" s="4"/>
      <c r="E296">
        <v>0.77</v>
      </c>
      <c r="F296">
        <v>35</v>
      </c>
      <c r="G296">
        <v>0.3</v>
      </c>
      <c r="H296">
        <v>25</v>
      </c>
    </row>
    <row r="297" spans="1:8" x14ac:dyDescent="0.3">
      <c r="A297" s="3">
        <v>43031</v>
      </c>
      <c r="B297" t="s">
        <v>55</v>
      </c>
      <c r="C297">
        <v>58.5</v>
      </c>
      <c r="D297" s="4"/>
      <c r="E297">
        <v>0.8</v>
      </c>
      <c r="F297">
        <v>50</v>
      </c>
      <c r="G297">
        <v>0.3</v>
      </c>
      <c r="H297">
        <v>25</v>
      </c>
    </row>
    <row r="298" spans="1:8" x14ac:dyDescent="0.3">
      <c r="A298" s="3">
        <v>43032</v>
      </c>
      <c r="B298" t="s">
        <v>56</v>
      </c>
      <c r="C298">
        <v>61.5</v>
      </c>
      <c r="D298" s="4"/>
      <c r="E298">
        <v>0.74</v>
      </c>
      <c r="F298">
        <v>48</v>
      </c>
      <c r="G298">
        <v>0.3</v>
      </c>
      <c r="H298">
        <v>25</v>
      </c>
    </row>
    <row r="299" spans="1:8" x14ac:dyDescent="0.3">
      <c r="A299" s="3">
        <v>43033</v>
      </c>
      <c r="B299" t="s">
        <v>57</v>
      </c>
      <c r="C299">
        <v>61.2</v>
      </c>
      <c r="D299" s="4"/>
      <c r="E299">
        <v>0.8</v>
      </c>
      <c r="F299">
        <v>44</v>
      </c>
      <c r="G299">
        <v>0.3</v>
      </c>
      <c r="H299">
        <v>24</v>
      </c>
    </row>
    <row r="300" spans="1:8" x14ac:dyDescent="0.3">
      <c r="A300" s="3">
        <v>43034</v>
      </c>
      <c r="B300" t="s">
        <v>58</v>
      </c>
      <c r="C300">
        <v>54.2</v>
      </c>
      <c r="D300" s="4"/>
      <c r="E300">
        <v>0.77</v>
      </c>
      <c r="F300">
        <v>47</v>
      </c>
      <c r="G300">
        <v>0.3</v>
      </c>
      <c r="H300">
        <v>24</v>
      </c>
    </row>
    <row r="301" spans="1:8" x14ac:dyDescent="0.3">
      <c r="A301" s="3">
        <v>43035</v>
      </c>
      <c r="B301" t="s">
        <v>59</v>
      </c>
      <c r="C301">
        <v>62.8</v>
      </c>
      <c r="D301" s="4"/>
      <c r="E301">
        <v>0.71</v>
      </c>
      <c r="F301">
        <v>52</v>
      </c>
      <c r="G301">
        <v>0.3</v>
      </c>
      <c r="H301">
        <v>26</v>
      </c>
    </row>
    <row r="302" spans="1:8" x14ac:dyDescent="0.3">
      <c r="A302" s="3">
        <v>43036</v>
      </c>
      <c r="B302" t="s">
        <v>60</v>
      </c>
      <c r="C302">
        <v>57.5</v>
      </c>
      <c r="D302" s="4"/>
      <c r="E302">
        <v>0.77</v>
      </c>
      <c r="F302">
        <v>28</v>
      </c>
      <c r="G302">
        <v>0.3</v>
      </c>
      <c r="H302">
        <v>25</v>
      </c>
    </row>
    <row r="303" spans="1:8" x14ac:dyDescent="0.3">
      <c r="A303" s="3">
        <v>43037</v>
      </c>
      <c r="B303" t="s">
        <v>54</v>
      </c>
      <c r="C303">
        <v>61.5</v>
      </c>
      <c r="D303" s="4"/>
      <c r="E303">
        <v>0.8</v>
      </c>
      <c r="F303">
        <v>34</v>
      </c>
      <c r="G303">
        <v>0.3</v>
      </c>
      <c r="H303">
        <v>25</v>
      </c>
    </row>
    <row r="304" spans="1:8" x14ac:dyDescent="0.3">
      <c r="A304" s="3">
        <v>43038</v>
      </c>
      <c r="B304" t="s">
        <v>55</v>
      </c>
      <c r="C304">
        <v>58.2</v>
      </c>
      <c r="D304" s="4"/>
      <c r="E304">
        <v>0.77</v>
      </c>
      <c r="F304">
        <v>35</v>
      </c>
      <c r="G304">
        <v>0.3</v>
      </c>
      <c r="H304">
        <v>24</v>
      </c>
    </row>
    <row r="305" spans="1:8" x14ac:dyDescent="0.3">
      <c r="A305" s="3">
        <v>43039</v>
      </c>
      <c r="B305" t="s">
        <v>56</v>
      </c>
      <c r="C305">
        <v>54.2</v>
      </c>
      <c r="D305" s="4"/>
      <c r="E305">
        <v>0.77</v>
      </c>
      <c r="F305">
        <v>38</v>
      </c>
      <c r="G305">
        <v>0.3</v>
      </c>
      <c r="H305">
        <v>24</v>
      </c>
    </row>
    <row r="306" spans="1:8" x14ac:dyDescent="0.3">
      <c r="A306" s="3">
        <v>43040</v>
      </c>
      <c r="B306" t="s">
        <v>57</v>
      </c>
      <c r="C306">
        <v>51.9</v>
      </c>
      <c r="D306" s="4"/>
      <c r="E306">
        <v>0.83</v>
      </c>
      <c r="F306">
        <v>43</v>
      </c>
      <c r="G306">
        <v>0.3</v>
      </c>
      <c r="H306">
        <v>23</v>
      </c>
    </row>
    <row r="307" spans="1:8" x14ac:dyDescent="0.3">
      <c r="A307" s="3">
        <v>43041</v>
      </c>
      <c r="B307" t="s">
        <v>58</v>
      </c>
      <c r="C307">
        <v>53.6</v>
      </c>
      <c r="D307" s="4"/>
      <c r="E307">
        <v>0.91</v>
      </c>
      <c r="F307">
        <v>46</v>
      </c>
      <c r="G307">
        <v>0.3</v>
      </c>
      <c r="H307">
        <v>22</v>
      </c>
    </row>
    <row r="308" spans="1:8" x14ac:dyDescent="0.3">
      <c r="A308" s="3">
        <v>43042</v>
      </c>
      <c r="B308" t="s">
        <v>59</v>
      </c>
      <c r="C308">
        <v>51.3</v>
      </c>
      <c r="D308" s="4"/>
      <c r="E308">
        <v>0.87</v>
      </c>
      <c r="F308">
        <v>38</v>
      </c>
      <c r="G308">
        <v>0.3</v>
      </c>
      <c r="H308">
        <v>21</v>
      </c>
    </row>
    <row r="309" spans="1:8" x14ac:dyDescent="0.3">
      <c r="A309" s="3">
        <v>43043</v>
      </c>
      <c r="B309" t="s">
        <v>60</v>
      </c>
      <c r="C309">
        <v>48.7</v>
      </c>
      <c r="D309" s="4"/>
      <c r="E309">
        <v>0.95</v>
      </c>
      <c r="F309">
        <v>39</v>
      </c>
      <c r="G309">
        <v>0.3</v>
      </c>
      <c r="H309">
        <v>19</v>
      </c>
    </row>
    <row r="310" spans="1:8" x14ac:dyDescent="0.3">
      <c r="A310" s="3">
        <v>43044</v>
      </c>
      <c r="B310" t="s">
        <v>54</v>
      </c>
      <c r="C310">
        <v>55.9</v>
      </c>
      <c r="D310" s="4"/>
      <c r="E310">
        <v>0.87</v>
      </c>
      <c r="F310">
        <v>45</v>
      </c>
      <c r="G310">
        <v>0.3</v>
      </c>
      <c r="H310">
        <v>23</v>
      </c>
    </row>
    <row r="311" spans="1:8" x14ac:dyDescent="0.3">
      <c r="A311" s="3">
        <v>43045</v>
      </c>
      <c r="B311" t="s">
        <v>55</v>
      </c>
      <c r="C311">
        <v>51.6</v>
      </c>
      <c r="D311" s="4"/>
      <c r="E311">
        <v>0.91</v>
      </c>
      <c r="F311">
        <v>28</v>
      </c>
      <c r="G311">
        <v>0.3</v>
      </c>
      <c r="H311">
        <v>22</v>
      </c>
    </row>
    <row r="312" spans="1:8" x14ac:dyDescent="0.3">
      <c r="A312" s="3">
        <v>43046</v>
      </c>
      <c r="B312" t="s">
        <v>56</v>
      </c>
      <c r="C312">
        <v>52.3</v>
      </c>
      <c r="D312" s="4"/>
      <c r="E312">
        <v>0.91</v>
      </c>
      <c r="F312">
        <v>34</v>
      </c>
      <c r="G312">
        <v>0.3</v>
      </c>
      <c r="H312">
        <v>21</v>
      </c>
    </row>
    <row r="313" spans="1:8" x14ac:dyDescent="0.3">
      <c r="A313" s="3">
        <v>43047</v>
      </c>
      <c r="B313" t="s">
        <v>57</v>
      </c>
      <c r="C313">
        <v>44.7</v>
      </c>
      <c r="D313" s="4"/>
      <c r="E313">
        <v>0.95</v>
      </c>
      <c r="F313">
        <v>37</v>
      </c>
      <c r="G313">
        <v>0.3</v>
      </c>
      <c r="H313">
        <v>19</v>
      </c>
    </row>
    <row r="314" spans="1:8" x14ac:dyDescent="0.3">
      <c r="A314" s="3">
        <v>43048</v>
      </c>
      <c r="B314" t="s">
        <v>58</v>
      </c>
      <c r="C314">
        <v>53.9</v>
      </c>
      <c r="D314" s="4"/>
      <c r="E314">
        <v>0.83</v>
      </c>
      <c r="F314">
        <v>33</v>
      </c>
      <c r="G314">
        <v>0.3</v>
      </c>
      <c r="H314">
        <v>23</v>
      </c>
    </row>
    <row r="315" spans="1:8" x14ac:dyDescent="0.3">
      <c r="A315" s="3">
        <v>43049</v>
      </c>
      <c r="B315" t="s">
        <v>59</v>
      </c>
      <c r="C315">
        <v>54.6</v>
      </c>
      <c r="D315" s="4"/>
      <c r="E315">
        <v>0.87</v>
      </c>
      <c r="F315">
        <v>28</v>
      </c>
      <c r="G315">
        <v>0.3</v>
      </c>
      <c r="H315">
        <v>22</v>
      </c>
    </row>
    <row r="316" spans="1:8" x14ac:dyDescent="0.3">
      <c r="A316" s="3">
        <v>43050</v>
      </c>
      <c r="B316" t="s">
        <v>60</v>
      </c>
      <c r="C316">
        <v>47.3</v>
      </c>
      <c r="D316" s="4"/>
      <c r="E316">
        <v>0.91</v>
      </c>
      <c r="F316">
        <v>33</v>
      </c>
      <c r="G316">
        <v>0.3</v>
      </c>
      <c r="H316">
        <v>21</v>
      </c>
    </row>
    <row r="317" spans="1:8" x14ac:dyDescent="0.3">
      <c r="A317" s="3">
        <v>43051</v>
      </c>
      <c r="B317" t="s">
        <v>54</v>
      </c>
      <c r="C317">
        <v>49.7</v>
      </c>
      <c r="D317" s="4"/>
      <c r="E317">
        <v>1.05</v>
      </c>
      <c r="F317">
        <v>38</v>
      </c>
      <c r="G317">
        <v>0.3</v>
      </c>
      <c r="H317">
        <v>19</v>
      </c>
    </row>
    <row r="318" spans="1:8" x14ac:dyDescent="0.3">
      <c r="A318" s="3">
        <v>43052</v>
      </c>
      <c r="B318" t="s">
        <v>55</v>
      </c>
      <c r="C318">
        <v>44.7</v>
      </c>
      <c r="D318" s="4"/>
      <c r="E318">
        <v>1.05</v>
      </c>
      <c r="F318">
        <v>26</v>
      </c>
      <c r="G318">
        <v>0.3</v>
      </c>
      <c r="H318">
        <v>19</v>
      </c>
    </row>
    <row r="319" spans="1:8" x14ac:dyDescent="0.3">
      <c r="A319" s="3">
        <v>43053</v>
      </c>
      <c r="B319" t="s">
        <v>56</v>
      </c>
      <c r="C319">
        <v>55.9</v>
      </c>
      <c r="D319" s="4"/>
      <c r="E319">
        <v>0.8</v>
      </c>
      <c r="F319">
        <v>28</v>
      </c>
      <c r="G319">
        <v>0.3</v>
      </c>
      <c r="H319">
        <v>23</v>
      </c>
    </row>
    <row r="320" spans="1:8" x14ac:dyDescent="0.3">
      <c r="A320" s="3">
        <v>43054</v>
      </c>
      <c r="B320" t="s">
        <v>57</v>
      </c>
      <c r="C320">
        <v>55.9</v>
      </c>
      <c r="D320" s="4"/>
      <c r="E320">
        <v>0.83</v>
      </c>
      <c r="F320">
        <v>47</v>
      </c>
      <c r="G320">
        <v>0.3</v>
      </c>
      <c r="H320">
        <v>23</v>
      </c>
    </row>
    <row r="321" spans="1:8" x14ac:dyDescent="0.3">
      <c r="A321" s="3">
        <v>43055</v>
      </c>
      <c r="B321" t="s">
        <v>58</v>
      </c>
      <c r="C321">
        <v>47.3</v>
      </c>
      <c r="D321" s="4"/>
      <c r="E321">
        <v>0.87</v>
      </c>
      <c r="F321">
        <v>28</v>
      </c>
      <c r="G321">
        <v>0.3</v>
      </c>
      <c r="H321">
        <v>21</v>
      </c>
    </row>
    <row r="322" spans="1:8" x14ac:dyDescent="0.3">
      <c r="A322" s="3">
        <v>43056</v>
      </c>
      <c r="B322" t="s">
        <v>59</v>
      </c>
      <c r="C322">
        <v>46</v>
      </c>
      <c r="D322" s="4"/>
      <c r="E322">
        <v>1</v>
      </c>
      <c r="F322">
        <v>31</v>
      </c>
      <c r="G322">
        <v>0.3</v>
      </c>
      <c r="H322">
        <v>20</v>
      </c>
    </row>
    <row r="323" spans="1:8" x14ac:dyDescent="0.3">
      <c r="A323" s="3">
        <v>43057</v>
      </c>
      <c r="B323" t="s">
        <v>60</v>
      </c>
      <c r="C323">
        <v>48.7</v>
      </c>
      <c r="D323" s="4"/>
      <c r="E323">
        <v>1.05</v>
      </c>
      <c r="F323">
        <v>37</v>
      </c>
      <c r="G323">
        <v>0.3</v>
      </c>
      <c r="H323">
        <v>19</v>
      </c>
    </row>
    <row r="324" spans="1:8" x14ac:dyDescent="0.3">
      <c r="A324" s="3">
        <v>43058</v>
      </c>
      <c r="B324" t="s">
        <v>54</v>
      </c>
      <c r="C324">
        <v>55.9</v>
      </c>
      <c r="D324" s="4"/>
      <c r="E324">
        <v>0.87</v>
      </c>
      <c r="F324">
        <v>34</v>
      </c>
      <c r="G324">
        <v>0.3</v>
      </c>
      <c r="H324">
        <v>23</v>
      </c>
    </row>
    <row r="325" spans="1:8" x14ac:dyDescent="0.3">
      <c r="A325" s="3">
        <v>43059</v>
      </c>
      <c r="B325" t="s">
        <v>55</v>
      </c>
      <c r="C325">
        <v>55.6</v>
      </c>
      <c r="D325" s="4"/>
      <c r="E325">
        <v>0.87</v>
      </c>
      <c r="F325">
        <v>41</v>
      </c>
      <c r="G325">
        <v>0.3</v>
      </c>
      <c r="H325">
        <v>22</v>
      </c>
    </row>
    <row r="326" spans="1:8" x14ac:dyDescent="0.3">
      <c r="A326" s="3">
        <v>43060</v>
      </c>
      <c r="B326" t="s">
        <v>56</v>
      </c>
      <c r="C326">
        <v>47</v>
      </c>
      <c r="D326" s="4"/>
      <c r="E326">
        <v>0.95</v>
      </c>
      <c r="F326">
        <v>28</v>
      </c>
      <c r="G326">
        <v>0.3</v>
      </c>
      <c r="H326">
        <v>20</v>
      </c>
    </row>
    <row r="327" spans="1:8" x14ac:dyDescent="0.3">
      <c r="A327" s="3">
        <v>43061</v>
      </c>
      <c r="B327" t="s">
        <v>57</v>
      </c>
      <c r="C327">
        <v>48.7</v>
      </c>
      <c r="D327" s="4"/>
      <c r="E327">
        <v>1</v>
      </c>
      <c r="F327">
        <v>40</v>
      </c>
      <c r="G327">
        <v>0.3</v>
      </c>
      <c r="H327">
        <v>19</v>
      </c>
    </row>
    <row r="328" spans="1:8" x14ac:dyDescent="0.3">
      <c r="A328" s="3">
        <v>43062</v>
      </c>
      <c r="B328" t="s">
        <v>58</v>
      </c>
      <c r="C328">
        <v>51.9</v>
      </c>
      <c r="D328" s="4"/>
      <c r="E328">
        <v>0.87</v>
      </c>
      <c r="F328">
        <v>47</v>
      </c>
      <c r="G328">
        <v>0.3</v>
      </c>
      <c r="H328">
        <v>23</v>
      </c>
    </row>
    <row r="329" spans="1:8" x14ac:dyDescent="0.3">
      <c r="A329" s="3">
        <v>43063</v>
      </c>
      <c r="B329" t="s">
        <v>59</v>
      </c>
      <c r="C329">
        <v>53.6</v>
      </c>
      <c r="D329" s="4"/>
      <c r="E329">
        <v>0.83</v>
      </c>
      <c r="F329">
        <v>46</v>
      </c>
      <c r="G329">
        <v>0.3</v>
      </c>
      <c r="H329">
        <v>22</v>
      </c>
    </row>
    <row r="330" spans="1:8" x14ac:dyDescent="0.3">
      <c r="A330" s="3">
        <v>43064</v>
      </c>
      <c r="B330" t="s">
        <v>60</v>
      </c>
      <c r="C330">
        <v>49</v>
      </c>
      <c r="D330" s="4"/>
      <c r="E330">
        <v>0.91</v>
      </c>
      <c r="F330">
        <v>32</v>
      </c>
      <c r="G330">
        <v>0.3</v>
      </c>
      <c r="H330">
        <v>20</v>
      </c>
    </row>
    <row r="331" spans="1:8" x14ac:dyDescent="0.3">
      <c r="A331" s="3">
        <v>43065</v>
      </c>
      <c r="B331" t="s">
        <v>54</v>
      </c>
      <c r="C331">
        <v>49.7</v>
      </c>
      <c r="D331" s="4"/>
      <c r="E331">
        <v>1.05</v>
      </c>
      <c r="F331">
        <v>30</v>
      </c>
      <c r="G331">
        <v>0.3</v>
      </c>
      <c r="H331">
        <v>19</v>
      </c>
    </row>
    <row r="332" spans="1:8" x14ac:dyDescent="0.3">
      <c r="A332" s="3">
        <v>43066</v>
      </c>
      <c r="B332" t="s">
        <v>55</v>
      </c>
      <c r="C332">
        <v>53.9</v>
      </c>
      <c r="D332" s="4"/>
      <c r="E332">
        <v>0.87</v>
      </c>
      <c r="F332">
        <v>30</v>
      </c>
      <c r="G332">
        <v>0.3</v>
      </c>
      <c r="H332">
        <v>23</v>
      </c>
    </row>
    <row r="333" spans="1:8" x14ac:dyDescent="0.3">
      <c r="A333" s="3">
        <v>43067</v>
      </c>
      <c r="B333" t="s">
        <v>56</v>
      </c>
      <c r="C333">
        <v>54.6</v>
      </c>
      <c r="D333" s="4"/>
      <c r="E333">
        <v>0.91</v>
      </c>
      <c r="F333">
        <v>37</v>
      </c>
      <c r="G333">
        <v>0.3</v>
      </c>
      <c r="H333">
        <v>22</v>
      </c>
    </row>
    <row r="334" spans="1:8" x14ac:dyDescent="0.3">
      <c r="A334" s="3">
        <v>43068</v>
      </c>
      <c r="B334" t="s">
        <v>57</v>
      </c>
      <c r="C334">
        <v>50</v>
      </c>
      <c r="D334" s="4"/>
      <c r="E334">
        <v>0.95</v>
      </c>
      <c r="F334">
        <v>27</v>
      </c>
      <c r="G334">
        <v>0.3</v>
      </c>
      <c r="H334">
        <v>20</v>
      </c>
    </row>
    <row r="335" spans="1:8" x14ac:dyDescent="0.3">
      <c r="A335" s="3">
        <v>43069</v>
      </c>
      <c r="B335" t="s">
        <v>58</v>
      </c>
      <c r="C335">
        <v>44.7</v>
      </c>
      <c r="D335" s="4"/>
      <c r="E335">
        <v>1.05</v>
      </c>
      <c r="F335">
        <v>28</v>
      </c>
      <c r="G335">
        <v>0.3</v>
      </c>
      <c r="H335">
        <v>19</v>
      </c>
    </row>
    <row r="336" spans="1:8" x14ac:dyDescent="0.3">
      <c r="A336" s="3">
        <v>43070</v>
      </c>
      <c r="B336" t="s">
        <v>59</v>
      </c>
      <c r="C336">
        <v>48.7</v>
      </c>
      <c r="D336" s="4"/>
      <c r="E336">
        <v>1</v>
      </c>
      <c r="F336">
        <v>34</v>
      </c>
      <c r="G336">
        <v>0.3</v>
      </c>
      <c r="H336">
        <v>19</v>
      </c>
    </row>
    <row r="337" spans="1:8" x14ac:dyDescent="0.3">
      <c r="A337" s="3">
        <v>43071</v>
      </c>
      <c r="B337" t="s">
        <v>60</v>
      </c>
      <c r="C337">
        <v>44.1</v>
      </c>
      <c r="D337" s="4"/>
      <c r="E337">
        <v>1.1100000000000001</v>
      </c>
      <c r="F337">
        <v>35</v>
      </c>
      <c r="G337">
        <v>0.3</v>
      </c>
      <c r="H337">
        <v>17</v>
      </c>
    </row>
    <row r="338" spans="1:8" x14ac:dyDescent="0.3">
      <c r="A338" s="3">
        <v>43072</v>
      </c>
      <c r="B338" t="s">
        <v>54</v>
      </c>
      <c r="C338">
        <v>33.5</v>
      </c>
      <c r="D338" s="4"/>
      <c r="E338">
        <v>1.18</v>
      </c>
      <c r="F338">
        <v>19</v>
      </c>
      <c r="G338">
        <v>0.3</v>
      </c>
      <c r="H338">
        <v>15</v>
      </c>
    </row>
    <row r="339" spans="1:8" x14ac:dyDescent="0.3">
      <c r="A339" s="3">
        <v>43073</v>
      </c>
      <c r="B339" t="s">
        <v>55</v>
      </c>
      <c r="C339">
        <v>34.9</v>
      </c>
      <c r="D339" s="4"/>
      <c r="E339">
        <v>1.54</v>
      </c>
      <c r="F339">
        <v>16</v>
      </c>
      <c r="G339">
        <v>0.3</v>
      </c>
      <c r="H339">
        <v>13</v>
      </c>
    </row>
    <row r="340" spans="1:8" x14ac:dyDescent="0.3">
      <c r="A340" s="3">
        <v>43074</v>
      </c>
      <c r="B340" t="s">
        <v>56</v>
      </c>
      <c r="C340">
        <v>22</v>
      </c>
      <c r="D340" s="4"/>
      <c r="E340">
        <v>1.82</v>
      </c>
      <c r="F340">
        <v>11</v>
      </c>
      <c r="G340">
        <v>0.3</v>
      </c>
      <c r="H340">
        <v>10</v>
      </c>
    </row>
    <row r="341" spans="1:8" x14ac:dyDescent="0.3">
      <c r="A341" s="3">
        <v>43075</v>
      </c>
      <c r="B341" t="s">
        <v>57</v>
      </c>
      <c r="C341">
        <v>44.7</v>
      </c>
      <c r="D341" s="4"/>
      <c r="E341">
        <v>0.95</v>
      </c>
      <c r="F341">
        <v>28</v>
      </c>
      <c r="G341">
        <v>0.3</v>
      </c>
      <c r="H341">
        <v>19</v>
      </c>
    </row>
    <row r="342" spans="1:8" x14ac:dyDescent="0.3">
      <c r="A342" s="3">
        <v>43076</v>
      </c>
      <c r="B342" t="s">
        <v>58</v>
      </c>
      <c r="C342">
        <v>42.1</v>
      </c>
      <c r="D342" s="4"/>
      <c r="E342">
        <v>1.05</v>
      </c>
      <c r="F342">
        <v>26</v>
      </c>
      <c r="G342">
        <v>0.3</v>
      </c>
      <c r="H342">
        <v>17</v>
      </c>
    </row>
    <row r="343" spans="1:8" x14ac:dyDescent="0.3">
      <c r="A343" s="3">
        <v>43077</v>
      </c>
      <c r="B343" t="s">
        <v>59</v>
      </c>
      <c r="C343">
        <v>40.5</v>
      </c>
      <c r="D343" s="4"/>
      <c r="E343">
        <v>1.25</v>
      </c>
      <c r="F343">
        <v>30</v>
      </c>
      <c r="G343">
        <v>0.3</v>
      </c>
      <c r="H343">
        <v>15</v>
      </c>
    </row>
    <row r="344" spans="1:8" x14ac:dyDescent="0.3">
      <c r="A344" s="3">
        <v>43078</v>
      </c>
      <c r="B344" t="s">
        <v>60</v>
      </c>
      <c r="C344">
        <v>31.2</v>
      </c>
      <c r="D344" s="4"/>
      <c r="E344">
        <v>1.43</v>
      </c>
      <c r="F344">
        <v>19</v>
      </c>
      <c r="G344">
        <v>0.3</v>
      </c>
      <c r="H344">
        <v>14</v>
      </c>
    </row>
    <row r="345" spans="1:8" x14ac:dyDescent="0.3">
      <c r="A345" s="3">
        <v>43079</v>
      </c>
      <c r="B345" t="s">
        <v>54</v>
      </c>
      <c r="C345">
        <v>31.3</v>
      </c>
      <c r="D345" s="4"/>
      <c r="E345">
        <v>1.82</v>
      </c>
      <c r="F345">
        <v>15</v>
      </c>
      <c r="G345">
        <v>0.3</v>
      </c>
      <c r="H345">
        <v>11</v>
      </c>
    </row>
    <row r="346" spans="1:8" x14ac:dyDescent="0.3">
      <c r="A346" s="3">
        <v>43080</v>
      </c>
      <c r="B346" t="s">
        <v>55</v>
      </c>
      <c r="C346">
        <v>45.1</v>
      </c>
      <c r="D346" s="4"/>
      <c r="E346">
        <v>1.1100000000000001</v>
      </c>
      <c r="F346">
        <v>33</v>
      </c>
      <c r="G346">
        <v>0.3</v>
      </c>
      <c r="H346">
        <v>17</v>
      </c>
    </row>
    <row r="347" spans="1:8" x14ac:dyDescent="0.3">
      <c r="A347" s="3">
        <v>43081</v>
      </c>
      <c r="B347" t="s">
        <v>56</v>
      </c>
      <c r="C347">
        <v>33.5</v>
      </c>
      <c r="D347" s="4"/>
      <c r="E347">
        <v>1.33</v>
      </c>
      <c r="F347">
        <v>22</v>
      </c>
      <c r="G347">
        <v>0.3</v>
      </c>
      <c r="H347">
        <v>15</v>
      </c>
    </row>
    <row r="348" spans="1:8" x14ac:dyDescent="0.3">
      <c r="A348" s="3">
        <v>43082</v>
      </c>
      <c r="B348" t="s">
        <v>57</v>
      </c>
      <c r="C348">
        <v>32.200000000000003</v>
      </c>
      <c r="D348" s="4"/>
      <c r="E348">
        <v>1.43</v>
      </c>
      <c r="F348">
        <v>26</v>
      </c>
      <c r="G348">
        <v>0.3</v>
      </c>
      <c r="H348">
        <v>14</v>
      </c>
    </row>
    <row r="349" spans="1:8" x14ac:dyDescent="0.3">
      <c r="A349" s="3">
        <v>43083</v>
      </c>
      <c r="B349" t="s">
        <v>58</v>
      </c>
      <c r="C349">
        <v>31.9</v>
      </c>
      <c r="D349" s="4"/>
      <c r="E349">
        <v>1.54</v>
      </c>
      <c r="F349">
        <v>24</v>
      </c>
      <c r="G349">
        <v>0.3</v>
      </c>
      <c r="H349">
        <v>13</v>
      </c>
    </row>
    <row r="350" spans="1:8" x14ac:dyDescent="0.3">
      <c r="A350" s="3">
        <v>43084</v>
      </c>
      <c r="B350" t="s">
        <v>59</v>
      </c>
      <c r="C350">
        <v>42.1</v>
      </c>
      <c r="D350" s="4"/>
      <c r="E350">
        <v>1.05</v>
      </c>
      <c r="F350">
        <v>30</v>
      </c>
      <c r="G350">
        <v>0.3</v>
      </c>
      <c r="H350">
        <v>17</v>
      </c>
    </row>
    <row r="351" spans="1:8" x14ac:dyDescent="0.3">
      <c r="A351" s="3">
        <v>43085</v>
      </c>
      <c r="B351" t="s">
        <v>60</v>
      </c>
      <c r="C351">
        <v>35.5</v>
      </c>
      <c r="D351" s="4"/>
      <c r="E351">
        <v>1.25</v>
      </c>
      <c r="F351">
        <v>30</v>
      </c>
      <c r="G351">
        <v>0.3</v>
      </c>
      <c r="H351">
        <v>15</v>
      </c>
    </row>
    <row r="352" spans="1:8" x14ac:dyDescent="0.3">
      <c r="A352" s="3">
        <v>43086</v>
      </c>
      <c r="B352" t="s">
        <v>54</v>
      </c>
      <c r="C352">
        <v>32.200000000000003</v>
      </c>
      <c r="D352" s="4"/>
      <c r="E352">
        <v>1.33</v>
      </c>
      <c r="F352">
        <v>16</v>
      </c>
      <c r="G352">
        <v>0.3</v>
      </c>
      <c r="H352">
        <v>14</v>
      </c>
    </row>
    <row r="353" spans="1:8" x14ac:dyDescent="0.3">
      <c r="A353" s="3">
        <v>43087</v>
      </c>
      <c r="B353" t="s">
        <v>55</v>
      </c>
      <c r="C353">
        <v>30.9</v>
      </c>
      <c r="D353" s="4"/>
      <c r="E353">
        <v>1.43</v>
      </c>
      <c r="F353">
        <v>27</v>
      </c>
      <c r="G353">
        <v>0.3</v>
      </c>
      <c r="H353">
        <v>13</v>
      </c>
    </row>
    <row r="354" spans="1:8" x14ac:dyDescent="0.3">
      <c r="A354" s="3">
        <v>43088</v>
      </c>
      <c r="B354" t="s">
        <v>56</v>
      </c>
      <c r="C354">
        <v>41.4</v>
      </c>
      <c r="D354" s="4"/>
      <c r="E354">
        <v>1</v>
      </c>
      <c r="F354">
        <v>33</v>
      </c>
      <c r="G354">
        <v>0.3</v>
      </c>
      <c r="H354">
        <v>18</v>
      </c>
    </row>
    <row r="355" spans="1:8" x14ac:dyDescent="0.3">
      <c r="A355" s="3">
        <v>43089</v>
      </c>
      <c r="B355" t="s">
        <v>57</v>
      </c>
      <c r="C355">
        <v>36.799999999999997</v>
      </c>
      <c r="D355" s="4"/>
      <c r="E355">
        <v>1.25</v>
      </c>
      <c r="F355">
        <v>20</v>
      </c>
      <c r="G355">
        <v>0.3</v>
      </c>
      <c r="H355">
        <v>16</v>
      </c>
    </row>
    <row r="356" spans="1:8" x14ac:dyDescent="0.3">
      <c r="A356" s="3">
        <v>43090</v>
      </c>
      <c r="B356" t="s">
        <v>58</v>
      </c>
      <c r="C356">
        <v>40.5</v>
      </c>
      <c r="D356" s="4"/>
      <c r="E356">
        <v>1.33</v>
      </c>
      <c r="F356">
        <v>23</v>
      </c>
      <c r="G356">
        <v>0.3</v>
      </c>
      <c r="H356">
        <v>15</v>
      </c>
    </row>
    <row r="357" spans="1:8" x14ac:dyDescent="0.3">
      <c r="A357" s="3">
        <v>43091</v>
      </c>
      <c r="B357" t="s">
        <v>59</v>
      </c>
      <c r="C357">
        <v>30.9</v>
      </c>
      <c r="D357" s="4"/>
      <c r="E357">
        <v>1.54</v>
      </c>
      <c r="F357">
        <v>17</v>
      </c>
      <c r="G357">
        <v>0.3</v>
      </c>
      <c r="H357">
        <v>13</v>
      </c>
    </row>
    <row r="358" spans="1:8" x14ac:dyDescent="0.3">
      <c r="A358" s="3">
        <v>43092</v>
      </c>
      <c r="B358" t="s">
        <v>60</v>
      </c>
      <c r="C358">
        <v>42.4</v>
      </c>
      <c r="D358" s="4"/>
      <c r="E358">
        <v>1.1100000000000001</v>
      </c>
      <c r="F358">
        <v>20</v>
      </c>
      <c r="G358">
        <v>0.3</v>
      </c>
      <c r="H358">
        <v>18</v>
      </c>
    </row>
    <row r="359" spans="1:8" x14ac:dyDescent="0.3">
      <c r="A359" s="3">
        <v>43093</v>
      </c>
      <c r="B359" t="s">
        <v>54</v>
      </c>
      <c r="C359">
        <v>35.799999999999997</v>
      </c>
      <c r="D359" s="4"/>
      <c r="E359">
        <v>1.25</v>
      </c>
      <c r="F359">
        <v>26</v>
      </c>
      <c r="G359">
        <v>0.3</v>
      </c>
      <c r="H359">
        <v>16</v>
      </c>
    </row>
    <row r="360" spans="1:8" x14ac:dyDescent="0.3">
      <c r="A360" s="3">
        <v>43094</v>
      </c>
      <c r="B360" t="s">
        <v>55</v>
      </c>
      <c r="C360">
        <v>35.5</v>
      </c>
      <c r="D360" s="4"/>
      <c r="E360">
        <v>1.25</v>
      </c>
      <c r="F360">
        <v>19</v>
      </c>
      <c r="G360">
        <v>0.3</v>
      </c>
      <c r="H360">
        <v>15</v>
      </c>
    </row>
    <row r="361" spans="1:8" x14ac:dyDescent="0.3">
      <c r="A361" s="3">
        <v>43095</v>
      </c>
      <c r="B361" t="s">
        <v>56</v>
      </c>
      <c r="C361">
        <v>28.9</v>
      </c>
      <c r="D361" s="4"/>
      <c r="E361">
        <v>1.43</v>
      </c>
      <c r="F361">
        <v>23</v>
      </c>
      <c r="G361">
        <v>0.3</v>
      </c>
      <c r="H361">
        <v>13</v>
      </c>
    </row>
    <row r="362" spans="1:8" x14ac:dyDescent="0.3">
      <c r="A362" s="3">
        <v>43096</v>
      </c>
      <c r="B362" t="s">
        <v>57</v>
      </c>
      <c r="C362">
        <v>42.7</v>
      </c>
      <c r="D362" s="4"/>
      <c r="E362">
        <v>1</v>
      </c>
      <c r="F362">
        <v>33</v>
      </c>
      <c r="G362">
        <v>0.3</v>
      </c>
      <c r="H362">
        <v>19</v>
      </c>
    </row>
    <row r="363" spans="1:8" x14ac:dyDescent="0.3">
      <c r="A363" s="3">
        <v>43097</v>
      </c>
      <c r="B363" t="s">
        <v>58</v>
      </c>
      <c r="C363">
        <v>37.799999999999997</v>
      </c>
      <c r="D363" s="4"/>
      <c r="E363">
        <v>1.25</v>
      </c>
      <c r="F363">
        <v>32</v>
      </c>
      <c r="G363">
        <v>0.3</v>
      </c>
      <c r="H363">
        <v>16</v>
      </c>
    </row>
    <row r="364" spans="1:8" x14ac:dyDescent="0.3">
      <c r="A364" s="3">
        <v>43098</v>
      </c>
      <c r="B364" t="s">
        <v>59</v>
      </c>
      <c r="C364">
        <v>39.5</v>
      </c>
      <c r="D364" s="4"/>
      <c r="E364">
        <v>1.25</v>
      </c>
      <c r="F364">
        <v>17</v>
      </c>
      <c r="G364">
        <v>0.3</v>
      </c>
      <c r="H364">
        <v>15</v>
      </c>
    </row>
    <row r="365" spans="1:8" x14ac:dyDescent="0.3">
      <c r="A365" s="3">
        <v>43099</v>
      </c>
      <c r="B365" t="s">
        <v>60</v>
      </c>
      <c r="C365">
        <v>30.9</v>
      </c>
      <c r="D365" s="4"/>
      <c r="E365">
        <v>1.43</v>
      </c>
      <c r="F365">
        <v>22</v>
      </c>
      <c r="G365">
        <v>0.3</v>
      </c>
      <c r="H365">
        <v>13</v>
      </c>
    </row>
    <row r="366" spans="1:8" x14ac:dyDescent="0.3">
      <c r="A366" s="3">
        <v>43100</v>
      </c>
      <c r="B366" t="s">
        <v>54</v>
      </c>
      <c r="C366">
        <v>15.1</v>
      </c>
      <c r="D366" s="4"/>
      <c r="E366">
        <v>2.5</v>
      </c>
      <c r="F366">
        <v>9</v>
      </c>
      <c r="G366">
        <v>0.3</v>
      </c>
      <c r="H366">
        <v>7</v>
      </c>
    </row>
  </sheetData>
  <autoFilter ref="A1:H366" xr:uid="{E00D04E2-5E09-45F2-BDAA-7BE37B3C14F9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C664B39-82E1-4070-9385-052CCA085BD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Chart 1</vt:lpstr>
      <vt:lpstr>Chart 2</vt:lpstr>
      <vt:lpstr>Chart 3</vt:lpstr>
      <vt:lpstr>Chart 4</vt:lpstr>
      <vt:lpstr>Chart 4 (Your Turn)</vt:lpstr>
      <vt:lpstr>Sparklines</vt:lpstr>
      <vt:lpstr>Lemonade</vt:lpstr>
      <vt:lpstr>Lemonade (Your Turn)</vt:lpstr>
      <vt:lpstr>Forecast Sample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Naji El Kotob</dc:creator>
  <cp:lastModifiedBy>DevReady</cp:lastModifiedBy>
  <cp:lastPrinted>2020-04-22T22:27:47Z</cp:lastPrinted>
  <dcterms:created xsi:type="dcterms:W3CDTF">2019-11-16T19:07:36Z</dcterms:created>
  <dcterms:modified xsi:type="dcterms:W3CDTF">2020-07-04T21:06:12Z</dcterms:modified>
</cp:coreProperties>
</file>