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Ready\Workshops\Microsoft Office\Courses\Excel\Advanced Excel for IA\Labs\"/>
    </mc:Choice>
  </mc:AlternateContent>
  <xr:revisionPtr revIDLastSave="0" documentId="13_ncr:1_{259782A0-7AC3-4547-96E2-7565CF3C2131}" xr6:coauthVersionLast="45" xr6:coauthVersionMax="45" xr10:uidLastSave="{00000000-0000-0000-0000-000000000000}"/>
  <bookViews>
    <workbookView xWindow="-108" yWindow="-108" windowWidth="23256" windowHeight="12576" tabRatio="761" xr2:uid="{52B3A8B0-893E-457F-B649-1D1155AE4865}"/>
  </bookViews>
  <sheets>
    <sheet name="About" sheetId="47" r:id="rId1"/>
    <sheet name="Chart 1" sheetId="22" r:id="rId2"/>
    <sheet name="Chart 2" sheetId="20" r:id="rId3"/>
    <sheet name="Sparklines" sheetId="18" r:id="rId4"/>
    <sheet name="Sales (Light)" sheetId="37" r:id="rId5"/>
    <sheet name="PQ Lemonade" sheetId="36" r:id="rId6"/>
    <sheet name="Forecast Sample" sheetId="39" r:id="rId7"/>
    <sheet name="Forecast" sheetId="41" r:id="rId8"/>
  </sheets>
  <externalReferences>
    <externalReference r:id="rId9"/>
  </externalReferences>
  <definedNames>
    <definedName name="_xlnm._FilterDatabase" localSheetId="5" hidden="1">'PQ Lemonade'!$A$1:$H$366</definedName>
    <definedName name="Expenses">#REF!</definedName>
    <definedName name="Transactions">[1]Gaps!$A$6:$B$35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39" l="1"/>
  <c r="D60" i="39"/>
  <c r="C60" i="39"/>
  <c r="C79" i="39"/>
  <c r="C69" i="39"/>
  <c r="C61" i="39"/>
  <c r="C78" i="39"/>
  <c r="I75" i="39"/>
  <c r="C68" i="39"/>
  <c r="C84" i="39"/>
  <c r="C74" i="39"/>
  <c r="C66" i="39"/>
  <c r="C81" i="39"/>
  <c r="C76" i="39"/>
  <c r="C71" i="39"/>
  <c r="C63" i="39"/>
  <c r="C83" i="39"/>
  <c r="C73" i="39"/>
  <c r="C65" i="39"/>
  <c r="C62" i="39"/>
  <c r="C77" i="39"/>
  <c r="C67" i="39"/>
  <c r="C82" i="39"/>
  <c r="C64" i="39"/>
  <c r="C80" i="39"/>
  <c r="C70" i="39"/>
  <c r="C75" i="39"/>
  <c r="C72" i="39"/>
  <c r="D70" i="39"/>
  <c r="D67" i="39"/>
  <c r="E73" i="39"/>
  <c r="D76" i="39"/>
  <c r="E84" i="39"/>
  <c r="D69" i="39"/>
  <c r="E80" i="39"/>
  <c r="E77" i="39"/>
  <c r="D83" i="39"/>
  <c r="E81" i="39"/>
  <c r="E68" i="39"/>
  <c r="E69" i="39"/>
  <c r="D79" i="39"/>
  <c r="D64" i="39"/>
  <c r="D63" i="39"/>
  <c r="E78" i="39"/>
  <c r="D82" i="39"/>
  <c r="E71" i="39"/>
  <c r="D78" i="39"/>
  <c r="E82" i="39"/>
  <c r="D71" i="39"/>
  <c r="E61" i="39"/>
  <c r="E67" i="39"/>
  <c r="E76" i="39"/>
  <c r="D61" i="39"/>
  <c r="D80" i="39"/>
  <c r="D77" i="39"/>
  <c r="E83" i="39"/>
  <c r="D81" i="39"/>
  <c r="D68" i="39"/>
  <c r="E79" i="39"/>
  <c r="D72" i="39"/>
  <c r="E64" i="39"/>
  <c r="E62" i="39"/>
  <c r="E63" i="39"/>
  <c r="D66" i="39"/>
  <c r="I76" i="39"/>
  <c r="E72" i="39"/>
  <c r="D62" i="39"/>
  <c r="E66" i="39"/>
  <c r="E75" i="39"/>
  <c r="D65" i="39"/>
  <c r="D74" i="39"/>
  <c r="D75" i="39"/>
  <c r="E65" i="39"/>
  <c r="E74" i="39"/>
  <c r="E70" i="39"/>
  <c r="D73" i="39"/>
  <c r="D84" i="39"/>
  <c r="F3" i="20" l="1"/>
  <c r="F4" i="20"/>
  <c r="F5" i="20"/>
  <c r="F6" i="20"/>
  <c r="F7" i="20"/>
  <c r="F8" i="20"/>
  <c r="F9" i="20"/>
  <c r="F10" i="20"/>
  <c r="F11" i="20"/>
  <c r="F12" i="20"/>
  <c r="F13" i="20"/>
  <c r="F14" i="20"/>
  <c r="F15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F2" i="20"/>
  <c r="E2" i="20"/>
  <c r="J18" i="18"/>
  <c r="I18" i="18"/>
  <c r="H18" i="18"/>
  <c r="G18" i="18"/>
  <c r="F18" i="18"/>
  <c r="E18" i="18"/>
  <c r="D18" i="18"/>
  <c r="C18" i="18"/>
  <c r="B18" i="18"/>
  <c r="J17" i="18"/>
  <c r="I17" i="18"/>
  <c r="H17" i="18"/>
  <c r="G17" i="18"/>
  <c r="F17" i="18"/>
  <c r="E17" i="18"/>
  <c r="D17" i="18"/>
  <c r="C17" i="18"/>
  <c r="B17" i="18"/>
  <c r="J16" i="18"/>
  <c r="I16" i="18"/>
  <c r="H16" i="18"/>
  <c r="G16" i="18"/>
  <c r="F16" i="18"/>
  <c r="E16" i="18"/>
  <c r="D16" i="18"/>
  <c r="C16" i="18"/>
  <c r="B16" i="18"/>
  <c r="J15" i="18"/>
  <c r="I15" i="18"/>
  <c r="H15" i="18"/>
  <c r="G15" i="18"/>
  <c r="F15" i="18"/>
  <c r="E15" i="18"/>
  <c r="D15" i="18"/>
  <c r="C15" i="18"/>
  <c r="B15" i="18"/>
  <c r="J14" i="18"/>
  <c r="I14" i="18"/>
  <c r="H14" i="18"/>
  <c r="G14" i="18"/>
  <c r="F14" i="18"/>
  <c r="E14" i="18"/>
  <c r="D14" i="18"/>
  <c r="C14" i="18"/>
  <c r="B14" i="18"/>
  <c r="J13" i="18"/>
  <c r="I13" i="18"/>
  <c r="H13" i="18"/>
  <c r="G13" i="18"/>
  <c r="F13" i="18"/>
  <c r="E13" i="18"/>
  <c r="D13" i="18"/>
  <c r="C13" i="18"/>
  <c r="B13" i="18"/>
  <c r="J12" i="18"/>
  <c r="I12" i="18"/>
  <c r="H12" i="18"/>
  <c r="G12" i="18"/>
  <c r="F12" i="18"/>
  <c r="E12" i="18"/>
  <c r="D12" i="18"/>
  <c r="C12" i="18"/>
  <c r="B12" i="18"/>
  <c r="J11" i="18"/>
  <c r="I11" i="18"/>
  <c r="H11" i="18"/>
  <c r="G11" i="18"/>
  <c r="F11" i="18"/>
  <c r="E11" i="18"/>
  <c r="D11" i="18"/>
  <c r="C11" i="18"/>
  <c r="B11" i="18"/>
  <c r="J10" i="18"/>
  <c r="I10" i="18"/>
  <c r="H10" i="18"/>
  <c r="G10" i="18"/>
  <c r="F10" i="18"/>
  <c r="E10" i="18"/>
  <c r="D10" i="18"/>
  <c r="C10" i="18"/>
  <c r="B10" i="18"/>
  <c r="J9" i="18"/>
  <c r="I9" i="18"/>
  <c r="H9" i="18"/>
  <c r="G9" i="18"/>
  <c r="F9" i="18"/>
  <c r="E9" i="18"/>
  <c r="D9" i="18"/>
  <c r="C9" i="18"/>
  <c r="B9" i="18"/>
  <c r="J8" i="18"/>
  <c r="I8" i="18"/>
  <c r="H8" i="18"/>
  <c r="G8" i="18"/>
  <c r="F8" i="18"/>
  <c r="E8" i="18"/>
  <c r="D8" i="18"/>
  <c r="C8" i="18"/>
  <c r="B8" i="18"/>
  <c r="J7" i="18"/>
  <c r="I7" i="18"/>
  <c r="H7" i="18"/>
  <c r="G7" i="18"/>
  <c r="F7" i="18"/>
  <c r="E7" i="18"/>
  <c r="D7" i="18"/>
  <c r="C7" i="18"/>
  <c r="B7" i="18"/>
  <c r="J6" i="18"/>
  <c r="I6" i="18"/>
  <c r="H6" i="18"/>
  <c r="G6" i="18"/>
  <c r="F6" i="18"/>
  <c r="E6" i="18"/>
  <c r="D6" i="18"/>
  <c r="C6" i="18"/>
  <c r="B6" i="18"/>
  <c r="J5" i="18"/>
  <c r="I5" i="18"/>
  <c r="H5" i="18"/>
  <c r="G5" i="18"/>
  <c r="F5" i="18"/>
  <c r="E5" i="18"/>
  <c r="D5" i="18"/>
  <c r="C5" i="18"/>
  <c r="B5" i="18"/>
  <c r="J4" i="18"/>
  <c r="I4" i="18"/>
  <c r="H4" i="18"/>
  <c r="G4" i="18"/>
  <c r="F4" i="18"/>
  <c r="E4" i="18"/>
  <c r="D4" i="18"/>
  <c r="C4" i="18"/>
  <c r="B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C1" authorId="0" shapeId="0" xr:uid="{39A3A3D6-2BC5-49E4-A713-076399527986}">
      <text>
        <r>
          <rPr>
            <sz val="9"/>
            <color indexed="81"/>
            <rFont val="Tahoma"/>
            <family val="2"/>
          </rPr>
          <t>=TEXT(EOMONTH(REF
,0),"mmmm")</t>
        </r>
      </text>
    </comment>
    <comment ref="E1" authorId="0" shapeId="0" xr:uid="{44568B47-C662-45FB-B03F-4E8E8D481CF7}">
      <text>
        <r>
          <rPr>
            <sz val="9"/>
            <color indexed="81"/>
            <rFont val="Tahoma"/>
            <family val="2"/>
          </rPr>
          <t>=LOOKUP(D25,{0,"0-19";20,"20-29";30,"30-39";40,"40-49";50,"50-59";60,"60-69";70,"&gt;=70"})
=LOOKUP(D25, {0,20,30,40,50,60,70}, {"0-18","19-29","30-39","40-49","50-59","60-69","&gt;=70"})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DevReady</author>
  </authors>
  <commentList>
    <comment ref="D1" authorId="0" shapeId="0" xr:uid="{48039FBF-1448-4E62-AC69-7AC44F7CA1EE}">
      <text>
        <r>
          <rPr>
            <b/>
            <sz val="9"/>
            <color indexed="81"/>
            <rFont val="Tahoma"/>
            <family val="2"/>
          </rPr>
          <t xml:space="preserve">(°F − 32) × 5/9 = °C
</t>
        </r>
      </text>
    </comment>
  </commentList>
</comments>
</file>

<file path=xl/sharedStrings.xml><?xml version="1.0" encoding="utf-8"?>
<sst xmlns="http://schemas.openxmlformats.org/spreadsheetml/2006/main" count="600" uniqueCount="101">
  <si>
    <t>Sales</t>
  </si>
  <si>
    <t>Accessories</t>
  </si>
  <si>
    <t>Date</t>
  </si>
  <si>
    <t>Year</t>
  </si>
  <si>
    <t>Month</t>
  </si>
  <si>
    <t>Customer Age</t>
  </si>
  <si>
    <t>Customer Gender</t>
  </si>
  <si>
    <t>Country</t>
  </si>
  <si>
    <t>State</t>
  </si>
  <si>
    <t>Product Category</t>
  </si>
  <si>
    <t>Sub Category</t>
  </si>
  <si>
    <t>Quantity</t>
  </si>
  <si>
    <t>Unit Cost</t>
  </si>
  <si>
    <t>Unit Price</t>
  </si>
  <si>
    <t>Cost</t>
  </si>
  <si>
    <t>Revenue</t>
  </si>
  <si>
    <t>Profit</t>
  </si>
  <si>
    <t>M</t>
  </si>
  <si>
    <t>Germany</t>
  </si>
  <si>
    <t>Nordrhein-Westfalen</t>
  </si>
  <si>
    <t>Tires and Tubes</t>
  </si>
  <si>
    <t>Hamburg</t>
  </si>
  <si>
    <t>Saarland</t>
  </si>
  <si>
    <t>Helmets</t>
  </si>
  <si>
    <t>F</t>
  </si>
  <si>
    <t>Hessen</t>
  </si>
  <si>
    <t>Bottles and Cages</t>
  </si>
  <si>
    <t>Hydration Packs</t>
  </si>
  <si>
    <t>Cleaners</t>
  </si>
  <si>
    <t>Bike Stands</t>
  </si>
  <si>
    <t>Mountain Bikes</t>
  </si>
  <si>
    <t>Road Bikes</t>
  </si>
  <si>
    <t>Touring Bikes</t>
  </si>
  <si>
    <t>Caps</t>
  </si>
  <si>
    <t>Vests</t>
  </si>
  <si>
    <t>Jerseys</t>
  </si>
  <si>
    <t>Socks</t>
  </si>
  <si>
    <t>Shorts</t>
  </si>
  <si>
    <t>Gender</t>
  </si>
  <si>
    <t>Category</t>
  </si>
  <si>
    <t>Line</t>
  </si>
  <si>
    <t>Column</t>
  </si>
  <si>
    <t>WinLoss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</si>
  <si>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</si>
  <si>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</si>
  <si>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</si>
  <si>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</si>
  <si>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</si>
  <si>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</si>
  <si>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</si>
  <si>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</si>
  <si>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</si>
  <si>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</si>
  <si>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</si>
  <si>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N</t>
  </si>
  <si>
    <t>O</t>
  </si>
  <si>
    <t>Sparklines</t>
  </si>
  <si>
    <t>Shortcuts</t>
  </si>
  <si>
    <t>Alt + F1</t>
  </si>
  <si>
    <t>F11</t>
  </si>
  <si>
    <t>Code</t>
  </si>
  <si>
    <t>Value</t>
  </si>
  <si>
    <t>Create a "Clustered bar" chart</t>
  </si>
  <si>
    <t>DATE</t>
  </si>
  <si>
    <t>Day</t>
  </si>
  <si>
    <t>Temperature (F)</t>
  </si>
  <si>
    <t>Temperature (C)</t>
  </si>
  <si>
    <t>Rainfall</t>
  </si>
  <si>
    <t>Flyers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</si>
  <si>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</si>
  <si>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</si>
  <si>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</si>
  <si>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</si>
  <si>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</si>
  <si>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</si>
  <si>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</si>
  <si>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</si>
  <si>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Age Group</t>
  </si>
  <si>
    <t xml:space="preserve">Forecast based on a historical time series </t>
  </si>
  <si>
    <t>Airport Passengers</t>
  </si>
  <si>
    <t>Forecast (Airport Passengers)</t>
  </si>
  <si>
    <t>Lower Confidence Bound (Airport Passengers)</t>
  </si>
  <si>
    <t>Upper Confidence Bound (Airport Passengers)</t>
  </si>
  <si>
    <t>Seasonality &amp; STAT</t>
  </si>
  <si>
    <t>Seasonality:</t>
  </si>
  <si>
    <t>=FORECAST.ETS.SEASONALITY($B$4:$B$60,$A$4:$A$60,1,1)</t>
  </si>
  <si>
    <t>STAT:</t>
  </si>
  <si>
    <t>=FORECAST.ETS.STAT($B$4:$B$60,$A$4:$A$60,1,J48,1,1)</t>
  </si>
  <si>
    <t>Naji El Kotob</t>
  </si>
  <si>
    <t>Resources</t>
  </si>
  <si>
    <t>https://github.com/NajiElKotob/awesomemso#excel</t>
  </si>
  <si>
    <t>Labs</t>
  </si>
  <si>
    <t>https://github.com/NajiElKotob/AwesomeMSO/tree/master/Excel/Labs</t>
  </si>
  <si>
    <t>Tips and Tricks</t>
  </si>
  <si>
    <t>https://github.com/NajiElKotob/AwesomeMSO/tree/master/Excel</t>
  </si>
  <si>
    <t xml:space="preserve">Lemonade dataset </t>
  </si>
  <si>
    <t>https://www.kaggle.com/shaswatsrivastav/lemonade#Lemonade.csv</t>
  </si>
  <si>
    <t xml:space="preserve">Forcasting </t>
  </si>
  <si>
    <t>https://support.office.com/en-us/article/create-a-forecast-in-excel-for-windows-22c500da-6da7-45e5-bfdc-60a7062329fd</t>
  </si>
  <si>
    <t>Excel Charts</t>
  </si>
  <si>
    <t>Version 4.12 | Last Update June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</si>
</sst>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7" formatCode="[$-409]mmm\-yy;@"/>
  </numFmts>
  <fonts count="1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Segoe UI Light"/>
      <family val="2"/>
    </font>
    <font>
      <sz val="32"/>
      <color rgb="FF30966D"/>
      <name val="Segoe UI Light"/>
      <family val="2"/>
    </font>
    <font>
      <sz val="10"/>
      <color rgb="FF001BA0"/>
      <name val="Arial"/>
      <family val="2"/>
    </font>
    <font>
      <b/>
      <sz val="12"/>
      <color rgb="FF0B744D"/>
      <name val="Segoe UI"/>
      <family val="2"/>
    </font>
    <font>
      <sz val="11"/>
      <color rgb="FF0B744D"/>
      <name val="Segoe UI"/>
      <family val="2"/>
    </font>
    <font>
      <sz val="11"/>
      <color theme="0"/>
      <name val="Segoe UI Light"/>
      <family val="2"/>
    </font>
    <font>
      <u/>
      <sz val="11"/>
      <color theme="10"/>
      <name val="Calibri"/>
      <family val="2"/>
      <scheme val="minor"/>
    </font>
    <font>
      <sz val="36"/>
      <color theme="0"/>
      <name val="Arial Nova Light"/>
      <family val="2"/>
    </font>
    <font>
      <sz val="14"/>
      <color theme="0"/>
      <name val="Calibri"/>
      <family val="2"/>
      <scheme val="minor"/>
    </font>
    <font>
      <sz val="8"/>
      <color theme="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B744D"/>
      </left>
      <right/>
      <top style="thin">
        <color rgb="FF0B744D"/>
      </top>
      <bottom style="thin">
        <color rgb="FF0B744D"/>
      </bottom>
      <diagonal/>
    </border>
    <border>
      <left/>
      <right style="thin">
        <color rgb="FF0B744D"/>
      </right>
      <top style="thin">
        <color rgb="FF0B744D"/>
      </top>
      <bottom style="thin">
        <color rgb="FF0B744D"/>
      </bottom>
      <diagonal/>
    </border>
    <border>
      <left style="thin">
        <color rgb="FF0B744D"/>
      </left>
      <right style="thin">
        <color rgb="FF0B744D"/>
      </right>
      <top style="thin">
        <color rgb="FF0B744D"/>
      </top>
      <bottom style="thin">
        <color rgb="FF0B744D"/>
      </bottom>
      <diagonal/>
    </border>
    <border>
      <left/>
      <right/>
      <top style="thin">
        <color rgb="FF0B744D"/>
      </top>
      <bottom style="thin">
        <color rgb="FF0B744D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 indent="1"/>
    </xf>
    <xf numFmtId="0" fontId="0" fillId="0" borderId="0" xfId="0" applyNumberFormat="1"/>
    <xf numFmtId="0" fontId="5" fillId="0" borderId="0" xfId="0" applyFont="1"/>
    <xf numFmtId="0" fontId="6" fillId="0" borderId="0" xfId="0" applyFont="1" applyAlignment="1">
      <alignment horizontal="left"/>
    </xf>
    <xf numFmtId="167" fontId="5" fillId="0" borderId="0" xfId="0" applyNumberFormat="1" applyFont="1" applyAlignment="1">
      <alignment horizontal="left"/>
    </xf>
    <xf numFmtId="3" fontId="5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3" borderId="0" xfId="0" applyFont="1" applyFill="1"/>
    <xf numFmtId="167" fontId="5" fillId="2" borderId="0" xfId="0" applyNumberFormat="1" applyFont="1" applyFill="1" applyAlignment="1">
      <alignment horizontal="left"/>
    </xf>
    <xf numFmtId="3" fontId="5" fillId="2" borderId="0" xfId="0" applyNumberFormat="1" applyFont="1" applyFill="1"/>
    <xf numFmtId="0" fontId="12" fillId="4" borderId="0" xfId="0" applyFont="1" applyFill="1"/>
    <xf numFmtId="0" fontId="0" fillId="4" borderId="0" xfId="0" applyFill="1"/>
    <xf numFmtId="0" fontId="13" fillId="4" borderId="0" xfId="0" applyFont="1" applyFill="1"/>
    <xf numFmtId="0" fontId="14" fillId="4" borderId="0" xfId="0" applyFont="1" applyFill="1"/>
    <xf numFmtId="0" fontId="15" fillId="4" borderId="0" xfId="0" applyFont="1" applyFill="1"/>
    <xf numFmtId="0" fontId="16" fillId="4" borderId="0" xfId="1" applyFont="1" applyFill="1"/>
    <xf numFmtId="0" fontId="5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7" formatCode="[$-409]mmm\-yy;@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 xr9:uid="{1E364627-A5E9-424C-982B-8A115D3910F7}">
      <tableStyleElement type="headerRow" dxfId="13"/>
      <tableStyleElement type="firstRowStripe" dxfId="12"/>
    </tableStyle>
  </tableStyles>
  <colors>
    <mruColors>
      <color rgb="FFE25E54"/>
      <color rgb="FFE7A7A7"/>
      <color rgb="FFD15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Airport Passenger 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Airport Passengers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81"/>
              <c:pt idx="0">
                <c:v>2644539</c:v>
              </c:pt>
              <c:pt idx="1">
                <c:v>2359800</c:v>
              </c:pt>
              <c:pt idx="2">
                <c:v>2925918</c:v>
              </c:pt>
              <c:pt idx="3">
                <c:v>3024973</c:v>
              </c:pt>
              <c:pt idx="4">
                <c:v>3177100</c:v>
              </c:pt>
              <c:pt idx="5">
                <c:v>3419595</c:v>
              </c:pt>
              <c:pt idx="6">
                <c:v>3649702</c:v>
              </c:pt>
              <c:pt idx="7">
                <c:v>3650668</c:v>
              </c:pt>
              <c:pt idx="8">
                <c:v>3191526</c:v>
              </c:pt>
              <c:pt idx="9">
                <c:v>3249428</c:v>
              </c:pt>
              <c:pt idx="10">
                <c:v>2971484</c:v>
              </c:pt>
              <c:pt idx="11">
                <c:v>3074209</c:v>
              </c:pt>
              <c:pt idx="12">
                <c:v>2785466</c:v>
              </c:pt>
              <c:pt idx="13">
                <c:v>2515361</c:v>
              </c:pt>
              <c:pt idx="14">
                <c:v>3105958</c:v>
              </c:pt>
              <c:pt idx="15">
                <c:v>3139059</c:v>
              </c:pt>
              <c:pt idx="16">
                <c:v>3380355</c:v>
              </c:pt>
              <c:pt idx="17">
                <c:v>3612886</c:v>
              </c:pt>
              <c:pt idx="18">
                <c:v>3765824</c:v>
              </c:pt>
              <c:pt idx="19">
                <c:v>3771842</c:v>
              </c:pt>
              <c:pt idx="20">
                <c:v>3356365</c:v>
              </c:pt>
              <c:pt idx="21">
                <c:v>3490100</c:v>
              </c:pt>
              <c:pt idx="22">
                <c:v>3163659</c:v>
              </c:pt>
              <c:pt idx="23">
                <c:v>3167124</c:v>
              </c:pt>
              <c:pt idx="24">
                <c:v>2883810</c:v>
              </c:pt>
              <c:pt idx="25">
                <c:v>2610667</c:v>
              </c:pt>
              <c:pt idx="26">
                <c:v>3129205</c:v>
              </c:pt>
              <c:pt idx="27">
                <c:v>3200527</c:v>
              </c:pt>
              <c:pt idx="28">
                <c:v>3547804</c:v>
              </c:pt>
              <c:pt idx="29">
                <c:v>3766323</c:v>
              </c:pt>
              <c:pt idx="30">
                <c:v>3935589</c:v>
              </c:pt>
              <c:pt idx="31">
                <c:v>3917884</c:v>
              </c:pt>
              <c:pt idx="32">
                <c:v>3564970</c:v>
              </c:pt>
              <c:pt idx="33">
                <c:v>3602455</c:v>
              </c:pt>
              <c:pt idx="34">
                <c:v>3326859</c:v>
              </c:pt>
              <c:pt idx="35">
                <c:v>3441693</c:v>
              </c:pt>
              <c:pt idx="36">
                <c:v>3211600</c:v>
              </c:pt>
              <c:pt idx="37">
                <c:v>2998119</c:v>
              </c:pt>
              <c:pt idx="38">
                <c:v>3472440</c:v>
              </c:pt>
              <c:pt idx="39">
                <c:v>3563007</c:v>
              </c:pt>
              <c:pt idx="40">
                <c:v>3820570</c:v>
              </c:pt>
              <c:pt idx="41">
                <c:v>4107195</c:v>
              </c:pt>
              <c:pt idx="42">
                <c:v>4284443</c:v>
              </c:pt>
              <c:pt idx="43">
                <c:v>4356216</c:v>
              </c:pt>
              <c:pt idx="44">
                <c:v>3819379</c:v>
              </c:pt>
              <c:pt idx="45">
                <c:v>3844987</c:v>
              </c:pt>
              <c:pt idx="46">
                <c:v>3478890</c:v>
              </c:pt>
              <c:pt idx="47">
                <c:v>3443039</c:v>
              </c:pt>
              <c:pt idx="48">
                <c:v>3204637</c:v>
              </c:pt>
              <c:pt idx="49">
                <c:v>2966477</c:v>
              </c:pt>
              <c:pt idx="50">
                <c:v>3593364</c:v>
              </c:pt>
              <c:pt idx="51">
                <c:v>3604104</c:v>
              </c:pt>
              <c:pt idx="52">
                <c:v>3933016</c:v>
              </c:pt>
              <c:pt idx="53">
                <c:v>4146797</c:v>
              </c:pt>
              <c:pt idx="54">
                <c:v>4176486</c:v>
              </c:pt>
              <c:pt idx="55">
                <c:v>4347059</c:v>
              </c:pt>
              <c:pt idx="56">
                <c:v>3781168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E41-4ED6-83F2-3AE51444F579}"/>
            </c:ext>
          </c:extLst>
        </c:ser>
        <c:ser>
          <c:idx val="1"/>
          <c:order val="1"/>
          <c:tx>
            <c:v>Forecast (Airport Passengers)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3858196.3569040108</c:v>
              </c:pt>
              <c:pt idx="58">
                <c:v>3562679.8147925721</c:v>
              </c:pt>
              <c:pt idx="59">
                <c:v>3633798.4729250954</c:v>
              </c:pt>
              <c:pt idx="60">
                <c:v>3366457.3612811649</c:v>
              </c:pt>
              <c:pt idx="61">
                <c:v>3110902.6240295651</c:v>
              </c:pt>
              <c:pt idx="62">
                <c:v>3614670.2108763144</c:v>
              </c:pt>
              <c:pt idx="63">
                <c:v>3666432.117738775</c:v>
              </c:pt>
              <c:pt idx="64">
                <c:v>3960805.0319508724</c:v>
              </c:pt>
              <c:pt idx="65">
                <c:v>4182885.9611527501</c:v>
              </c:pt>
              <c:pt idx="66">
                <c:v>4367447.1020644996</c:v>
              </c:pt>
              <c:pt idx="67">
                <c:v>4363455.1675175149</c:v>
              </c:pt>
              <c:pt idx="68">
                <c:v>3954015.4254007861</c:v>
              </c:pt>
              <c:pt idx="69">
                <c:v>4031043.7823047969</c:v>
              </c:pt>
              <c:pt idx="70">
                <c:v>3735527.2401933582</c:v>
              </c:pt>
              <c:pt idx="71">
                <c:v>3806645.8983258815</c:v>
              </c:pt>
              <c:pt idx="72">
                <c:v>3539304.7866819515</c:v>
              </c:pt>
              <c:pt idx="73">
                <c:v>3283750.0494303512</c:v>
              </c:pt>
              <c:pt idx="74">
                <c:v>3787517.6362771005</c:v>
              </c:pt>
              <c:pt idx="75">
                <c:v>3839279.5431395615</c:v>
              </c:pt>
              <c:pt idx="76">
                <c:v>4133652.4573516585</c:v>
              </c:pt>
              <c:pt idx="77">
                <c:v>4355733.3865535362</c:v>
              </c:pt>
              <c:pt idx="78">
                <c:v>4540294.5274652867</c:v>
              </c:pt>
              <c:pt idx="79">
                <c:v>4536302.592918301</c:v>
              </c:pt>
              <c:pt idx="80">
                <c:v>4126862.8508015722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E41-4ED6-83F2-3AE51444F579}"/>
            </c:ext>
          </c:extLst>
        </c:ser>
        <c:ser>
          <c:idx val="2"/>
          <c:order val="2"/>
          <c:tx>
            <c:v>Lower Confidence Bound (Airport Passengers)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3695827.071337596</c:v>
              </c:pt>
              <c:pt idx="58">
                <c:v>3395234.3290626127</c:v>
              </c:pt>
              <c:pt idx="59">
                <c:v>3461387.5968217924</c:v>
              </c:pt>
              <c:pt idx="60">
                <c:v>3189182.4444287894</c:v>
              </c:pt>
              <c:pt idx="61">
                <c:v>2928856.7472351794</c:v>
              </c:pt>
              <c:pt idx="62">
                <c:v>3427939.1790022892</c:v>
              </c:pt>
              <c:pt idx="63">
                <c:v>3475095.2945883656</c:v>
              </c:pt>
              <c:pt idx="64">
                <c:v>3764936.0480073574</c:v>
              </c:pt>
              <c:pt idx="65">
                <c:v>3982553.3179673976</c:v>
              </c:pt>
              <c:pt idx="66">
                <c:v>4162714.691868763</c:v>
              </c:pt>
              <c:pt idx="67">
                <c:v>4154382.7227156921</c:v>
              </c:pt>
              <c:pt idx="68">
                <c:v>3740658.9096208187</c:v>
              </c:pt>
              <c:pt idx="69">
                <c:v>3813423.808088656</c:v>
              </c:pt>
              <c:pt idx="70">
                <c:v>3513725.7444141367</c:v>
              </c:pt>
              <c:pt idx="71">
                <c:v>3580709.4021058688</c:v>
              </c:pt>
              <c:pt idx="72">
                <c:v>3309277.1877112389</c:v>
              </c:pt>
              <c:pt idx="73">
                <c:v>3049672.8310821415</c:v>
              </c:pt>
              <c:pt idx="74">
                <c:v>3549430.0544170653</c:v>
              </c:pt>
              <c:pt idx="75">
                <c:v>3597218.7935852995</c:v>
              </c:pt>
              <c:pt idx="76">
                <c:v>3887653.8264740822</c:v>
              </c:pt>
              <c:pt idx="77">
                <c:v>4105830.3871314777</c:v>
              </c:pt>
              <c:pt idx="78">
                <c:v>4286519.0215908252</c:v>
              </c:pt>
              <c:pt idx="79">
                <c:v>4278684.903490141</c:v>
              </c:pt>
              <c:pt idx="80">
                <c:v>3865431.8629269381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E41-4ED6-83F2-3AE51444F579}"/>
            </c:ext>
          </c:extLst>
        </c:ser>
        <c:ser>
          <c:idx val="3"/>
          <c:order val="3"/>
          <c:tx>
            <c:v>Upper Confidence Bound (Airport Passengers)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  <c:pt idx="11">
                <c:v>40148</c:v>
              </c:pt>
              <c:pt idx="12">
                <c:v>40179</c:v>
              </c:pt>
              <c:pt idx="13">
                <c:v>40210</c:v>
              </c:pt>
              <c:pt idx="14">
                <c:v>40238</c:v>
              </c:pt>
              <c:pt idx="15">
                <c:v>40269</c:v>
              </c:pt>
              <c:pt idx="16">
                <c:v>40299</c:v>
              </c:pt>
              <c:pt idx="17">
                <c:v>40330</c:v>
              </c:pt>
              <c:pt idx="18">
                <c:v>40360</c:v>
              </c:pt>
              <c:pt idx="19">
                <c:v>40391</c:v>
              </c:pt>
              <c:pt idx="20">
                <c:v>40422</c:v>
              </c:pt>
              <c:pt idx="21">
                <c:v>40452</c:v>
              </c:pt>
              <c:pt idx="22">
                <c:v>40483</c:v>
              </c:pt>
              <c:pt idx="23">
                <c:v>40513</c:v>
              </c:pt>
              <c:pt idx="24">
                <c:v>40544</c:v>
              </c:pt>
              <c:pt idx="25">
                <c:v>40575</c:v>
              </c:pt>
              <c:pt idx="26">
                <c:v>40603</c:v>
              </c:pt>
              <c:pt idx="27">
                <c:v>40634</c:v>
              </c:pt>
              <c:pt idx="28">
                <c:v>40664</c:v>
              </c:pt>
              <c:pt idx="29">
                <c:v>40695</c:v>
              </c:pt>
              <c:pt idx="30">
                <c:v>40725</c:v>
              </c:pt>
              <c:pt idx="31">
                <c:v>40756</c:v>
              </c:pt>
              <c:pt idx="32">
                <c:v>40787</c:v>
              </c:pt>
              <c:pt idx="33">
                <c:v>40817</c:v>
              </c:pt>
              <c:pt idx="34">
                <c:v>40848</c:v>
              </c:pt>
              <c:pt idx="35">
                <c:v>40878</c:v>
              </c:pt>
              <c:pt idx="36">
                <c:v>40909</c:v>
              </c:pt>
              <c:pt idx="37">
                <c:v>40940</c:v>
              </c:pt>
              <c:pt idx="38">
                <c:v>40969</c:v>
              </c:pt>
              <c:pt idx="39">
                <c:v>41000</c:v>
              </c:pt>
              <c:pt idx="40">
                <c:v>41030</c:v>
              </c:pt>
              <c:pt idx="41">
                <c:v>41061</c:v>
              </c:pt>
              <c:pt idx="42">
                <c:v>41091</c:v>
              </c:pt>
              <c:pt idx="43">
                <c:v>41122</c:v>
              </c:pt>
              <c:pt idx="44">
                <c:v>41153</c:v>
              </c:pt>
              <c:pt idx="45">
                <c:v>41183</c:v>
              </c:pt>
              <c:pt idx="46">
                <c:v>41214</c:v>
              </c:pt>
              <c:pt idx="47">
                <c:v>41244</c:v>
              </c:pt>
              <c:pt idx="48">
                <c:v>41275</c:v>
              </c:pt>
              <c:pt idx="49">
                <c:v>41306</c:v>
              </c:pt>
              <c:pt idx="50">
                <c:v>41334</c:v>
              </c:pt>
              <c:pt idx="51">
                <c:v>41365</c:v>
              </c:pt>
              <c:pt idx="52">
                <c:v>41395</c:v>
              </c:pt>
              <c:pt idx="53">
                <c:v>41426</c:v>
              </c:pt>
              <c:pt idx="54">
                <c:v>41456</c:v>
              </c:pt>
              <c:pt idx="55">
                <c:v>41487</c:v>
              </c:pt>
              <c:pt idx="56">
                <c:v>41518</c:v>
              </c:pt>
              <c:pt idx="57">
                <c:v>41548</c:v>
              </c:pt>
              <c:pt idx="58">
                <c:v>41579</c:v>
              </c:pt>
              <c:pt idx="59">
                <c:v>41609</c:v>
              </c:pt>
              <c:pt idx="60">
                <c:v>41640</c:v>
              </c:pt>
              <c:pt idx="61">
                <c:v>41671</c:v>
              </c:pt>
              <c:pt idx="62">
                <c:v>41699</c:v>
              </c:pt>
              <c:pt idx="63">
                <c:v>41730</c:v>
              </c:pt>
              <c:pt idx="64">
                <c:v>41760</c:v>
              </c:pt>
              <c:pt idx="65">
                <c:v>41791</c:v>
              </c:pt>
              <c:pt idx="66">
                <c:v>41821</c:v>
              </c:pt>
              <c:pt idx="67">
                <c:v>41852</c:v>
              </c:pt>
              <c:pt idx="68">
                <c:v>41883</c:v>
              </c:pt>
              <c:pt idx="69">
                <c:v>41913</c:v>
              </c:pt>
              <c:pt idx="70">
                <c:v>41944</c:v>
              </c:pt>
              <c:pt idx="71">
                <c:v>41974</c:v>
              </c:pt>
              <c:pt idx="72">
                <c:v>42005</c:v>
              </c:pt>
              <c:pt idx="73">
                <c:v>42036</c:v>
              </c:pt>
              <c:pt idx="74">
                <c:v>42064</c:v>
              </c:pt>
              <c:pt idx="75">
                <c:v>42095</c:v>
              </c:pt>
              <c:pt idx="76">
                <c:v>42125</c:v>
              </c:pt>
              <c:pt idx="77">
                <c:v>42156</c:v>
              </c:pt>
              <c:pt idx="78">
                <c:v>42186</c:v>
              </c:pt>
              <c:pt idx="79">
                <c:v>42217</c:v>
              </c:pt>
              <c:pt idx="80">
                <c:v>42248</c:v>
              </c:pt>
            </c:numLit>
          </c:cat>
          <c:val>
            <c:numLit>
              <c:formatCode>General</c:formatCode>
              <c:ptCount val="81"/>
              <c:pt idx="56">
                <c:v>3781168</c:v>
              </c:pt>
              <c:pt idx="57">
                <c:v>4020565.6424704255</c:v>
              </c:pt>
              <c:pt idx="58">
                <c:v>3730125.3005225314</c:v>
              </c:pt>
              <c:pt idx="59">
                <c:v>3806209.3490283983</c:v>
              </c:pt>
              <c:pt idx="60">
                <c:v>3543732.2781335404</c:v>
              </c:pt>
              <c:pt idx="61">
                <c:v>3292948.5008239509</c:v>
              </c:pt>
              <c:pt idx="62">
                <c:v>3801401.2427503397</c:v>
              </c:pt>
              <c:pt idx="63">
                <c:v>3857768.9408891844</c:v>
              </c:pt>
              <c:pt idx="64">
                <c:v>4156674.0158943874</c:v>
              </c:pt>
              <c:pt idx="65">
                <c:v>4383218.604338103</c:v>
              </c:pt>
              <c:pt idx="66">
                <c:v>4572179.5122602358</c:v>
              </c:pt>
              <c:pt idx="67">
                <c:v>4572527.6123193381</c:v>
              </c:pt>
              <c:pt idx="68">
                <c:v>4167371.9411807535</c:v>
              </c:pt>
              <c:pt idx="69">
                <c:v>4248663.7565209372</c:v>
              </c:pt>
              <c:pt idx="70">
                <c:v>3957328.7359725796</c:v>
              </c:pt>
              <c:pt idx="71">
                <c:v>4032582.3945458941</c:v>
              </c:pt>
              <c:pt idx="72">
                <c:v>3769332.3856526641</c:v>
              </c:pt>
              <c:pt idx="73">
                <c:v>3517827.267778561</c:v>
              </c:pt>
              <c:pt idx="74">
                <c:v>4025605.2181371357</c:v>
              </c:pt>
              <c:pt idx="75">
                <c:v>4081340.2926938236</c:v>
              </c:pt>
              <c:pt idx="76">
                <c:v>4379651.0882292343</c:v>
              </c:pt>
              <c:pt idx="77">
                <c:v>4605636.3859755946</c:v>
              </c:pt>
              <c:pt idx="78">
                <c:v>4794070.0333397482</c:v>
              </c:pt>
              <c:pt idx="79">
                <c:v>4793920.282346461</c:v>
              </c:pt>
              <c:pt idx="80">
                <c:v>4388293.8386762068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E41-4ED6-83F2-3AE51444F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3153216"/>
        <c:axId val="-73148352"/>
      </c:lineChart>
      <c:catAx>
        <c:axId val="-731532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48352"/>
        <c:crosses val="autoZero"/>
        <c:auto val="1"/>
        <c:lblAlgn val="ctr"/>
        <c:lblOffset val="100"/>
        <c:noMultiLvlLbl val="0"/>
      </c:catAx>
      <c:valAx>
        <c:axId val="-7314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5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'Forecast.ets sample'!A84"/><Relationship Id="rId1" Type="http://schemas.openxmlformats.org/officeDocument/2006/relationships/hyperlink" Target="https://support.office.com/en-us/article/Forecasting-functions-reference-897a2fe9-6595-4680-a0b0-93e0308d5f6e" TargetMode="Externa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745</xdr:colOff>
      <xdr:row>4</xdr:row>
      <xdr:rowOff>19045</xdr:rowOff>
    </xdr:from>
    <xdr:to>
      <xdr:col>11</xdr:col>
      <xdr:colOff>217151</xdr:colOff>
      <xdr:row>8</xdr:row>
      <xdr:rowOff>142874</xdr:rowOff>
    </xdr:to>
    <xdr:grpSp>
      <xdr:nvGrpSpPr>
        <xdr:cNvPr id="2" name="Step 1">
          <a:extLst>
            <a:ext uri="{FF2B5EF4-FFF2-40B4-BE49-F238E27FC236}">
              <a16:creationId xmlns:a16="http://schemas.microsoft.com/office/drawing/2014/main" id="{80C2508A-C826-4329-AF29-07ABD8191A86}"/>
            </a:ext>
          </a:extLst>
        </xdr:cNvPr>
        <xdr:cNvGrpSpPr/>
      </xdr:nvGrpSpPr>
      <xdr:grpSpPr>
        <a:xfrm>
          <a:off x="7656604" y="1462363"/>
          <a:ext cx="2825135" cy="984440"/>
          <a:chOff x="331650" y="1322236"/>
          <a:chExt cx="1872343" cy="851911"/>
        </a:xfrm>
        <a:solidFill>
          <a:schemeClr val="accent1"/>
        </a:solidFill>
      </xdr:grpSpPr>
      <xdr:sp macro="" textlink="">
        <xdr:nvSpPr>
          <xdr:cNvPr id="3" name="Container">
            <a:extLst>
              <a:ext uri="{FF2B5EF4-FFF2-40B4-BE49-F238E27FC236}">
                <a16:creationId xmlns:a16="http://schemas.microsoft.com/office/drawing/2014/main" id="{0472FB07-ABD4-40A0-A4F3-A66CBAD80B8F}"/>
              </a:ext>
            </a:extLst>
          </xdr:cNvPr>
          <xdr:cNvSpPr/>
        </xdr:nvSpPr>
        <xdr:spPr>
          <a:xfrm>
            <a:off x="331650" y="1333499"/>
            <a:ext cx="1872343" cy="840648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4" name="Text">
            <a:extLst>
              <a:ext uri="{FF2B5EF4-FFF2-40B4-BE49-F238E27FC236}">
                <a16:creationId xmlns:a16="http://schemas.microsoft.com/office/drawing/2014/main" id="{83C8947C-9A65-47FE-BF45-4A3F9F2B6C36}"/>
              </a:ext>
            </a:extLst>
          </xdr:cNvPr>
          <xdr:cNvSpPr txBox="1"/>
        </xdr:nvSpPr>
        <xdr:spPr>
          <a:xfrm>
            <a:off x="529513" y="1348164"/>
            <a:ext cx="1605704" cy="7517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This example contains sample monthly passenger data for an airport from January 2009 - September 2013.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5" name="Number">
            <a:extLst>
              <a:ext uri="{FF2B5EF4-FFF2-40B4-BE49-F238E27FC236}">
                <a16:creationId xmlns:a16="http://schemas.microsoft.com/office/drawing/2014/main" id="{7778D186-57C7-4182-ABF9-B3D1FE16F0B2}"/>
              </a:ext>
            </a:extLst>
          </xdr:cNvPr>
          <xdr:cNvSpPr txBox="1"/>
        </xdr:nvSpPr>
        <xdr:spPr>
          <a:xfrm>
            <a:off x="335860" y="1322236"/>
            <a:ext cx="199185" cy="67677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9</xdr:row>
      <xdr:rowOff>9776</xdr:rowOff>
    </xdr:from>
    <xdr:to>
      <xdr:col>11</xdr:col>
      <xdr:colOff>224407</xdr:colOff>
      <xdr:row>15</xdr:row>
      <xdr:rowOff>19049</xdr:rowOff>
    </xdr:to>
    <xdr:grpSp>
      <xdr:nvGrpSpPr>
        <xdr:cNvPr id="6" name="Step 3">
          <a:extLst>
            <a:ext uri="{FF2B5EF4-FFF2-40B4-BE49-F238E27FC236}">
              <a16:creationId xmlns:a16="http://schemas.microsoft.com/office/drawing/2014/main" id="{199E4E4F-C675-436B-9D75-3D27D013D824}"/>
            </a:ext>
          </a:extLst>
        </xdr:cNvPr>
        <xdr:cNvGrpSpPr/>
      </xdr:nvGrpSpPr>
      <xdr:grpSpPr>
        <a:xfrm>
          <a:off x="7655859" y="2528858"/>
          <a:ext cx="2833136" cy="1300191"/>
          <a:chOff x="7061007" y="2613499"/>
          <a:chExt cx="2586607" cy="1174171"/>
        </a:xfrm>
      </xdr:grpSpPr>
      <xdr:sp macro="" textlink="">
        <xdr:nvSpPr>
          <xdr:cNvPr id="7" name="Container">
            <a:extLst>
              <a:ext uri="{FF2B5EF4-FFF2-40B4-BE49-F238E27FC236}">
                <a16:creationId xmlns:a16="http://schemas.microsoft.com/office/drawing/2014/main" id="{4F7120DD-AEC0-468A-A4F0-00D211C0DED8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8" name="Text">
            <a:extLst>
              <a:ext uri="{FF2B5EF4-FFF2-40B4-BE49-F238E27FC236}">
                <a16:creationId xmlns:a16="http://schemas.microsoft.com/office/drawing/2014/main" id="{1D8A3AFC-7C37-4911-9E15-54E30692074F}"/>
              </a:ext>
            </a:extLst>
          </xdr:cNvPr>
          <xdr:cNvSpPr txBox="1"/>
        </xdr:nvSpPr>
        <xdr:spPr>
          <a:xfrm>
            <a:off x="7324725" y="2629002"/>
            <a:ext cx="2322889" cy="114100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If you scroll down, beginning in row 61 you'll see how we used FORECAST.ETS functions to calculate the forecast passenger traffic through September 2015. 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	Or click the button &gt;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9" name="Number">
            <a:extLst>
              <a:ext uri="{FF2B5EF4-FFF2-40B4-BE49-F238E27FC236}">
                <a16:creationId xmlns:a16="http://schemas.microsoft.com/office/drawing/2014/main" id="{385C69CB-5742-4ACC-BBF3-E8D54621B2AC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2</a:t>
            </a:r>
          </a:p>
        </xdr:txBody>
      </xdr:sp>
    </xdr:grpSp>
    <xdr:clientData/>
  </xdr:twoCellAnchor>
  <xdr:twoCellAnchor>
    <xdr:from>
      <xdr:col>7</xdr:col>
      <xdr:colOff>19050</xdr:colOff>
      <xdr:row>18</xdr:row>
      <xdr:rowOff>114551</xdr:rowOff>
    </xdr:from>
    <xdr:to>
      <xdr:col>11</xdr:col>
      <xdr:colOff>252982</xdr:colOff>
      <xdr:row>22</xdr:row>
      <xdr:rowOff>129950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586C8E6-DF65-4069-9DDD-CB106A05BDBC}"/>
            </a:ext>
          </a:extLst>
        </xdr:cNvPr>
        <xdr:cNvGrpSpPr/>
      </xdr:nvGrpSpPr>
      <xdr:grpSpPr>
        <a:xfrm>
          <a:off x="7674909" y="4570010"/>
          <a:ext cx="2842661" cy="876011"/>
          <a:chOff x="7080057" y="5023326"/>
          <a:chExt cx="2596132" cy="853599"/>
        </a:xfrm>
      </xdr:grpSpPr>
      <xdr:sp macro="" textlink="">
        <xdr:nvSpPr>
          <xdr:cNvPr id="11" name="Container">
            <a:extLst>
              <a:ext uri="{FF2B5EF4-FFF2-40B4-BE49-F238E27FC236}">
                <a16:creationId xmlns:a16="http://schemas.microsoft.com/office/drawing/2014/main" id="{F18446FD-858F-4977-81E0-EFA3549AEE5C}"/>
              </a:ext>
            </a:extLst>
          </xdr:cNvPr>
          <xdr:cNvSpPr/>
        </xdr:nvSpPr>
        <xdr:spPr>
          <a:xfrm>
            <a:off x="7080057" y="5023326"/>
            <a:ext cx="2578609" cy="853599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2" name="Number">
            <a:extLst>
              <a:ext uri="{FF2B5EF4-FFF2-40B4-BE49-F238E27FC236}">
                <a16:creationId xmlns:a16="http://schemas.microsoft.com/office/drawing/2014/main" id="{28F63505-2214-4124-94D5-65905424B6E3}"/>
              </a:ext>
            </a:extLst>
          </xdr:cNvPr>
          <xdr:cNvSpPr txBox="1"/>
        </xdr:nvSpPr>
        <xdr:spPr>
          <a:xfrm>
            <a:off x="7080057" y="5137626"/>
            <a:ext cx="274320" cy="2392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4</a:t>
            </a:r>
          </a:p>
        </xdr:txBody>
      </xdr:sp>
      <xdr:sp macro="" textlink="">
        <xdr:nvSpPr>
          <xdr:cNvPr id="13" name="Text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3CC71F29-7101-4062-A915-5B27E87D4AB8}"/>
              </a:ext>
            </a:extLst>
          </xdr:cNvPr>
          <xdr:cNvSpPr txBox="1"/>
        </xdr:nvSpPr>
        <xdr:spPr>
          <a:xfrm>
            <a:off x="7353300" y="5057775"/>
            <a:ext cx="2322889" cy="8053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Review the FORECASTING function reference on support.office.com by clicking this box.</a:t>
            </a:r>
          </a:p>
        </xdr:txBody>
      </xdr:sp>
    </xdr:grpSp>
    <xdr:clientData/>
  </xdr:twoCellAnchor>
  <xdr:twoCellAnchor>
    <xdr:from>
      <xdr:col>7</xdr:col>
      <xdr:colOff>19050</xdr:colOff>
      <xdr:row>15</xdr:row>
      <xdr:rowOff>104181</xdr:rowOff>
    </xdr:from>
    <xdr:to>
      <xdr:col>11</xdr:col>
      <xdr:colOff>243457</xdr:colOff>
      <xdr:row>18</xdr:row>
      <xdr:rowOff>28575</xdr:rowOff>
    </xdr:to>
    <xdr:grpSp>
      <xdr:nvGrpSpPr>
        <xdr:cNvPr id="14" name="Step 3">
          <a:extLst>
            <a:ext uri="{FF2B5EF4-FFF2-40B4-BE49-F238E27FC236}">
              <a16:creationId xmlns:a16="http://schemas.microsoft.com/office/drawing/2014/main" id="{E5BE7E6B-6697-4167-8881-30FF4F9237E0}"/>
            </a:ext>
          </a:extLst>
        </xdr:cNvPr>
        <xdr:cNvGrpSpPr/>
      </xdr:nvGrpSpPr>
      <xdr:grpSpPr>
        <a:xfrm>
          <a:off x="7674909" y="3914181"/>
          <a:ext cx="2833136" cy="569853"/>
          <a:chOff x="7061007" y="2543886"/>
          <a:chExt cx="2586607" cy="1243784"/>
        </a:xfrm>
      </xdr:grpSpPr>
      <xdr:sp macro="" textlink="">
        <xdr:nvSpPr>
          <xdr:cNvPr id="15" name="Container">
            <a:extLst>
              <a:ext uri="{FF2B5EF4-FFF2-40B4-BE49-F238E27FC236}">
                <a16:creationId xmlns:a16="http://schemas.microsoft.com/office/drawing/2014/main" id="{27362F5B-FDD5-445D-96C8-C8D96A5B9BAB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16" name="Text">
            <a:extLst>
              <a:ext uri="{FF2B5EF4-FFF2-40B4-BE49-F238E27FC236}">
                <a16:creationId xmlns:a16="http://schemas.microsoft.com/office/drawing/2014/main" id="{300875DF-F1EF-4402-B116-4D7F1B0BE0E5}"/>
              </a:ext>
            </a:extLst>
          </xdr:cNvPr>
          <xdr:cNvSpPr txBox="1"/>
        </xdr:nvSpPr>
        <xdr:spPr>
          <a:xfrm>
            <a:off x="7324725" y="2543886"/>
            <a:ext cx="2322889" cy="106998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There is an accompanying line chart displaying forecast traffic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</xdr:txBody>
      </xdr:sp>
      <xdr:sp macro="" textlink="">
        <xdr:nvSpPr>
          <xdr:cNvPr id="17" name="Number">
            <a:extLst>
              <a:ext uri="{FF2B5EF4-FFF2-40B4-BE49-F238E27FC236}">
                <a16:creationId xmlns:a16="http://schemas.microsoft.com/office/drawing/2014/main" id="{6D449CA9-128F-46B5-B9E4-BFB61D32A92B}"/>
              </a:ext>
            </a:extLst>
          </xdr:cNvPr>
          <xdr:cNvSpPr txBox="1"/>
        </xdr:nvSpPr>
        <xdr:spPr>
          <a:xfrm>
            <a:off x="7067550" y="2769143"/>
            <a:ext cx="274320" cy="56489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3</a:t>
            </a:r>
          </a:p>
        </xdr:txBody>
      </xdr:sp>
    </xdr:grpSp>
    <xdr:clientData/>
  </xdr:twoCellAnchor>
  <xdr:twoCellAnchor>
    <xdr:from>
      <xdr:col>6</xdr:col>
      <xdr:colOff>0</xdr:colOff>
      <xdr:row>59</xdr:row>
      <xdr:rowOff>114300</xdr:rowOff>
    </xdr:from>
    <xdr:to>
      <xdr:col>9</xdr:col>
      <xdr:colOff>657225</xdr:colOff>
      <xdr:row>65</xdr:row>
      <xdr:rowOff>190249</xdr:rowOff>
    </xdr:to>
    <xdr:grpSp>
      <xdr:nvGrpSpPr>
        <xdr:cNvPr id="18" name="Step 3">
          <a:extLst>
            <a:ext uri="{FF2B5EF4-FFF2-40B4-BE49-F238E27FC236}">
              <a16:creationId xmlns:a16="http://schemas.microsoft.com/office/drawing/2014/main" id="{B2796095-21D5-4433-8B8D-4F5FC5F14E00}"/>
            </a:ext>
          </a:extLst>
        </xdr:cNvPr>
        <xdr:cNvGrpSpPr/>
      </xdr:nvGrpSpPr>
      <xdr:grpSpPr>
        <a:xfrm>
          <a:off x="7046259" y="13391029"/>
          <a:ext cx="2486025" cy="1366867"/>
          <a:chOff x="7061007" y="2613499"/>
          <a:chExt cx="2586607" cy="1174171"/>
        </a:xfrm>
      </xdr:grpSpPr>
      <xdr:sp macro="" textlink="">
        <xdr:nvSpPr>
          <xdr:cNvPr id="19" name="Container">
            <a:extLst>
              <a:ext uri="{FF2B5EF4-FFF2-40B4-BE49-F238E27FC236}">
                <a16:creationId xmlns:a16="http://schemas.microsoft.com/office/drawing/2014/main" id="{C6C2CA02-0056-4879-A823-DD7F9DD25FA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0" name="Text">
            <a:extLst>
              <a:ext uri="{FF2B5EF4-FFF2-40B4-BE49-F238E27FC236}">
                <a16:creationId xmlns:a16="http://schemas.microsoft.com/office/drawing/2014/main" id="{8D66C445-4052-4503-8101-35564C21807C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Forecast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C uses the FORECAST.ETS function. See cell C61.</a:t>
            </a:r>
          </a:p>
        </xdr:txBody>
      </xdr:sp>
      <xdr:sp macro="" textlink="">
        <xdr:nvSpPr>
          <xdr:cNvPr id="21" name="Number">
            <a:extLst>
              <a:ext uri="{FF2B5EF4-FFF2-40B4-BE49-F238E27FC236}">
                <a16:creationId xmlns:a16="http://schemas.microsoft.com/office/drawing/2014/main" id="{E9CCEECC-D0DA-4166-A8BF-C749700DD5B3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C</a:t>
            </a:r>
          </a:p>
        </xdr:txBody>
      </xdr:sp>
    </xdr:grpSp>
    <xdr:clientData/>
  </xdr:twoCellAnchor>
  <xdr:twoCellAnchor>
    <xdr:from>
      <xdr:col>9</xdr:col>
      <xdr:colOff>733425</xdr:colOff>
      <xdr:row>59</xdr:row>
      <xdr:rowOff>114300</xdr:rowOff>
    </xdr:from>
    <xdr:to>
      <xdr:col>14</xdr:col>
      <xdr:colOff>41910</xdr:colOff>
      <xdr:row>65</xdr:row>
      <xdr:rowOff>190249</xdr:rowOff>
    </xdr:to>
    <xdr:grpSp>
      <xdr:nvGrpSpPr>
        <xdr:cNvPr id="22" name="Step 3">
          <a:extLst>
            <a:ext uri="{FF2B5EF4-FFF2-40B4-BE49-F238E27FC236}">
              <a16:creationId xmlns:a16="http://schemas.microsoft.com/office/drawing/2014/main" id="{AFF4B8D6-107D-4A0F-AF39-60FDDB14FF19}"/>
            </a:ext>
          </a:extLst>
        </xdr:cNvPr>
        <xdr:cNvGrpSpPr/>
      </xdr:nvGrpSpPr>
      <xdr:grpSpPr>
        <a:xfrm>
          <a:off x="9608484" y="13391029"/>
          <a:ext cx="2526814" cy="1366867"/>
          <a:chOff x="7061007" y="2613499"/>
          <a:chExt cx="2586607" cy="1174171"/>
        </a:xfrm>
      </xdr:grpSpPr>
      <xdr:sp macro="" textlink="">
        <xdr:nvSpPr>
          <xdr:cNvPr id="23" name="Container">
            <a:extLst>
              <a:ext uri="{FF2B5EF4-FFF2-40B4-BE49-F238E27FC236}">
                <a16:creationId xmlns:a16="http://schemas.microsoft.com/office/drawing/2014/main" id="{75FEF7A1-4409-498F-8419-524342A08D2C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4" name="Text">
            <a:extLst>
              <a:ext uri="{FF2B5EF4-FFF2-40B4-BE49-F238E27FC236}">
                <a16:creationId xmlns:a16="http://schemas.microsoft.com/office/drawing/2014/main" id="{F9D52994-6A1C-4403-A371-B4C2C430C252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Lower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D61.</a:t>
            </a:r>
          </a:p>
        </xdr:txBody>
      </xdr:sp>
      <xdr:sp macro="" textlink="">
        <xdr:nvSpPr>
          <xdr:cNvPr id="25" name="Number">
            <a:extLst>
              <a:ext uri="{FF2B5EF4-FFF2-40B4-BE49-F238E27FC236}">
                <a16:creationId xmlns:a16="http://schemas.microsoft.com/office/drawing/2014/main" id="{3F6FB90D-4870-48C0-9158-E012F7F58BFA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D</a:t>
            </a:r>
          </a:p>
        </xdr:txBody>
      </xdr:sp>
    </xdr:grpSp>
    <xdr:clientData/>
  </xdr:twoCellAnchor>
  <xdr:twoCellAnchor>
    <xdr:from>
      <xdr:col>14</xdr:col>
      <xdr:colOff>123825</xdr:colOff>
      <xdr:row>59</xdr:row>
      <xdr:rowOff>114300</xdr:rowOff>
    </xdr:from>
    <xdr:to>
      <xdr:col>18</xdr:col>
      <xdr:colOff>184785</xdr:colOff>
      <xdr:row>65</xdr:row>
      <xdr:rowOff>190249</xdr:rowOff>
    </xdr:to>
    <xdr:grpSp>
      <xdr:nvGrpSpPr>
        <xdr:cNvPr id="26" name="Step 3">
          <a:extLst>
            <a:ext uri="{FF2B5EF4-FFF2-40B4-BE49-F238E27FC236}">
              <a16:creationId xmlns:a16="http://schemas.microsoft.com/office/drawing/2014/main" id="{7E20AF79-80E8-4CF9-94B5-3A27CA832AC2}"/>
            </a:ext>
          </a:extLst>
        </xdr:cNvPr>
        <xdr:cNvGrpSpPr/>
      </xdr:nvGrpSpPr>
      <xdr:grpSpPr>
        <a:xfrm>
          <a:off x="12217213" y="13391029"/>
          <a:ext cx="2499360" cy="1366867"/>
          <a:chOff x="7061007" y="2613499"/>
          <a:chExt cx="2586607" cy="1174171"/>
        </a:xfrm>
      </xdr:grpSpPr>
      <xdr:sp macro="" textlink="">
        <xdr:nvSpPr>
          <xdr:cNvPr id="27" name="Container">
            <a:extLst>
              <a:ext uri="{FF2B5EF4-FFF2-40B4-BE49-F238E27FC236}">
                <a16:creationId xmlns:a16="http://schemas.microsoft.com/office/drawing/2014/main" id="{35D40498-59DF-404F-BFCF-13C053C32C42}"/>
              </a:ext>
            </a:extLst>
          </xdr:cNvPr>
          <xdr:cNvSpPr/>
        </xdr:nvSpPr>
        <xdr:spPr>
          <a:xfrm>
            <a:off x="7061007" y="2613499"/>
            <a:ext cx="2578609" cy="1174171"/>
          </a:xfrm>
          <a:prstGeom prst="rect">
            <a:avLst/>
          </a:prstGeom>
          <a:noFill/>
          <a:ln w="3175">
            <a:solidFill>
              <a:srgbClr val="0B744D"/>
            </a:solidFill>
          </a:ln>
        </xdr:spPr>
        <xdr:style>
          <a:lnRef idx="3">
            <a:schemeClr val="lt1"/>
          </a:lnRef>
          <a:fillRef idx="1">
            <a:schemeClr val="accent1"/>
          </a:fillRef>
          <a:effectRef idx="1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0B744D"/>
              </a:solidFill>
              <a:latin typeface="+mn-lt"/>
            </a:endParaRPr>
          </a:p>
        </xdr:txBody>
      </xdr:sp>
      <xdr:sp macro="" textlink="">
        <xdr:nvSpPr>
          <xdr:cNvPr id="28" name="Text">
            <a:extLst>
              <a:ext uri="{FF2B5EF4-FFF2-40B4-BE49-F238E27FC236}">
                <a16:creationId xmlns:a16="http://schemas.microsoft.com/office/drawing/2014/main" id="{4D779AE2-5140-4A2C-A76F-242121659048}"/>
              </a:ext>
            </a:extLst>
          </xdr:cNvPr>
          <xdr:cNvSpPr txBox="1"/>
        </xdr:nvSpPr>
        <xdr:spPr>
          <a:xfrm>
            <a:off x="7324725" y="2629002"/>
            <a:ext cx="2322889" cy="106998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="1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Upper Confidence Bound (Airport Passengers)</a:t>
            </a: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endParaRPr>
          </a:p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050" baseline="0">
                <a:solidFill>
                  <a:srgbClr val="0B744D"/>
                </a:solidFill>
                <a:effectLst/>
                <a:latin typeface="Segoe UI" pitchFamily="34" charset="0"/>
                <a:ea typeface="Segoe UI" pitchFamily="34" charset="0"/>
                <a:cs typeface="Segoe UI" pitchFamily="34" charset="0"/>
              </a:rPr>
              <a:t>Column D uses the FORECAST.ETS.CONFINTfunction. See cell E61. </a:t>
            </a:r>
          </a:p>
        </xdr:txBody>
      </xdr:sp>
      <xdr:sp macro="" textlink="">
        <xdr:nvSpPr>
          <xdr:cNvPr id="29" name="Number">
            <a:extLst>
              <a:ext uri="{FF2B5EF4-FFF2-40B4-BE49-F238E27FC236}">
                <a16:creationId xmlns:a16="http://schemas.microsoft.com/office/drawing/2014/main" id="{2125649F-4885-412D-A960-E8F7C12E6C09}"/>
              </a:ext>
            </a:extLst>
          </xdr:cNvPr>
          <xdr:cNvSpPr txBox="1"/>
        </xdr:nvSpPr>
        <xdr:spPr>
          <a:xfrm>
            <a:off x="7067550" y="2667002"/>
            <a:ext cx="274320" cy="3657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sz="2000">
                <a:solidFill>
                  <a:srgbClr val="0B744D"/>
                </a:solidFill>
                <a:latin typeface="Segoe UI" pitchFamily="34" charset="0"/>
                <a:ea typeface="Segoe UI" pitchFamily="34" charset="0"/>
                <a:cs typeface="Segoe UI" pitchFamily="34" charset="0"/>
              </a:rPr>
              <a:t>E</a:t>
            </a:r>
          </a:p>
        </xdr:txBody>
      </xdr:sp>
    </xdr:grpSp>
    <xdr:clientData/>
  </xdr:twoCellAnchor>
  <xdr:oneCellAnchor>
    <xdr:from>
      <xdr:col>5</xdr:col>
      <xdr:colOff>171449</xdr:colOff>
      <xdr:row>66</xdr:row>
      <xdr:rowOff>85724</xdr:rowOff>
    </xdr:from>
    <xdr:ext cx="7439026" cy="1166858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0784968-9A9C-4598-A05E-70AF5BB0971B}"/>
            </a:ext>
          </a:extLst>
        </xdr:cNvPr>
        <xdr:cNvSpPr txBox="1"/>
      </xdr:nvSpPr>
      <xdr:spPr>
        <a:xfrm>
          <a:off x="10199369" y="14533244"/>
          <a:ext cx="7439026" cy="1166858"/>
        </a:xfrm>
        <a:prstGeom prst="rect">
          <a:avLst/>
        </a:prstGeom>
        <a:noFill/>
        <a:ln>
          <a:solidFill>
            <a:srgbClr val="30966D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aseline="0">
              <a:solidFill>
                <a:srgbClr val="0B744D"/>
              </a:solidFill>
              <a:effectLst/>
              <a:latin typeface="Segoe UI" pitchFamily="34" charset="0"/>
              <a:ea typeface="Segoe UI" pitchFamily="34" charset="0"/>
              <a:cs typeface="Segoe UI" pitchFamily="34" charset="0"/>
            </a:rPr>
            <a:t>For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the same data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and date ranges, 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FORECAST.ETS.SEASONALITY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the seasonality detected in the data.</a:t>
          </a:r>
        </a:p>
        <a:p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The </a:t>
          </a:r>
          <a:r>
            <a:rPr lang="en-US" sz="1050" b="1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FORECAST.ETS.STAT</a:t>
          </a:r>
          <a:r>
            <a:rPr lang="en-US" sz="1050" b="1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function 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finds a specific stat from the ETS algorithm for a given set of</a:t>
          </a:r>
          <a:r>
            <a:rPr lang="en-US" sz="1050">
              <a:solidFill>
                <a:srgbClr val="0B744D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data and date ranges</a:t>
          </a:r>
          <a:r>
            <a:rPr lang="en-US" sz="105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.  In this example, the 3rd argument (1) tells the function to return the Alpha parameter of the ETS algorithm. The 4th</a:t>
          </a:r>
          <a:r>
            <a:rPr lang="en-US" sz="1050" baseline="0">
              <a:solidFill>
                <a:srgbClr val="0B744D"/>
              </a:solidFill>
              <a:latin typeface="Segoe UI" panose="020B0502040204020203" pitchFamily="34" charset="0"/>
              <a:cs typeface="Segoe UI" panose="020B0502040204020203" pitchFamily="34" charset="0"/>
            </a:rPr>
            <a:t> parameter can be 1 to calculate the seasonality, 0 to use no seasonality, or a positive integer to specify the length of the seasonal pattern. In this example, it refers to J48, which is the searonality calculation (same as if you set it to 1).</a:t>
          </a:r>
          <a:endParaRPr lang="en-US" sz="1050">
            <a:solidFill>
              <a:srgbClr val="0B744D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 editAs="oneCell">
    <xdr:from>
      <xdr:col>11</xdr:col>
      <xdr:colOff>304800</xdr:colOff>
      <xdr:row>9</xdr:row>
      <xdr:rowOff>133350</xdr:rowOff>
    </xdr:from>
    <xdr:to>
      <xdr:col>12</xdr:col>
      <xdr:colOff>437700</xdr:colOff>
      <xdr:row>14</xdr:row>
      <xdr:rowOff>95250</xdr:rowOff>
    </xdr:to>
    <xdr:pic>
      <xdr:nvPicPr>
        <xdr:cNvPr id="31" name="Picture 30" descr="https://tse1.mm.bing.net/th?&amp;id=OIP.M19a8a7fe0440c65a5b948861f02bce82H0&amp;w=300&amp;h=300&amp;c=0&amp;pid=1.9&amp;rs=0&amp;p=0&amp;r=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9EFD8F-BFAF-4C5A-8E0B-1EF732CDF8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3723620" y="2419350"/>
          <a:ext cx="7425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24</xdr:row>
      <xdr:rowOff>0</xdr:rowOff>
    </xdr:from>
    <xdr:to>
      <xdr:col>18</xdr:col>
      <xdr:colOff>331694</xdr:colOff>
      <xdr:row>46</xdr:row>
      <xdr:rowOff>24989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339CB324-D5A7-45FA-9B21-F941D417B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Data%20Analysis%20for%20Audi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stant Calc"/>
      <sheetName val="Subtotals"/>
      <sheetName val="Flash Fill"/>
      <sheetName val="Joining Text"/>
      <sheetName val="Data Types "/>
      <sheetName val="Series"/>
      <sheetName val="Gaps"/>
      <sheetName val="Gaps II"/>
      <sheetName val="Aging"/>
      <sheetName val="Matching two lists"/>
      <sheetName val="Date Filter"/>
      <sheetName val="Transpose"/>
      <sheetName val="Icon Sets"/>
      <sheetName val="Download"/>
      <sheetName val="S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6">
          <cell r="A6">
            <v>42736</v>
          </cell>
          <cell r="B6">
            <v>1</v>
          </cell>
        </row>
        <row r="7">
          <cell r="A7">
            <v>42737</v>
          </cell>
          <cell r="B7">
            <v>2</v>
          </cell>
        </row>
        <row r="8">
          <cell r="A8">
            <v>42738</v>
          </cell>
          <cell r="B8">
            <v>3</v>
          </cell>
        </row>
        <row r="9">
          <cell r="A9">
            <v>42739</v>
          </cell>
          <cell r="B9">
            <v>4</v>
          </cell>
        </row>
        <row r="10">
          <cell r="A10">
            <v>42740</v>
          </cell>
          <cell r="B10">
            <v>5</v>
          </cell>
        </row>
        <row r="11">
          <cell r="A11">
            <v>42741</v>
          </cell>
          <cell r="B11">
            <v>6</v>
          </cell>
        </row>
        <row r="12">
          <cell r="A12">
            <v>42742</v>
          </cell>
          <cell r="B12">
            <v>7</v>
          </cell>
        </row>
        <row r="13">
          <cell r="A13">
            <v>42744</v>
          </cell>
          <cell r="B13">
            <v>8</v>
          </cell>
        </row>
        <row r="14">
          <cell r="A14">
            <v>42745</v>
          </cell>
          <cell r="B14">
            <v>9</v>
          </cell>
        </row>
        <row r="15">
          <cell r="A15">
            <v>42746</v>
          </cell>
          <cell r="B15">
            <v>10</v>
          </cell>
        </row>
        <row r="16">
          <cell r="A16">
            <v>42747</v>
          </cell>
          <cell r="B16">
            <v>11</v>
          </cell>
        </row>
        <row r="17">
          <cell r="A17">
            <v>42748</v>
          </cell>
          <cell r="B17">
            <v>12</v>
          </cell>
        </row>
        <row r="18">
          <cell r="A18">
            <v>42749</v>
          </cell>
          <cell r="B18">
            <v>13</v>
          </cell>
        </row>
        <row r="19">
          <cell r="A19">
            <v>42750</v>
          </cell>
          <cell r="B19">
            <v>14</v>
          </cell>
        </row>
        <row r="20">
          <cell r="A20">
            <v>42751</v>
          </cell>
          <cell r="B20">
            <v>15</v>
          </cell>
        </row>
        <row r="21">
          <cell r="A21">
            <v>42752</v>
          </cell>
          <cell r="B21">
            <v>16</v>
          </cell>
        </row>
        <row r="22">
          <cell r="A22">
            <v>42753</v>
          </cell>
          <cell r="B22">
            <v>17</v>
          </cell>
        </row>
        <row r="23">
          <cell r="A23">
            <v>42754</v>
          </cell>
          <cell r="B23">
            <v>18</v>
          </cell>
        </row>
        <row r="24">
          <cell r="A24">
            <v>42755</v>
          </cell>
          <cell r="B24">
            <v>19</v>
          </cell>
        </row>
        <row r="25">
          <cell r="A25">
            <v>42756</v>
          </cell>
          <cell r="B25">
            <v>21</v>
          </cell>
        </row>
        <row r="26">
          <cell r="A26">
            <v>42758</v>
          </cell>
          <cell r="B26">
            <v>22</v>
          </cell>
        </row>
        <row r="27">
          <cell r="A27">
            <v>42757</v>
          </cell>
          <cell r="B27">
            <v>23</v>
          </cell>
        </row>
        <row r="28">
          <cell r="A28">
            <v>42759</v>
          </cell>
          <cell r="B28">
            <v>24</v>
          </cell>
        </row>
        <row r="29">
          <cell r="A29">
            <v>42760</v>
          </cell>
          <cell r="B29">
            <v>25</v>
          </cell>
        </row>
        <row r="30">
          <cell r="A30">
            <v>42761</v>
          </cell>
          <cell r="B30">
            <v>26</v>
          </cell>
        </row>
        <row r="31">
          <cell r="A31">
            <v>42762</v>
          </cell>
          <cell r="B31">
            <v>27</v>
          </cell>
        </row>
        <row r="32">
          <cell r="A32">
            <v>42763</v>
          </cell>
          <cell r="B32">
            <v>28</v>
          </cell>
        </row>
        <row r="33">
          <cell r="A33">
            <v>42764</v>
          </cell>
          <cell r="B33">
            <v>29</v>
          </cell>
        </row>
        <row r="34">
          <cell r="A34">
            <v>42765</v>
          </cell>
          <cell r="B34">
            <v>30</v>
          </cell>
        </row>
        <row r="35">
          <cell r="A35">
            <v>42766</v>
          </cell>
          <cell r="B35">
            <v>31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B42EF8E-44CE-4D44-9D66-78EAA4908106}" name="Table1" displayName="Table1" ref="A4:B14" totalsRowShown="0">
  <autoFilter ref="A4:B14" xr:uid="{2AE74A46-9348-4842-A05F-8E7F1C5B94B5}"/>
  <tableColumns count="2">
    <tableColumn id="1" xr3:uid="{E3403FC4-C1E8-440D-9C97-40B2F1120040}" name="Code"/>
    <tableColumn id="2" xr3:uid="{3E105C7F-022F-45BD-A597-EDE354A7E872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5AD8B8-0DBA-426F-A3FB-2B4AB1F8B97D}" name="Table13" displayName="Table13" ref="A1:F15" headerRowDxfId="5">
  <autoFilter ref="A1:F15" xr:uid="{CDA31587-6198-44A4-8173-8B55932BD5BA}"/>
  <tableColumns count="6">
    <tableColumn id="9" xr3:uid="{198F323E-0D71-49A3-A4FB-22A6399FF74B}" name="Sub Category"/>
    <tableColumn id="10" xr3:uid="{238640AE-0335-4434-8789-C902E0E8181C}" name="Quantity"/>
    <tableColumn id="11" xr3:uid="{A8C540D7-0571-4401-A7B3-8FEE672DC6F7}" name="Unit Cost" dataDxfId="4"/>
    <tableColumn id="12" xr3:uid="{2B537A01-F4EE-492B-81C2-929704D851E1}" name="Unit Price" dataDxfId="3"/>
    <tableColumn id="13" xr3:uid="{BF5D7266-86B2-41AC-B425-B00442729D7E}" name="Cost" dataDxfId="2">
      <calculatedColumnFormula>Table13[[#This Row],[Quantity]]*Table13[[#This Row],[Unit Cost]]</calculatedColumnFormula>
    </tableColumn>
    <tableColumn id="14" xr3:uid="{38389DD2-F762-4639-9D6B-594B1BA28F5C}" name="Revenue" totalsRowFunction="sum" dataDxfId="1">
      <calculatedColumnFormula>Table13[[#This Row],[Quantity]]*Table13[[#This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FD33A8-11F4-44A9-9FB8-CAFFFAC977AA}" name="Table15" displayName="Table15" ref="A3:E84" totalsRowShown="0" headerRowDxfId="0" dataDxfId="11">
  <autoFilter ref="A3:E84" xr:uid="{00000000-0009-0000-0100-000001000000}"/>
  <tableColumns count="5">
    <tableColumn id="1" xr3:uid="{2A2CB52A-690E-45DF-BB54-43B16AF0AF47}" name="Date" dataDxfId="10"/>
    <tableColumn id="2" xr3:uid="{4784246A-EEC3-43BE-A1B7-9BE05A2587A1}" name="Airport Passengers" dataDxfId="9"/>
    <tableColumn id="3" xr3:uid="{6E0489EB-E4B9-44E4-B2CE-23212E7E0961}" name="Forecast (Airport Passengers)" dataDxfId="8">
      <calculatedColumnFormula>_xlfn.FORECAST.ETS(A4,$B$4:$B$60,$A$4:$A$60,1,1)</calculatedColumnFormula>
    </tableColumn>
    <tableColumn id="4" xr3:uid="{2315E285-581D-4F37-AC5D-96396F514367}" name="Lower Confidence Bound (Airport Passengers)" dataDxfId="7">
      <calculatedColumnFormula>C4-_xlfn.FORECAST.ETS.CONFINT(A4,$B$4:$B$60,$A$4:$A$60,0.95,1,1)</calculatedColumnFormula>
    </tableColumn>
    <tableColumn id="5" xr3:uid="{F7087CCF-5D53-4EC0-A426-56F27AC0CBBB}" name="Upper Confidence Bound (Airport Passengers)" dataDxfId="6">
      <calculatedColumnFormula>C4+_xlfn.FORECAST.ETS.CONFINT(A4,$B$4:$B$60,$A$4:$A$60,0.95,1,1)</calculatedColumnFormula>
    </tableColumn>
  </tableColumns>
  <tableStyleInfo name="CustomTable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ajiElKotob/AwesomeMSO/tree/master/Excel/Labs" TargetMode="External"/><Relationship Id="rId2" Type="http://schemas.openxmlformats.org/officeDocument/2006/relationships/hyperlink" Target="https://github.com/NajiElKotob/AwesomeMSO/tree/master/Excel" TargetMode="External"/><Relationship Id="rId1" Type="http://schemas.openxmlformats.org/officeDocument/2006/relationships/hyperlink" Target="https://github.com/NajiElKotob/awesomems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565B-7B42-4E05-8216-B7E904991F1E}">
  <dimension ref="B2:C12"/>
  <sheetViews>
    <sheetView showGridLines="0" showRowColHeaders="0" tabSelected="1" workbookViewId="0">
      <selection activeCell="B6" sqref="B6"/>
    </sheetView>
  </sheetViews>
  <sheetFormatPr defaultRowHeight="14.4" x14ac:dyDescent="0.3"/>
  <cols>
    <col min="1" max="1" width="8.88671875" style="25"/>
    <col min="2" max="2" width="17.44140625" style="25" customWidth="1"/>
    <col min="3" max="16384" width="8.88671875" style="25"/>
  </cols>
  <sheetData>
    <row r="2" spans="2:3" ht="45" x14ac:dyDescent="0.75">
      <c r="B2" s="24" t="s">
        <v>99</v>
      </c>
    </row>
    <row r="4" spans="2:3" ht="18" x14ac:dyDescent="0.35">
      <c r="B4" s="26" t="s">
        <v>88</v>
      </c>
    </row>
    <row r="5" spans="2:3" x14ac:dyDescent="0.3">
      <c r="B5" s="27" t="s">
        <v>100</v>
      </c>
    </row>
    <row r="8" spans="2:3" x14ac:dyDescent="0.3">
      <c r="B8" s="28" t="s">
        <v>89</v>
      </c>
      <c r="C8" s="29" t="s">
        <v>90</v>
      </c>
    </row>
    <row r="9" spans="2:3" x14ac:dyDescent="0.3">
      <c r="B9" s="28" t="s">
        <v>91</v>
      </c>
      <c r="C9" s="29" t="s">
        <v>92</v>
      </c>
    </row>
    <row r="10" spans="2:3" x14ac:dyDescent="0.3">
      <c r="B10" s="28" t="s">
        <v>93</v>
      </c>
      <c r="C10" s="29" t="s">
        <v>94</v>
      </c>
    </row>
    <row r="11" spans="2:3" x14ac:dyDescent="0.3">
      <c r="B11" s="28" t="s">
        <v>95</v>
      </c>
      <c r="C11" s="29" t="s">
        <v>96</v>
      </c>
    </row>
    <row r="12" spans="2:3" x14ac:dyDescent="0.3">
      <c r="B12" s="28" t="s">
        <v>97</v>
      </c>
      <c r="C12" s="29" t="s">
        <v>98</v>
      </c>
    </row>
  </sheetData>
  <hyperlinks>
    <hyperlink ref="C8" r:id="rId1" location="excel" xr:uid="{104283EA-FECA-4CAE-8A6E-448E970A8394}"/>
    <hyperlink ref="C10" r:id="rId2" xr:uid="{039290A2-AFA6-4B1E-B23D-A9D35D8679BB}"/>
    <hyperlink ref="C9" r:id="rId3" xr:uid="{451D5288-B19B-43AE-A4EF-7275203BA4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E9B0D-CF05-4977-8C0B-CDB5E8C34129}">
  <sheetPr>
    <tabColor theme="4" tint="-0.249977111117893"/>
  </sheetPr>
  <dimension ref="A2:B14"/>
  <sheetViews>
    <sheetView showGridLines="0" workbookViewId="0">
      <selection activeCell="C20" sqref="C20"/>
    </sheetView>
  </sheetViews>
  <sheetFormatPr defaultRowHeight="14.4" x14ac:dyDescent="0.3"/>
  <sheetData>
    <row r="2" spans="1:2" x14ac:dyDescent="0.3">
      <c r="A2" t="s">
        <v>62</v>
      </c>
    </row>
    <row r="4" spans="1:2" x14ac:dyDescent="0.3">
      <c r="A4" t="s">
        <v>60</v>
      </c>
      <c r="B4" t="s">
        <v>61</v>
      </c>
    </row>
    <row r="5" spans="1:2" x14ac:dyDescent="0.3">
      <c r="A5" t="s">
        <v>43</v>
      </c>
      <c r="B5">
        <v>12</v>
      </c>
    </row>
    <row r="6" spans="1:2" x14ac:dyDescent="0.3">
      <c r="A6" t="s">
        <v>44</v>
      </c>
      <c r="B6">
        <v>42</v>
      </c>
    </row>
    <row r="7" spans="1:2" x14ac:dyDescent="0.3">
      <c r="A7" t="s">
        <v>45</v>
      </c>
      <c r="B7">
        <v>48</v>
      </c>
    </row>
    <row r="8" spans="1:2" x14ac:dyDescent="0.3">
      <c r="A8" t="s">
        <v>46</v>
      </c>
      <c r="B8">
        <v>52</v>
      </c>
    </row>
    <row r="9" spans="1:2" x14ac:dyDescent="0.3">
      <c r="A9" t="s">
        <v>47</v>
      </c>
      <c r="B9">
        <v>-50</v>
      </c>
    </row>
    <row r="10" spans="1:2" x14ac:dyDescent="0.3">
      <c r="A10" t="s">
        <v>24</v>
      </c>
      <c r="B10">
        <v>-10</v>
      </c>
    </row>
    <row r="11" spans="1:2" x14ac:dyDescent="0.3">
      <c r="A11" t="s">
        <v>48</v>
      </c>
      <c r="B11">
        <v>2</v>
      </c>
    </row>
    <row r="12" spans="1:2" x14ac:dyDescent="0.3">
      <c r="A12" t="s">
        <v>49</v>
      </c>
      <c r="B12">
        <v>70</v>
      </c>
    </row>
    <row r="13" spans="1:2" x14ac:dyDescent="0.3">
      <c r="A13" t="s">
        <v>50</v>
      </c>
      <c r="B13">
        <v>33</v>
      </c>
    </row>
    <row r="14" spans="1:2" x14ac:dyDescent="0.3">
      <c r="A14" t="s">
        <v>51</v>
      </c>
      <c r="B14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5628-695E-49D0-905B-A9929E5D0D51}">
  <sheetPr>
    <tabColor theme="4" tint="-0.249977111117893"/>
  </sheetPr>
  <dimension ref="A1:F19"/>
  <sheetViews>
    <sheetView zoomScaleNormal="100" workbookViewId="0">
      <selection activeCell="H27" sqref="H27"/>
    </sheetView>
  </sheetViews>
  <sheetFormatPr defaultRowHeight="14.4" x14ac:dyDescent="0.3"/>
  <cols>
    <col min="1" max="1" width="14.109375" customWidth="1"/>
    <col min="2" max="2" width="10.21875" customWidth="1"/>
    <col min="3" max="3" width="10.5546875" customWidth="1"/>
    <col min="4" max="4" width="11" customWidth="1"/>
    <col min="6" max="6" width="10.21875" customWidth="1"/>
  </cols>
  <sheetData>
    <row r="1" spans="1:6" s="5" customFormat="1" ht="33.6" customHeight="1" x14ac:dyDescent="0.3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</row>
    <row r="2" spans="1:6" x14ac:dyDescent="0.3">
      <c r="A2" s="2" t="s">
        <v>29</v>
      </c>
      <c r="B2">
        <v>2</v>
      </c>
      <c r="C2" s="7">
        <v>812</v>
      </c>
      <c r="D2" s="7">
        <v>1071</v>
      </c>
      <c r="E2" s="7">
        <f>Table13[[#This Row],[Quantity]]*Table13[[#This Row],[Unit Cost]]</f>
        <v>1624</v>
      </c>
      <c r="F2" s="7">
        <f>Table13[[#This Row],[Quantity]]*Table13[[#This Row],[Unit Price]]</f>
        <v>2142</v>
      </c>
    </row>
    <row r="3" spans="1:6" x14ac:dyDescent="0.3">
      <c r="A3" s="2" t="s">
        <v>26</v>
      </c>
      <c r="B3">
        <v>3</v>
      </c>
      <c r="C3" s="7">
        <v>90</v>
      </c>
      <c r="D3" s="7">
        <v>84</v>
      </c>
      <c r="E3" s="7">
        <f>Table13[[#This Row],[Quantity]]*Table13[[#This Row],[Unit Cost]]</f>
        <v>270</v>
      </c>
      <c r="F3" s="7">
        <f>Table13[[#This Row],[Quantity]]*Table13[[#This Row],[Unit Price]]</f>
        <v>252</v>
      </c>
    </row>
    <row r="4" spans="1:6" x14ac:dyDescent="0.3">
      <c r="A4" s="2" t="s">
        <v>33</v>
      </c>
      <c r="B4">
        <v>2</v>
      </c>
      <c r="C4" s="7">
        <v>57.5</v>
      </c>
      <c r="D4" s="7">
        <v>78.5</v>
      </c>
      <c r="E4" s="7">
        <f>Table13[[#This Row],[Quantity]]*Table13[[#This Row],[Unit Cost]]</f>
        <v>115</v>
      </c>
      <c r="F4" s="7">
        <f>Table13[[#This Row],[Quantity]]*Table13[[#This Row],[Unit Price]]</f>
        <v>157</v>
      </c>
    </row>
    <row r="5" spans="1:6" x14ac:dyDescent="0.3">
      <c r="A5" s="2" t="s">
        <v>28</v>
      </c>
      <c r="B5">
        <v>2</v>
      </c>
      <c r="C5" s="7">
        <v>290</v>
      </c>
      <c r="D5" s="7">
        <v>383</v>
      </c>
      <c r="E5" s="7">
        <f>Table13[[#This Row],[Quantity]]*Table13[[#This Row],[Unit Cost]]</f>
        <v>580</v>
      </c>
      <c r="F5" s="7">
        <f>Table13[[#This Row],[Quantity]]*Table13[[#This Row],[Unit Price]]</f>
        <v>766</v>
      </c>
    </row>
    <row r="6" spans="1:6" x14ac:dyDescent="0.3">
      <c r="A6" s="2" t="s">
        <v>23</v>
      </c>
      <c r="B6">
        <v>3</v>
      </c>
      <c r="C6" s="7">
        <v>35</v>
      </c>
      <c r="D6" s="7">
        <v>48</v>
      </c>
      <c r="E6" s="7">
        <f>Table13[[#This Row],[Quantity]]*Table13[[#This Row],[Unit Cost]]</f>
        <v>105</v>
      </c>
      <c r="F6" s="7">
        <f>Table13[[#This Row],[Quantity]]*Table13[[#This Row],[Unit Price]]</f>
        <v>144</v>
      </c>
    </row>
    <row r="7" spans="1:6" x14ac:dyDescent="0.3">
      <c r="A7" s="2" t="s">
        <v>27</v>
      </c>
      <c r="B7">
        <v>3</v>
      </c>
      <c r="C7" s="7">
        <v>184</v>
      </c>
      <c r="D7" s="7">
        <v>149</v>
      </c>
      <c r="E7" s="7">
        <f>Table13[[#This Row],[Quantity]]*Table13[[#This Row],[Unit Cost]]</f>
        <v>552</v>
      </c>
      <c r="F7" s="7">
        <f>Table13[[#This Row],[Quantity]]*Table13[[#This Row],[Unit Price]]</f>
        <v>447</v>
      </c>
    </row>
    <row r="8" spans="1:6" x14ac:dyDescent="0.3">
      <c r="A8" s="2" t="s">
        <v>35</v>
      </c>
      <c r="B8">
        <v>3</v>
      </c>
      <c r="C8" s="7">
        <v>625</v>
      </c>
      <c r="D8" s="7">
        <v>868</v>
      </c>
      <c r="E8" s="7">
        <f>Table13[[#This Row],[Quantity]]*Table13[[#This Row],[Unit Cost]]</f>
        <v>1875</v>
      </c>
      <c r="F8" s="7">
        <f>Table13[[#This Row],[Quantity]]*Table13[[#This Row],[Unit Price]]</f>
        <v>2604</v>
      </c>
    </row>
    <row r="9" spans="1:6" x14ac:dyDescent="0.3">
      <c r="A9" s="2" t="s">
        <v>30</v>
      </c>
      <c r="B9">
        <v>4</v>
      </c>
      <c r="C9" s="7">
        <v>221.67</v>
      </c>
      <c r="D9" s="7">
        <v>323</v>
      </c>
      <c r="E9" s="7">
        <f>Table13[[#This Row],[Quantity]]*Table13[[#This Row],[Unit Cost]]</f>
        <v>886.68</v>
      </c>
      <c r="F9" s="7">
        <f>Table13[[#This Row],[Quantity]]*Table13[[#This Row],[Unit Price]]</f>
        <v>1292</v>
      </c>
    </row>
    <row r="10" spans="1:6" x14ac:dyDescent="0.3">
      <c r="A10" s="2" t="s">
        <v>31</v>
      </c>
      <c r="B10">
        <v>2</v>
      </c>
      <c r="C10" s="7">
        <v>100</v>
      </c>
      <c r="D10" s="7">
        <v>139</v>
      </c>
      <c r="E10" s="7">
        <f>Table13[[#This Row],[Quantity]]*Table13[[#This Row],[Unit Cost]]</f>
        <v>200</v>
      </c>
      <c r="F10" s="7">
        <f>Table13[[#This Row],[Quantity]]*Table13[[#This Row],[Unit Price]]</f>
        <v>278</v>
      </c>
    </row>
    <row r="11" spans="1:6" x14ac:dyDescent="0.3">
      <c r="A11" s="2" t="s">
        <v>37</v>
      </c>
      <c r="B11">
        <v>2</v>
      </c>
      <c r="C11" s="7">
        <v>490</v>
      </c>
      <c r="D11" s="7">
        <v>657</v>
      </c>
      <c r="E11" s="7">
        <f>Table13[[#This Row],[Quantity]]*Table13[[#This Row],[Unit Cost]]</f>
        <v>980</v>
      </c>
      <c r="F11" s="7">
        <f>Table13[[#This Row],[Quantity]]*Table13[[#This Row],[Unit Price]]</f>
        <v>1314</v>
      </c>
    </row>
    <row r="12" spans="1:6" x14ac:dyDescent="0.3">
      <c r="A12" s="2" t="s">
        <v>36</v>
      </c>
      <c r="B12">
        <v>3</v>
      </c>
      <c r="C12" s="7">
        <v>45</v>
      </c>
      <c r="D12" s="7">
        <v>31</v>
      </c>
      <c r="E12" s="7">
        <f>Table13[[#This Row],[Quantity]]*Table13[[#This Row],[Unit Cost]]</f>
        <v>135</v>
      </c>
      <c r="F12" s="7">
        <f>Table13[[#This Row],[Quantity]]*Table13[[#This Row],[Unit Price]]</f>
        <v>93</v>
      </c>
    </row>
    <row r="13" spans="1:6" x14ac:dyDescent="0.3">
      <c r="A13" s="2" t="s">
        <v>20</v>
      </c>
      <c r="B13">
        <v>2</v>
      </c>
      <c r="C13" s="7">
        <v>638</v>
      </c>
      <c r="D13" s="7">
        <v>865</v>
      </c>
      <c r="E13" s="7">
        <f>Table13[[#This Row],[Quantity]]*Table13[[#This Row],[Unit Cost]]</f>
        <v>1276</v>
      </c>
      <c r="F13" s="7">
        <f>Table13[[#This Row],[Quantity]]*Table13[[#This Row],[Unit Price]]</f>
        <v>1730</v>
      </c>
    </row>
    <row r="14" spans="1:6" x14ac:dyDescent="0.3">
      <c r="A14" s="2" t="s">
        <v>32</v>
      </c>
      <c r="B14">
        <v>4</v>
      </c>
      <c r="C14" s="7">
        <v>840</v>
      </c>
      <c r="D14" s="7">
        <v>1048</v>
      </c>
      <c r="E14" s="7">
        <f>Table13[[#This Row],[Quantity]]*Table13[[#This Row],[Unit Cost]]</f>
        <v>3360</v>
      </c>
      <c r="F14" s="7">
        <f>Table13[[#This Row],[Quantity]]*Table13[[#This Row],[Unit Price]]</f>
        <v>4192</v>
      </c>
    </row>
    <row r="15" spans="1:6" x14ac:dyDescent="0.3">
      <c r="A15" s="2" t="s">
        <v>34</v>
      </c>
      <c r="B15">
        <v>5</v>
      </c>
      <c r="C15" s="7">
        <v>203</v>
      </c>
      <c r="D15" s="7">
        <v>264.66666666666669</v>
      </c>
      <c r="E15" s="7">
        <f>Table13[[#This Row],[Quantity]]*Table13[[#This Row],[Unit Cost]]</f>
        <v>1015</v>
      </c>
      <c r="F15" s="7">
        <f>Table13[[#This Row],[Quantity]]*Table13[[#This Row],[Unit Price]]</f>
        <v>1323.3333333333335</v>
      </c>
    </row>
    <row r="17" spans="1:1" x14ac:dyDescent="0.3">
      <c r="A17" s="8" t="s">
        <v>57</v>
      </c>
    </row>
    <row r="18" spans="1:1" x14ac:dyDescent="0.3">
      <c r="A18" s="9" t="s">
        <v>58</v>
      </c>
    </row>
    <row r="19" spans="1:1" x14ac:dyDescent="0.3">
      <c r="A19" s="9" t="s">
        <v>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EF4E-49B7-4422-A331-1626134EB1B7}">
  <sheetPr>
    <tabColor theme="4" tint="-0.249977111117893"/>
  </sheetPr>
  <dimension ref="A1:P18"/>
  <sheetViews>
    <sheetView workbookViewId="0">
      <selection activeCell="H27" sqref="H27"/>
    </sheetView>
  </sheetViews>
  <sheetFormatPr defaultRowHeight="14.4" x14ac:dyDescent="0.3"/>
  <cols>
    <col min="14" max="16" width="0" hidden="1" customWidth="1"/>
  </cols>
  <sheetData>
    <row r="1" spans="1:16" ht="18" x14ac:dyDescent="0.35">
      <c r="A1" s="1" t="s">
        <v>56</v>
      </c>
    </row>
    <row r="3" spans="1:16" x14ac:dyDescent="0.3">
      <c r="A3" t="s">
        <v>39</v>
      </c>
      <c r="B3">
        <v>2010</v>
      </c>
      <c r="C3">
        <v>2011</v>
      </c>
      <c r="D3">
        <v>2012</v>
      </c>
      <c r="E3">
        <v>2013</v>
      </c>
      <c r="F3">
        <v>2014</v>
      </c>
      <c r="G3">
        <v>2015</v>
      </c>
      <c r="H3">
        <v>2016</v>
      </c>
      <c r="I3">
        <v>2017</v>
      </c>
      <c r="J3">
        <v>2018</v>
      </c>
      <c r="K3" t="s">
        <v>40</v>
      </c>
      <c r="L3" t="s">
        <v>41</v>
      </c>
      <c r="M3" t="s">
        <v>42</v>
      </c>
      <c r="N3" t="s">
        <v>40</v>
      </c>
      <c r="O3" t="s">
        <v>41</v>
      </c>
      <c r="P3" t="s">
        <v>42</v>
      </c>
    </row>
    <row r="4" spans="1:16" x14ac:dyDescent="0.3">
      <c r="A4" t="s">
        <v>43</v>
      </c>
      <c r="B4">
        <f ca="1">(RAND() * 1000) * IF(RAND()&gt;=0.2, 1, -1)</f>
        <v>100.55849843043462</v>
      </c>
      <c r="C4">
        <f t="shared" ref="C4:J4" ca="1" si="0">(RAND() * 1000) * IF(RAND()&gt;=0.2, 1, -1)</f>
        <v>43.452546125558264</v>
      </c>
      <c r="D4">
        <f t="shared" ca="1" si="0"/>
        <v>36.446284443821142</v>
      </c>
      <c r="E4">
        <f t="shared" ca="1" si="0"/>
        <v>612.17199807328905</v>
      </c>
      <c r="F4">
        <f t="shared" ca="1" si="0"/>
        <v>-979.34267889479383</v>
      </c>
      <c r="G4">
        <f t="shared" ca="1" si="0"/>
        <v>233.52466420617779</v>
      </c>
      <c r="H4">
        <f t="shared" ca="1" si="0"/>
        <v>349.99880845162903</v>
      </c>
      <c r="I4">
        <f t="shared" ca="1" si="0"/>
        <v>114.63158770228976</v>
      </c>
      <c r="J4">
        <f t="shared" ca="1" si="0"/>
        <v>984.09908179236425</v>
      </c>
    </row>
    <row r="5" spans="1:16" x14ac:dyDescent="0.3">
      <c r="A5" t="s">
        <v>44</v>
      </c>
      <c r="B5">
        <f t="shared" ref="B5:J18" ca="1" si="1">(RAND() * 1000) * IF(RAND()&gt;=0.2, 1, -1)</f>
        <v>707.38535053051442</v>
      </c>
      <c r="C5">
        <f t="shared" ca="1" si="1"/>
        <v>278.67794759507836</v>
      </c>
      <c r="D5">
        <f t="shared" ca="1" si="1"/>
        <v>-348.70995548935679</v>
      </c>
      <c r="E5">
        <f t="shared" ca="1" si="1"/>
        <v>-716.97091735053709</v>
      </c>
      <c r="F5">
        <f t="shared" ca="1" si="1"/>
        <v>540.40109282835908</v>
      </c>
      <c r="G5">
        <f t="shared" ca="1" si="1"/>
        <v>483.90325346841104</v>
      </c>
      <c r="H5">
        <f t="shared" ca="1" si="1"/>
        <v>805.94654011137402</v>
      </c>
      <c r="I5">
        <f t="shared" ca="1" si="1"/>
        <v>104.22188233434537</v>
      </c>
      <c r="J5">
        <f t="shared" ca="1" si="1"/>
        <v>736.61221138652365</v>
      </c>
    </row>
    <row r="6" spans="1:16" x14ac:dyDescent="0.3">
      <c r="A6" t="s">
        <v>45</v>
      </c>
      <c r="B6">
        <f t="shared" ca="1" si="1"/>
        <v>77.871988210653882</v>
      </c>
      <c r="C6">
        <f t="shared" ca="1" si="1"/>
        <v>7.3967658936275882</v>
      </c>
      <c r="D6">
        <f t="shared" ca="1" si="1"/>
        <v>240.86295675593129</v>
      </c>
      <c r="E6">
        <f t="shared" ca="1" si="1"/>
        <v>-469.90212365968421</v>
      </c>
      <c r="F6">
        <f t="shared" ca="1" si="1"/>
        <v>792.789577774338</v>
      </c>
      <c r="G6">
        <f t="shared" ca="1" si="1"/>
        <v>-65.280938353358238</v>
      </c>
      <c r="H6">
        <f t="shared" ca="1" si="1"/>
        <v>512.73526383095179</v>
      </c>
      <c r="I6">
        <f t="shared" ca="1" si="1"/>
        <v>886.02680723032756</v>
      </c>
      <c r="J6">
        <f t="shared" ca="1" si="1"/>
        <v>68.304199540478166</v>
      </c>
    </row>
    <row r="7" spans="1:16" x14ac:dyDescent="0.3">
      <c r="A7" t="s">
        <v>46</v>
      </c>
      <c r="B7">
        <f t="shared" ca="1" si="1"/>
        <v>771.68579981441064</v>
      </c>
      <c r="C7">
        <f t="shared" ca="1" si="1"/>
        <v>465.25998871049302</v>
      </c>
      <c r="D7">
        <f t="shared" ca="1" si="1"/>
        <v>-224.644953921309</v>
      </c>
      <c r="E7">
        <f t="shared" ca="1" si="1"/>
        <v>482.9641643945215</v>
      </c>
      <c r="F7">
        <f t="shared" ca="1" si="1"/>
        <v>418.52746036050917</v>
      </c>
      <c r="G7">
        <f t="shared" ca="1" si="1"/>
        <v>-939.0752535272436</v>
      </c>
      <c r="H7">
        <f t="shared" ca="1" si="1"/>
        <v>-78.650836421625854</v>
      </c>
      <c r="I7">
        <f t="shared" ca="1" si="1"/>
        <v>144.14878499759209</v>
      </c>
      <c r="J7">
        <f t="shared" ca="1" si="1"/>
        <v>-840.93414347094085</v>
      </c>
    </row>
    <row r="8" spans="1:16" x14ac:dyDescent="0.3">
      <c r="A8" t="s">
        <v>47</v>
      </c>
      <c r="B8">
        <f t="shared" ca="1" si="1"/>
        <v>742.04702440715721</v>
      </c>
      <c r="C8">
        <f t="shared" ca="1" si="1"/>
        <v>290.20401518461779</v>
      </c>
      <c r="D8">
        <f t="shared" ca="1" si="1"/>
        <v>-739.41348732561119</v>
      </c>
      <c r="E8">
        <f t="shared" ca="1" si="1"/>
        <v>-78.338000195073974</v>
      </c>
      <c r="F8">
        <f t="shared" ca="1" si="1"/>
        <v>940.0525024491983</v>
      </c>
      <c r="G8">
        <f t="shared" ca="1" si="1"/>
        <v>720.2813010012469</v>
      </c>
      <c r="H8">
        <f t="shared" ca="1" si="1"/>
        <v>751.66699574784866</v>
      </c>
      <c r="I8">
        <f t="shared" ca="1" si="1"/>
        <v>983.84827136415015</v>
      </c>
      <c r="J8">
        <f t="shared" ca="1" si="1"/>
        <v>573.94084781436641</v>
      </c>
    </row>
    <row r="9" spans="1:16" x14ac:dyDescent="0.3">
      <c r="A9" t="s">
        <v>24</v>
      </c>
      <c r="B9">
        <f t="shared" ca="1" si="1"/>
        <v>171.81594945054789</v>
      </c>
      <c r="C9">
        <f t="shared" ca="1" si="1"/>
        <v>627.45875204704544</v>
      </c>
      <c r="D9">
        <f t="shared" ca="1" si="1"/>
        <v>434.35029590125515</v>
      </c>
      <c r="E9">
        <f t="shared" ca="1" si="1"/>
        <v>917.62765044666185</v>
      </c>
      <c r="F9">
        <f t="shared" ca="1" si="1"/>
        <v>532.5422620217812</v>
      </c>
      <c r="G9">
        <f t="shared" ca="1" si="1"/>
        <v>690.06487013748858</v>
      </c>
      <c r="H9">
        <f t="shared" ca="1" si="1"/>
        <v>-512.82931971844823</v>
      </c>
      <c r="I9">
        <f t="shared" ca="1" si="1"/>
        <v>626.81261595600699</v>
      </c>
      <c r="J9">
        <f t="shared" ca="1" si="1"/>
        <v>201.89182345732161</v>
      </c>
    </row>
    <row r="10" spans="1:16" x14ac:dyDescent="0.3">
      <c r="A10" t="s">
        <v>48</v>
      </c>
      <c r="B10">
        <f t="shared" ca="1" si="1"/>
        <v>846.29436084674865</v>
      </c>
      <c r="C10">
        <f t="shared" ca="1" si="1"/>
        <v>755.11899722656756</v>
      </c>
      <c r="D10">
        <f t="shared" ca="1" si="1"/>
        <v>727.85286318161138</v>
      </c>
      <c r="E10">
        <f t="shared" ca="1" si="1"/>
        <v>721.40261172193664</v>
      </c>
      <c r="F10">
        <f t="shared" ca="1" si="1"/>
        <v>-409.88189498003891</v>
      </c>
      <c r="G10">
        <f t="shared" ca="1" si="1"/>
        <v>436.79191141026598</v>
      </c>
      <c r="H10">
        <f t="shared" ca="1" si="1"/>
        <v>319.39188658212692</v>
      </c>
      <c r="I10">
        <f t="shared" ca="1" si="1"/>
        <v>904.10273187349583</v>
      </c>
      <c r="J10">
        <f t="shared" ca="1" si="1"/>
        <v>53.522785313771301</v>
      </c>
    </row>
    <row r="11" spans="1:16" x14ac:dyDescent="0.3">
      <c r="A11" t="s">
        <v>49</v>
      </c>
      <c r="B11">
        <f t="shared" ca="1" si="1"/>
        <v>425.69821119816874</v>
      </c>
      <c r="C11">
        <f t="shared" ca="1" si="1"/>
        <v>412.20844962086221</v>
      </c>
      <c r="D11">
        <f t="shared" ca="1" si="1"/>
        <v>556.80908047250955</v>
      </c>
      <c r="E11">
        <f t="shared" ca="1" si="1"/>
        <v>990.81138306454341</v>
      </c>
      <c r="F11">
        <f t="shared" ca="1" si="1"/>
        <v>570.22841727621096</v>
      </c>
      <c r="G11">
        <f t="shared" ca="1" si="1"/>
        <v>865.41515484393915</v>
      </c>
      <c r="H11">
        <f t="shared" ca="1" si="1"/>
        <v>901.49869584549936</v>
      </c>
      <c r="I11">
        <f t="shared" ca="1" si="1"/>
        <v>-491.21908511490784</v>
      </c>
      <c r="J11">
        <f t="shared" ca="1" si="1"/>
        <v>885.74249654038147</v>
      </c>
    </row>
    <row r="12" spans="1:16" x14ac:dyDescent="0.3">
      <c r="A12" t="s">
        <v>50</v>
      </c>
      <c r="B12">
        <f t="shared" ca="1" si="1"/>
        <v>-685.91956450175678</v>
      </c>
      <c r="C12">
        <f t="shared" ca="1" si="1"/>
        <v>-188.32586389818294</v>
      </c>
      <c r="D12">
        <f t="shared" ca="1" si="1"/>
        <v>-8.0487866746498113</v>
      </c>
      <c r="E12">
        <f t="shared" ca="1" si="1"/>
        <v>766.47215835127952</v>
      </c>
      <c r="F12">
        <f t="shared" ca="1" si="1"/>
        <v>619.72567534993334</v>
      </c>
      <c r="G12">
        <f t="shared" ca="1" si="1"/>
        <v>862.32946243844958</v>
      </c>
      <c r="H12">
        <f t="shared" ca="1" si="1"/>
        <v>-892.68715716685858</v>
      </c>
      <c r="I12">
        <f t="shared" ca="1" si="1"/>
        <v>-946.78912576230152</v>
      </c>
      <c r="J12">
        <f t="shared" ca="1" si="1"/>
        <v>825.3526067166938</v>
      </c>
    </row>
    <row r="13" spans="1:16" x14ac:dyDescent="0.3">
      <c r="A13" t="s">
        <v>51</v>
      </c>
      <c r="B13">
        <f t="shared" ca="1" si="1"/>
        <v>53.34275319800652</v>
      </c>
      <c r="C13">
        <f t="shared" ca="1" si="1"/>
        <v>75.847047406463645</v>
      </c>
      <c r="D13">
        <f t="shared" ca="1" si="1"/>
        <v>993.5641347868692</v>
      </c>
      <c r="E13">
        <f t="shared" ca="1" si="1"/>
        <v>257.53810881374574</v>
      </c>
      <c r="F13">
        <f t="shared" ca="1" si="1"/>
        <v>-34.833954138330569</v>
      </c>
      <c r="G13">
        <f t="shared" ca="1" si="1"/>
        <v>174.24981457510336</v>
      </c>
      <c r="H13">
        <f t="shared" ca="1" si="1"/>
        <v>137.33627340253085</v>
      </c>
      <c r="I13">
        <f t="shared" ca="1" si="1"/>
        <v>-470.1247811182642</v>
      </c>
      <c r="J13">
        <f t="shared" ca="1" si="1"/>
        <v>-509.88673526534188</v>
      </c>
    </row>
    <row r="14" spans="1:16" x14ac:dyDescent="0.3">
      <c r="A14" t="s">
        <v>52</v>
      </c>
      <c r="B14">
        <f t="shared" ca="1" si="1"/>
        <v>745.18323558561679</v>
      </c>
      <c r="C14">
        <f t="shared" ca="1" si="1"/>
        <v>664.77512496299039</v>
      </c>
      <c r="D14">
        <f t="shared" ca="1" si="1"/>
        <v>517.25460820845831</v>
      </c>
      <c r="E14">
        <f t="shared" ca="1" si="1"/>
        <v>-116.33832229583663</v>
      </c>
      <c r="F14">
        <f t="shared" ca="1" si="1"/>
        <v>795.59379610794269</v>
      </c>
      <c r="G14">
        <f t="shared" ca="1" si="1"/>
        <v>353.40232526809746</v>
      </c>
      <c r="H14">
        <f t="shared" ca="1" si="1"/>
        <v>250.46347398295765</v>
      </c>
      <c r="I14">
        <f t="shared" ca="1" si="1"/>
        <v>445.46460823082799</v>
      </c>
      <c r="J14">
        <f t="shared" ca="1" si="1"/>
        <v>135.90405598578815</v>
      </c>
    </row>
    <row r="15" spans="1:16" x14ac:dyDescent="0.3">
      <c r="A15" t="s">
        <v>53</v>
      </c>
      <c r="B15">
        <f t="shared" ca="1" si="1"/>
        <v>739.7398562157523</v>
      </c>
      <c r="C15">
        <f t="shared" ca="1" si="1"/>
        <v>38.721679924520025</v>
      </c>
      <c r="D15">
        <f t="shared" ca="1" si="1"/>
        <v>778.72548157135623</v>
      </c>
      <c r="E15">
        <f t="shared" ca="1" si="1"/>
        <v>-958.93187021118183</v>
      </c>
      <c r="F15">
        <f t="shared" ca="1" si="1"/>
        <v>698.90436506054516</v>
      </c>
      <c r="G15">
        <f t="shared" ca="1" si="1"/>
        <v>674.27155461753614</v>
      </c>
      <c r="H15">
        <f t="shared" ca="1" si="1"/>
        <v>476.79888495510613</v>
      </c>
      <c r="I15">
        <f t="shared" ca="1" si="1"/>
        <v>592.75581713069369</v>
      </c>
      <c r="J15">
        <f t="shared" ca="1" si="1"/>
        <v>705.58314370155813</v>
      </c>
    </row>
    <row r="16" spans="1:16" x14ac:dyDescent="0.3">
      <c r="A16" t="s">
        <v>17</v>
      </c>
      <c r="B16">
        <f t="shared" ca="1" si="1"/>
        <v>846.00262681025401</v>
      </c>
      <c r="C16">
        <f t="shared" ca="1" si="1"/>
        <v>775.12746013999458</v>
      </c>
      <c r="D16">
        <f t="shared" ca="1" si="1"/>
        <v>-896.42672495419356</v>
      </c>
      <c r="E16">
        <f t="shared" ca="1" si="1"/>
        <v>851.11317791484453</v>
      </c>
      <c r="F16">
        <f t="shared" ca="1" si="1"/>
        <v>-445.98692981113032</v>
      </c>
      <c r="G16">
        <f t="shared" ca="1" si="1"/>
        <v>37.346243041322168</v>
      </c>
      <c r="H16">
        <f t="shared" ca="1" si="1"/>
        <v>596.52095956619019</v>
      </c>
      <c r="I16">
        <f t="shared" ca="1" si="1"/>
        <v>206.96253712758883</v>
      </c>
      <c r="J16">
        <f t="shared" ca="1" si="1"/>
        <v>289.28167370516366</v>
      </c>
    </row>
    <row r="17" spans="1:10" x14ac:dyDescent="0.3">
      <c r="A17" t="s">
        <v>54</v>
      </c>
      <c r="B17">
        <f t="shared" ca="1" si="1"/>
        <v>676.18018945732354</v>
      </c>
      <c r="C17">
        <f t="shared" ca="1" si="1"/>
        <v>209.13690561331845</v>
      </c>
      <c r="D17">
        <f t="shared" ca="1" si="1"/>
        <v>614.67970717029721</v>
      </c>
      <c r="E17">
        <f t="shared" ca="1" si="1"/>
        <v>538.33381768234938</v>
      </c>
      <c r="F17">
        <f t="shared" ca="1" si="1"/>
        <v>831.07931526193659</v>
      </c>
      <c r="G17">
        <f t="shared" ca="1" si="1"/>
        <v>843.63591729069913</v>
      </c>
      <c r="H17">
        <f t="shared" ca="1" si="1"/>
        <v>889.40604264879266</v>
      </c>
      <c r="I17">
        <f t="shared" ca="1" si="1"/>
        <v>671.44704058428397</v>
      </c>
      <c r="J17">
        <f t="shared" ca="1" si="1"/>
        <v>-369.58369570601411</v>
      </c>
    </row>
    <row r="18" spans="1:10" x14ac:dyDescent="0.3">
      <c r="A18" t="s">
        <v>55</v>
      </c>
      <c r="B18">
        <f t="shared" ca="1" si="1"/>
        <v>885.18677323517022</v>
      </c>
      <c r="C18">
        <f t="shared" ca="1" si="1"/>
        <v>132.02772904837923</v>
      </c>
      <c r="D18">
        <f t="shared" ca="1" si="1"/>
        <v>810.34288908492351</v>
      </c>
      <c r="E18">
        <f t="shared" ca="1" si="1"/>
        <v>-567.63984996899183</v>
      </c>
      <c r="F18">
        <f t="shared" ca="1" si="1"/>
        <v>184.45979611847451</v>
      </c>
      <c r="G18">
        <f t="shared" ca="1" si="1"/>
        <v>937.30711189572037</v>
      </c>
      <c r="H18">
        <f t="shared" ca="1" si="1"/>
        <v>496.63118064425572</v>
      </c>
      <c r="I18">
        <f t="shared" ca="1" si="1"/>
        <v>349.78527648981151</v>
      </c>
      <c r="J18">
        <f t="shared" ca="1" si="1"/>
        <v>-652.41891470077246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FE189AEA-20FC-49AC-A285-F0D5A76C0A9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P4</xm:sqref>
            </x14:sparkline>
            <x14:sparkline>
              <xm:f>Sparklines!E5:M5</xm:f>
              <xm:sqref>P5</xm:sqref>
            </x14:sparkline>
            <x14:sparkline>
              <xm:f>Sparklines!E6:M6</xm:f>
              <xm:sqref>P6</xm:sqref>
            </x14:sparkline>
            <x14:sparkline>
              <xm:f>Sparklines!E7:M7</xm:f>
              <xm:sqref>P7</xm:sqref>
            </x14:sparkline>
            <x14:sparkline>
              <xm:f>Sparklines!E8:M8</xm:f>
              <xm:sqref>P8</xm:sqref>
            </x14:sparkline>
            <x14:sparkline>
              <xm:f>Sparklines!E9:M9</xm:f>
              <xm:sqref>P9</xm:sqref>
            </x14:sparkline>
            <x14:sparkline>
              <xm:f>Sparklines!E10:M10</xm:f>
              <xm:sqref>P10</xm:sqref>
            </x14:sparkline>
            <x14:sparkline>
              <xm:f>Sparklines!E11:M11</xm:f>
              <xm:sqref>P11</xm:sqref>
            </x14:sparkline>
            <x14:sparkline>
              <xm:f>Sparklines!E12:M12</xm:f>
              <xm:sqref>P12</xm:sqref>
            </x14:sparkline>
            <x14:sparkline>
              <xm:f>Sparklines!E13:M13</xm:f>
              <xm:sqref>P13</xm:sqref>
            </x14:sparkline>
            <x14:sparkline>
              <xm:f>Sparklines!E14:M14</xm:f>
              <xm:sqref>P14</xm:sqref>
            </x14:sparkline>
            <x14:sparkline>
              <xm:f>Sparklines!E15:M15</xm:f>
              <xm:sqref>P15</xm:sqref>
            </x14:sparkline>
            <x14:sparkline>
              <xm:f>Sparklines!E16:M16</xm:f>
              <xm:sqref>P16</xm:sqref>
            </x14:sparkline>
            <x14:sparkline>
              <xm:f>Sparklines!E17:M17</xm:f>
              <xm:sqref>P17</xm:sqref>
            </x14:sparkline>
            <x14:sparkline>
              <xm:f>Sparklines!E18:M18</xm:f>
              <xm:sqref>P18</xm:sqref>
            </x14:sparkline>
          </x14:sparklines>
        </x14:sparklineGroup>
        <x14:sparklineGroup type="column" displayEmptyCellsAs="gap" high="1" negative="1" xr2:uid="{4CB463C7-6DB6-4FC4-9BFA-2B2F92F60FE8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Sparklines!E4:M4</xm:f>
              <xm:sqref>O4</xm:sqref>
            </x14:sparkline>
            <x14:sparkline>
              <xm:f>Sparklines!E5:M5</xm:f>
              <xm:sqref>O5</xm:sqref>
            </x14:sparkline>
            <x14:sparkline>
              <xm:f>Sparklines!E6:M6</xm:f>
              <xm:sqref>O6</xm:sqref>
            </x14:sparkline>
            <x14:sparkline>
              <xm:f>Sparklines!E7:M7</xm:f>
              <xm:sqref>O7</xm:sqref>
            </x14:sparkline>
            <x14:sparkline>
              <xm:f>Sparklines!E8:M8</xm:f>
              <xm:sqref>O8</xm:sqref>
            </x14:sparkline>
            <x14:sparkline>
              <xm:f>Sparklines!E9:M9</xm:f>
              <xm:sqref>O9</xm:sqref>
            </x14:sparkline>
            <x14:sparkline>
              <xm:f>Sparklines!E10:M10</xm:f>
              <xm:sqref>O10</xm:sqref>
            </x14:sparkline>
            <x14:sparkline>
              <xm:f>Sparklines!E11:M11</xm:f>
              <xm:sqref>O11</xm:sqref>
            </x14:sparkline>
            <x14:sparkline>
              <xm:f>Sparklines!E12:M12</xm:f>
              <xm:sqref>O12</xm:sqref>
            </x14:sparkline>
            <x14:sparkline>
              <xm:f>Sparklines!E13:M13</xm:f>
              <xm:sqref>O13</xm:sqref>
            </x14:sparkline>
            <x14:sparkline>
              <xm:f>Sparklines!E14:M14</xm:f>
              <xm:sqref>O14</xm:sqref>
            </x14:sparkline>
            <x14:sparkline>
              <xm:f>Sparklines!E15:M15</xm:f>
              <xm:sqref>O15</xm:sqref>
            </x14:sparkline>
            <x14:sparkline>
              <xm:f>Sparklines!E16:M16</xm:f>
              <xm:sqref>O16</xm:sqref>
            </x14:sparkline>
            <x14:sparkline>
              <xm:f>Sparklines!E17:M17</xm:f>
              <xm:sqref>O17</xm:sqref>
            </x14:sparkline>
            <x14:sparkline>
              <xm:f>Sparklines!E18:M18</xm:f>
              <xm:sqref>O18</xm:sqref>
            </x14:sparkline>
          </x14:sparklines>
        </x14:sparklineGroup>
        <x14:sparklineGroup displayEmptyCellsAs="gap" low="1" displayXAxis="1" minAxisType="group" maxAxisType="group" xr2:uid="{E9BD04D6-7DB5-4B9A-BB54-48C3173417D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Sparklines!E4:M4</xm:f>
              <xm:sqref>N4</xm:sqref>
            </x14:sparkline>
            <x14:sparkline>
              <xm:f>Sparklines!E5:M5</xm:f>
              <xm:sqref>N5</xm:sqref>
            </x14:sparkline>
            <x14:sparkline>
              <xm:f>Sparklines!E6:M6</xm:f>
              <xm:sqref>N6</xm:sqref>
            </x14:sparkline>
            <x14:sparkline>
              <xm:f>Sparklines!E7:M7</xm:f>
              <xm:sqref>N7</xm:sqref>
            </x14:sparkline>
            <x14:sparkline>
              <xm:f>Sparklines!E8:M8</xm:f>
              <xm:sqref>N8</xm:sqref>
            </x14:sparkline>
            <x14:sparkline>
              <xm:f>Sparklines!E9:M9</xm:f>
              <xm:sqref>N9</xm:sqref>
            </x14:sparkline>
            <x14:sparkline>
              <xm:f>Sparklines!E10:M10</xm:f>
              <xm:sqref>N10</xm:sqref>
            </x14:sparkline>
            <x14:sparkline>
              <xm:f>Sparklines!E11:M11</xm:f>
              <xm:sqref>N11</xm:sqref>
            </x14:sparkline>
            <x14:sparkline>
              <xm:f>Sparklines!E12:M12</xm:f>
              <xm:sqref>N12</xm:sqref>
            </x14:sparkline>
            <x14:sparkline>
              <xm:f>Sparklines!E13:M13</xm:f>
              <xm:sqref>N13</xm:sqref>
            </x14:sparkline>
            <x14:sparkline>
              <xm:f>Sparklines!E14:M14</xm:f>
              <xm:sqref>N14</xm:sqref>
            </x14:sparkline>
            <x14:sparkline>
              <xm:f>Sparklines!E15:M15</xm:f>
              <xm:sqref>N15</xm:sqref>
            </x14:sparkline>
            <x14:sparkline>
              <xm:f>Sparklines!E16:M16</xm:f>
              <xm:sqref>N16</xm:sqref>
            </x14:sparkline>
            <x14:sparkline>
              <xm:f>Sparklines!E17:M17</xm:f>
              <xm:sqref>N17</xm:sqref>
            </x14:sparkline>
            <x14:sparkline>
              <xm:f>Sparklines!E18:M18</xm:f>
              <xm:sqref>N18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4046-EDF9-40F7-B9F3-FB5923D0FF1B}">
  <dimension ref="A1:Q26"/>
  <sheetViews>
    <sheetView workbookViewId="0">
      <selection activeCell="I15" sqref="I15"/>
    </sheetView>
  </sheetViews>
  <sheetFormatPr defaultRowHeight="14.4" x14ac:dyDescent="0.3"/>
  <cols>
    <col min="1" max="1" width="6" bestFit="1" customWidth="1"/>
    <col min="2" max="2" width="10.33203125" bestFit="1" customWidth="1"/>
    <col min="3" max="3" width="9.5546875" bestFit="1" customWidth="1"/>
    <col min="10" max="10" width="15.21875" bestFit="1" customWidth="1"/>
    <col min="11" max="11" width="13.664062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E1" t="s">
        <v>77</v>
      </c>
      <c r="F1" t="s">
        <v>6</v>
      </c>
      <c r="G1" t="s">
        <v>38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s="10">
        <v>42248</v>
      </c>
      <c r="D2">
        <v>16</v>
      </c>
      <c r="F2" t="s">
        <v>17</v>
      </c>
      <c r="H2" t="s">
        <v>18</v>
      </c>
      <c r="I2" t="s">
        <v>19</v>
      </c>
      <c r="J2" t="s">
        <v>1</v>
      </c>
      <c r="K2" t="s">
        <v>20</v>
      </c>
      <c r="L2">
        <v>1</v>
      </c>
      <c r="M2">
        <v>812</v>
      </c>
      <c r="N2">
        <v>1071</v>
      </c>
      <c r="O2">
        <v>812</v>
      </c>
      <c r="P2">
        <v>1071</v>
      </c>
      <c r="Q2">
        <v>259</v>
      </c>
    </row>
    <row r="3" spans="1:17" x14ac:dyDescent="0.3">
      <c r="A3" s="10">
        <v>42248</v>
      </c>
      <c r="D3">
        <v>36</v>
      </c>
      <c r="F3" t="s">
        <v>17</v>
      </c>
      <c r="H3" t="s">
        <v>18</v>
      </c>
      <c r="I3" t="s">
        <v>19</v>
      </c>
      <c r="J3" t="s">
        <v>1</v>
      </c>
      <c r="K3" t="s">
        <v>20</v>
      </c>
      <c r="L3">
        <v>1</v>
      </c>
      <c r="M3">
        <v>60</v>
      </c>
      <c r="N3">
        <v>84</v>
      </c>
      <c r="O3">
        <v>90</v>
      </c>
      <c r="P3">
        <v>84</v>
      </c>
      <c r="Q3">
        <v>-6</v>
      </c>
    </row>
    <row r="4" spans="1:17" x14ac:dyDescent="0.3">
      <c r="A4" s="10">
        <v>42320</v>
      </c>
      <c r="B4" s="3"/>
      <c r="C4" s="10"/>
      <c r="D4">
        <v>36</v>
      </c>
      <c r="F4" t="s">
        <v>17</v>
      </c>
      <c r="H4" t="s">
        <v>18</v>
      </c>
      <c r="I4" t="s">
        <v>21</v>
      </c>
      <c r="J4" t="s">
        <v>1</v>
      </c>
      <c r="K4" t="s">
        <v>20</v>
      </c>
      <c r="L4">
        <v>2</v>
      </c>
      <c r="M4">
        <v>57.5</v>
      </c>
      <c r="N4">
        <v>78.5</v>
      </c>
      <c r="O4">
        <v>115</v>
      </c>
      <c r="P4">
        <v>157</v>
      </c>
      <c r="Q4">
        <v>42</v>
      </c>
    </row>
    <row r="5" spans="1:17" x14ac:dyDescent="0.3">
      <c r="A5" s="10">
        <v>42320</v>
      </c>
      <c r="B5" s="3"/>
      <c r="C5" s="10"/>
      <c r="D5">
        <v>36</v>
      </c>
      <c r="F5" t="s">
        <v>17</v>
      </c>
      <c r="H5" t="s">
        <v>18</v>
      </c>
      <c r="I5" t="s">
        <v>21</v>
      </c>
      <c r="J5" t="s">
        <v>1</v>
      </c>
      <c r="K5" t="s">
        <v>20</v>
      </c>
      <c r="L5">
        <v>2</v>
      </c>
      <c r="M5">
        <v>390</v>
      </c>
      <c r="N5">
        <v>383</v>
      </c>
      <c r="O5">
        <v>780</v>
      </c>
      <c r="P5">
        <v>766</v>
      </c>
      <c r="Q5">
        <v>-14</v>
      </c>
    </row>
    <row r="6" spans="1:17" x14ac:dyDescent="0.3">
      <c r="A6" s="10">
        <v>42238</v>
      </c>
      <c r="B6" s="3"/>
      <c r="C6" s="10"/>
      <c r="D6">
        <v>20</v>
      </c>
      <c r="F6" t="s">
        <v>17</v>
      </c>
      <c r="H6" t="s">
        <v>18</v>
      </c>
      <c r="I6" t="s">
        <v>21</v>
      </c>
      <c r="J6" t="s">
        <v>1</v>
      </c>
      <c r="K6" t="s">
        <v>20</v>
      </c>
      <c r="L6">
        <v>3</v>
      </c>
      <c r="M6">
        <v>35</v>
      </c>
      <c r="N6">
        <v>48</v>
      </c>
      <c r="O6">
        <v>105</v>
      </c>
      <c r="P6">
        <v>144</v>
      </c>
      <c r="Q6">
        <v>39</v>
      </c>
    </row>
    <row r="7" spans="1:17" x14ac:dyDescent="0.3">
      <c r="A7" s="10">
        <v>42326</v>
      </c>
      <c r="B7" s="3"/>
      <c r="C7" s="10"/>
      <c r="D7">
        <v>35</v>
      </c>
      <c r="F7" t="s">
        <v>17</v>
      </c>
      <c r="H7" t="s">
        <v>18</v>
      </c>
      <c r="I7" t="s">
        <v>22</v>
      </c>
      <c r="J7" t="s">
        <v>1</v>
      </c>
      <c r="K7" t="s">
        <v>20</v>
      </c>
      <c r="L7">
        <v>1</v>
      </c>
      <c r="M7">
        <v>112</v>
      </c>
      <c r="N7">
        <v>149</v>
      </c>
      <c r="O7">
        <v>112</v>
      </c>
      <c r="P7">
        <v>149</v>
      </c>
      <c r="Q7">
        <v>37</v>
      </c>
    </row>
    <row r="8" spans="1:17" x14ac:dyDescent="0.3">
      <c r="A8" s="10">
        <v>42326</v>
      </c>
      <c r="B8" s="3"/>
      <c r="C8" s="10"/>
      <c r="D8">
        <v>35</v>
      </c>
      <c r="F8" t="s">
        <v>17</v>
      </c>
      <c r="H8" t="s">
        <v>18</v>
      </c>
      <c r="I8" t="s">
        <v>22</v>
      </c>
      <c r="J8" t="s">
        <v>1</v>
      </c>
      <c r="K8" t="s">
        <v>20</v>
      </c>
      <c r="L8">
        <v>1</v>
      </c>
      <c r="M8">
        <v>625</v>
      </c>
      <c r="N8">
        <v>868</v>
      </c>
      <c r="O8">
        <v>625</v>
      </c>
      <c r="P8">
        <v>868</v>
      </c>
      <c r="Q8">
        <v>243</v>
      </c>
    </row>
    <row r="9" spans="1:17" x14ac:dyDescent="0.3">
      <c r="A9" s="10">
        <v>42309</v>
      </c>
      <c r="B9" s="3"/>
      <c r="C9" s="10"/>
      <c r="D9">
        <v>42</v>
      </c>
      <c r="F9" t="s">
        <v>17</v>
      </c>
      <c r="H9" t="s">
        <v>18</v>
      </c>
      <c r="I9" t="s">
        <v>22</v>
      </c>
      <c r="J9" t="s">
        <v>1</v>
      </c>
      <c r="K9" t="s">
        <v>23</v>
      </c>
      <c r="L9">
        <v>3</v>
      </c>
      <c r="M9">
        <v>221.67</v>
      </c>
      <c r="N9">
        <v>323</v>
      </c>
      <c r="O9">
        <v>665.01</v>
      </c>
      <c r="P9">
        <v>969</v>
      </c>
      <c r="Q9">
        <v>303.99</v>
      </c>
    </row>
    <row r="10" spans="1:17" x14ac:dyDescent="0.3">
      <c r="A10" s="10">
        <v>42309</v>
      </c>
      <c r="C10" s="10"/>
      <c r="D10">
        <v>35</v>
      </c>
      <c r="F10" t="s">
        <v>17</v>
      </c>
      <c r="H10" t="s">
        <v>18</v>
      </c>
      <c r="I10" t="s">
        <v>22</v>
      </c>
      <c r="J10" t="s">
        <v>1</v>
      </c>
      <c r="K10" t="s">
        <v>20</v>
      </c>
      <c r="L10">
        <v>1</v>
      </c>
      <c r="M10">
        <v>100</v>
      </c>
      <c r="N10">
        <v>139</v>
      </c>
      <c r="O10">
        <v>145</v>
      </c>
      <c r="P10">
        <v>139</v>
      </c>
      <c r="Q10">
        <v>-6</v>
      </c>
    </row>
    <row r="11" spans="1:17" x14ac:dyDescent="0.3">
      <c r="A11" s="10">
        <v>42301</v>
      </c>
      <c r="D11">
        <v>35</v>
      </c>
      <c r="F11" t="s">
        <v>17</v>
      </c>
      <c r="H11" t="s">
        <v>18</v>
      </c>
      <c r="I11" t="s">
        <v>22</v>
      </c>
      <c r="J11" t="s">
        <v>1</v>
      </c>
      <c r="K11" t="s">
        <v>23</v>
      </c>
      <c r="L11">
        <v>1</v>
      </c>
      <c r="M11">
        <v>490</v>
      </c>
      <c r="N11">
        <v>657</v>
      </c>
      <c r="O11">
        <v>490</v>
      </c>
      <c r="P11">
        <v>657</v>
      </c>
      <c r="Q11">
        <v>167</v>
      </c>
    </row>
    <row r="12" spans="1:17" x14ac:dyDescent="0.3">
      <c r="A12" s="10">
        <v>42301</v>
      </c>
      <c r="D12">
        <v>35</v>
      </c>
      <c r="F12" t="s">
        <v>17</v>
      </c>
      <c r="H12" t="s">
        <v>18</v>
      </c>
      <c r="I12" t="s">
        <v>22</v>
      </c>
      <c r="J12" t="s">
        <v>1</v>
      </c>
      <c r="K12" t="s">
        <v>20</v>
      </c>
      <c r="L12">
        <v>3</v>
      </c>
      <c r="M12">
        <v>23.33</v>
      </c>
      <c r="N12">
        <v>31</v>
      </c>
      <c r="O12">
        <v>69.989999999999995</v>
      </c>
      <c r="P12">
        <v>93</v>
      </c>
      <c r="Q12">
        <v>23.010000000000005</v>
      </c>
    </row>
    <row r="13" spans="1:17" x14ac:dyDescent="0.3">
      <c r="A13" s="10">
        <v>42301</v>
      </c>
      <c r="D13">
        <v>35</v>
      </c>
      <c r="F13" t="s">
        <v>17</v>
      </c>
      <c r="H13" t="s">
        <v>18</v>
      </c>
      <c r="I13" t="s">
        <v>22</v>
      </c>
      <c r="J13" t="s">
        <v>1</v>
      </c>
      <c r="K13" t="s">
        <v>20</v>
      </c>
      <c r="L13">
        <v>1</v>
      </c>
      <c r="M13">
        <v>638</v>
      </c>
      <c r="N13">
        <v>865</v>
      </c>
      <c r="O13">
        <v>638</v>
      </c>
      <c r="P13">
        <v>865</v>
      </c>
      <c r="Q13">
        <v>227</v>
      </c>
    </row>
    <row r="14" spans="1:17" x14ac:dyDescent="0.3">
      <c r="A14" s="10">
        <v>42282</v>
      </c>
      <c r="D14">
        <v>35</v>
      </c>
      <c r="F14" t="s">
        <v>24</v>
      </c>
      <c r="H14" t="s">
        <v>18</v>
      </c>
      <c r="I14" t="s">
        <v>19</v>
      </c>
      <c r="J14" t="s">
        <v>1</v>
      </c>
      <c r="K14" t="s">
        <v>23</v>
      </c>
      <c r="L14">
        <v>1</v>
      </c>
      <c r="M14">
        <v>840</v>
      </c>
      <c r="N14">
        <v>1048</v>
      </c>
      <c r="O14">
        <v>840</v>
      </c>
      <c r="P14">
        <v>1048</v>
      </c>
      <c r="Q14">
        <v>208</v>
      </c>
    </row>
    <row r="15" spans="1:17" x14ac:dyDescent="0.3">
      <c r="A15" s="10">
        <v>42282</v>
      </c>
      <c r="D15">
        <v>35</v>
      </c>
      <c r="F15" t="s">
        <v>24</v>
      </c>
      <c r="H15" t="s">
        <v>18</v>
      </c>
      <c r="I15" t="s">
        <v>19</v>
      </c>
      <c r="J15" t="s">
        <v>1</v>
      </c>
      <c r="K15" t="s">
        <v>20</v>
      </c>
      <c r="L15">
        <v>3</v>
      </c>
      <c r="M15">
        <v>203</v>
      </c>
      <c r="N15">
        <v>264.66666666666669</v>
      </c>
      <c r="O15">
        <v>609</v>
      </c>
      <c r="P15">
        <v>794</v>
      </c>
      <c r="Q15">
        <v>185</v>
      </c>
    </row>
    <row r="16" spans="1:17" x14ac:dyDescent="0.3">
      <c r="A16" s="10">
        <v>42282</v>
      </c>
      <c r="D16">
        <v>35</v>
      </c>
      <c r="F16" t="s">
        <v>24</v>
      </c>
      <c r="H16" t="s">
        <v>18</v>
      </c>
      <c r="I16" t="s">
        <v>19</v>
      </c>
      <c r="J16" t="s">
        <v>1</v>
      </c>
      <c r="K16" t="s">
        <v>20</v>
      </c>
      <c r="L16">
        <v>2</v>
      </c>
      <c r="M16">
        <v>42.5</v>
      </c>
      <c r="N16">
        <v>61.5</v>
      </c>
      <c r="O16">
        <v>85</v>
      </c>
      <c r="P16">
        <v>123</v>
      </c>
      <c r="Q16">
        <v>38</v>
      </c>
    </row>
    <row r="17" spans="1:17" x14ac:dyDescent="0.3">
      <c r="A17" s="10">
        <v>42195</v>
      </c>
      <c r="D17">
        <v>35</v>
      </c>
      <c r="F17" t="s">
        <v>24</v>
      </c>
      <c r="H17" t="s">
        <v>18</v>
      </c>
      <c r="I17" t="s">
        <v>19</v>
      </c>
      <c r="J17" t="s">
        <v>1</v>
      </c>
      <c r="K17" t="s">
        <v>23</v>
      </c>
      <c r="L17">
        <v>1</v>
      </c>
      <c r="M17">
        <v>1050</v>
      </c>
      <c r="N17">
        <v>1513</v>
      </c>
      <c r="O17">
        <v>1050</v>
      </c>
      <c r="P17">
        <v>1513</v>
      </c>
      <c r="Q17">
        <v>463</v>
      </c>
    </row>
    <row r="18" spans="1:17" x14ac:dyDescent="0.3">
      <c r="A18" s="10">
        <v>42351</v>
      </c>
      <c r="D18">
        <v>28</v>
      </c>
      <c r="F18" t="s">
        <v>24</v>
      </c>
      <c r="H18" t="s">
        <v>18</v>
      </c>
      <c r="I18" t="s">
        <v>19</v>
      </c>
      <c r="J18" t="s">
        <v>1</v>
      </c>
      <c r="K18" t="s">
        <v>20</v>
      </c>
      <c r="L18">
        <v>3</v>
      </c>
      <c r="M18">
        <v>40</v>
      </c>
      <c r="N18">
        <v>50.333333333333336</v>
      </c>
      <c r="O18">
        <v>120</v>
      </c>
      <c r="P18">
        <v>151</v>
      </c>
      <c r="Q18">
        <v>31</v>
      </c>
    </row>
    <row r="19" spans="1:17" x14ac:dyDescent="0.3">
      <c r="A19" s="10">
        <v>42351</v>
      </c>
      <c r="D19">
        <v>72</v>
      </c>
      <c r="F19" t="s">
        <v>24</v>
      </c>
      <c r="H19" t="s">
        <v>18</v>
      </c>
      <c r="I19" t="s">
        <v>19</v>
      </c>
      <c r="J19" t="s">
        <v>1</v>
      </c>
      <c r="K19" t="s">
        <v>20</v>
      </c>
      <c r="L19">
        <v>3</v>
      </c>
      <c r="M19">
        <v>83.33</v>
      </c>
      <c r="N19">
        <v>117.33333333333333</v>
      </c>
      <c r="O19">
        <v>249.99</v>
      </c>
      <c r="P19">
        <v>352</v>
      </c>
      <c r="Q19">
        <v>102.00999999999999</v>
      </c>
    </row>
    <row r="20" spans="1:17" x14ac:dyDescent="0.3">
      <c r="A20" s="10">
        <v>42244</v>
      </c>
      <c r="D20">
        <v>62</v>
      </c>
      <c r="F20" t="s">
        <v>24</v>
      </c>
      <c r="H20" t="s">
        <v>18</v>
      </c>
      <c r="I20" t="s">
        <v>19</v>
      </c>
      <c r="J20" t="s">
        <v>1</v>
      </c>
      <c r="K20" t="s">
        <v>20</v>
      </c>
      <c r="L20">
        <v>3</v>
      </c>
      <c r="M20">
        <v>13.33</v>
      </c>
      <c r="N20">
        <v>19</v>
      </c>
      <c r="O20">
        <v>39.99</v>
      </c>
      <c r="P20">
        <v>57</v>
      </c>
      <c r="Q20">
        <v>17.009999999999998</v>
      </c>
    </row>
    <row r="21" spans="1:17" x14ac:dyDescent="0.3">
      <c r="A21" s="10">
        <v>42291</v>
      </c>
      <c r="D21">
        <v>18</v>
      </c>
      <c r="F21" t="s">
        <v>24</v>
      </c>
      <c r="H21" t="s">
        <v>18</v>
      </c>
      <c r="I21" t="s">
        <v>21</v>
      </c>
      <c r="J21" t="s">
        <v>1</v>
      </c>
      <c r="K21" t="s">
        <v>20</v>
      </c>
      <c r="L21">
        <v>1</v>
      </c>
      <c r="M21">
        <v>25</v>
      </c>
      <c r="N21">
        <v>33</v>
      </c>
      <c r="O21">
        <v>34</v>
      </c>
      <c r="P21">
        <v>33</v>
      </c>
      <c r="Q21">
        <v>-1</v>
      </c>
    </row>
    <row r="22" spans="1:17" x14ac:dyDescent="0.3">
      <c r="A22" s="10">
        <v>42291</v>
      </c>
      <c r="D22">
        <v>19</v>
      </c>
      <c r="F22" t="s">
        <v>24</v>
      </c>
      <c r="H22" t="s">
        <v>18</v>
      </c>
      <c r="I22" t="s">
        <v>21</v>
      </c>
      <c r="J22" t="s">
        <v>1</v>
      </c>
      <c r="K22" t="s">
        <v>20</v>
      </c>
      <c r="L22">
        <v>3</v>
      </c>
      <c r="M22">
        <v>8.33</v>
      </c>
      <c r="N22">
        <v>11.333333333333334</v>
      </c>
      <c r="O22">
        <v>24.990000000000002</v>
      </c>
      <c r="P22">
        <v>34</v>
      </c>
      <c r="Q22">
        <v>9.009999999999998</v>
      </c>
    </row>
    <row r="23" spans="1:17" x14ac:dyDescent="0.3">
      <c r="A23" s="10">
        <v>42291</v>
      </c>
      <c r="D23">
        <v>18</v>
      </c>
      <c r="F23" t="s">
        <v>24</v>
      </c>
      <c r="H23" t="s">
        <v>18</v>
      </c>
      <c r="I23" t="s">
        <v>21</v>
      </c>
      <c r="J23" t="s">
        <v>1</v>
      </c>
      <c r="K23" t="s">
        <v>20</v>
      </c>
      <c r="L23">
        <v>1</v>
      </c>
      <c r="M23">
        <v>406</v>
      </c>
      <c r="N23">
        <v>529</v>
      </c>
      <c r="O23">
        <v>406</v>
      </c>
      <c r="P23">
        <v>529</v>
      </c>
      <c r="Q23">
        <v>123</v>
      </c>
    </row>
    <row r="24" spans="1:17" x14ac:dyDescent="0.3">
      <c r="A24" s="10">
        <v>42231</v>
      </c>
      <c r="D24">
        <v>21</v>
      </c>
      <c r="F24" t="s">
        <v>24</v>
      </c>
      <c r="H24" t="s">
        <v>18</v>
      </c>
      <c r="I24" t="s">
        <v>25</v>
      </c>
      <c r="J24" t="s">
        <v>1</v>
      </c>
      <c r="K24" t="s">
        <v>23</v>
      </c>
      <c r="L24">
        <v>3</v>
      </c>
      <c r="M24">
        <v>58.33</v>
      </c>
      <c r="N24">
        <v>78.333333333333329</v>
      </c>
      <c r="O24">
        <v>174.99</v>
      </c>
      <c r="P24">
        <v>235</v>
      </c>
      <c r="Q24">
        <v>60.009999999999991</v>
      </c>
    </row>
    <row r="25" spans="1:17" x14ac:dyDescent="0.3">
      <c r="A25" s="10">
        <v>42315</v>
      </c>
      <c r="D25">
        <v>70</v>
      </c>
      <c r="F25" t="s">
        <v>17</v>
      </c>
      <c r="H25" t="s">
        <v>18</v>
      </c>
      <c r="I25" t="s">
        <v>19</v>
      </c>
      <c r="J25" t="s">
        <v>1</v>
      </c>
      <c r="K25" t="s">
        <v>20</v>
      </c>
      <c r="L25">
        <v>1</v>
      </c>
      <c r="M25">
        <v>16</v>
      </c>
      <c r="N25">
        <v>22</v>
      </c>
      <c r="O25">
        <v>16</v>
      </c>
      <c r="P25">
        <v>22</v>
      </c>
      <c r="Q25">
        <v>6</v>
      </c>
    </row>
    <row r="26" spans="1:17" x14ac:dyDescent="0.3">
      <c r="A26" s="10">
        <v>42315</v>
      </c>
      <c r="D26">
        <v>63</v>
      </c>
      <c r="F26" t="s">
        <v>17</v>
      </c>
      <c r="H26" t="s">
        <v>18</v>
      </c>
      <c r="I26" t="s">
        <v>19</v>
      </c>
      <c r="J26" t="s">
        <v>1</v>
      </c>
      <c r="K26" t="s">
        <v>20</v>
      </c>
      <c r="L26">
        <v>1</v>
      </c>
      <c r="M26">
        <v>870</v>
      </c>
      <c r="N26">
        <v>1156</v>
      </c>
      <c r="O26">
        <v>870</v>
      </c>
      <c r="P26">
        <v>1156</v>
      </c>
      <c r="Q26">
        <v>286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1D35-7826-476F-B819-B79063450483}">
  <dimension ref="A1:H366"/>
  <sheetViews>
    <sheetView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0.44140625" bestFit="1" customWidth="1"/>
    <col min="3" max="3" width="14.109375" bestFit="1" customWidth="1"/>
    <col min="4" max="4" width="11.5546875" customWidth="1"/>
  </cols>
  <sheetData>
    <row r="1" spans="1:8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0</v>
      </c>
    </row>
    <row r="2" spans="1:8" x14ac:dyDescent="0.3">
      <c r="A2" s="3">
        <v>42736</v>
      </c>
      <c r="B2" t="s">
        <v>70</v>
      </c>
      <c r="C2">
        <v>27</v>
      </c>
      <c r="D2" s="4"/>
      <c r="E2">
        <v>2</v>
      </c>
      <c r="F2">
        <v>15</v>
      </c>
      <c r="G2">
        <v>0.3</v>
      </c>
      <c r="H2">
        <v>10</v>
      </c>
    </row>
    <row r="3" spans="1:8" x14ac:dyDescent="0.3">
      <c r="A3" s="3">
        <v>42737</v>
      </c>
      <c r="B3" t="s">
        <v>71</v>
      </c>
      <c r="C3">
        <v>28.9</v>
      </c>
      <c r="D3" s="4"/>
      <c r="E3">
        <v>1.33</v>
      </c>
      <c r="F3">
        <v>15</v>
      </c>
      <c r="G3">
        <v>0.3</v>
      </c>
      <c r="H3">
        <v>13</v>
      </c>
    </row>
    <row r="4" spans="1:8" x14ac:dyDescent="0.3">
      <c r="A4" s="3">
        <v>42738</v>
      </c>
      <c r="B4" t="s">
        <v>72</v>
      </c>
      <c r="C4">
        <v>34.5</v>
      </c>
      <c r="D4" s="4"/>
      <c r="E4">
        <v>1.33</v>
      </c>
      <c r="F4">
        <v>27</v>
      </c>
      <c r="G4">
        <v>0.3</v>
      </c>
      <c r="H4">
        <v>15</v>
      </c>
    </row>
    <row r="5" spans="1:8" x14ac:dyDescent="0.3">
      <c r="A5" s="3">
        <v>42739</v>
      </c>
      <c r="B5" t="s">
        <v>73</v>
      </c>
      <c r="C5">
        <v>44.1</v>
      </c>
      <c r="D5" s="4"/>
      <c r="E5">
        <v>1.05</v>
      </c>
      <c r="F5">
        <v>28</v>
      </c>
      <c r="G5">
        <v>0.3</v>
      </c>
      <c r="H5">
        <v>17</v>
      </c>
    </row>
    <row r="6" spans="1:8" x14ac:dyDescent="0.3">
      <c r="A6" s="3">
        <v>42740</v>
      </c>
      <c r="B6" t="s">
        <v>74</v>
      </c>
      <c r="C6">
        <v>42.4</v>
      </c>
      <c r="D6" s="4"/>
      <c r="E6">
        <v>1</v>
      </c>
      <c r="F6">
        <v>33</v>
      </c>
      <c r="G6">
        <v>0.3</v>
      </c>
      <c r="H6">
        <v>18</v>
      </c>
    </row>
    <row r="7" spans="1:8" x14ac:dyDescent="0.3">
      <c r="A7" s="3">
        <v>42741</v>
      </c>
      <c r="B7" t="s">
        <v>75</v>
      </c>
      <c r="C7">
        <v>25.3</v>
      </c>
      <c r="D7" s="4"/>
      <c r="E7">
        <v>1.54</v>
      </c>
      <c r="F7">
        <v>23</v>
      </c>
      <c r="G7">
        <v>0.3</v>
      </c>
      <c r="H7">
        <v>11</v>
      </c>
    </row>
    <row r="8" spans="1:8" x14ac:dyDescent="0.3">
      <c r="A8" s="3">
        <v>42742</v>
      </c>
      <c r="B8" t="s">
        <v>76</v>
      </c>
      <c r="C8">
        <v>32.9</v>
      </c>
      <c r="D8" s="4"/>
      <c r="E8">
        <v>1.54</v>
      </c>
      <c r="F8">
        <v>19</v>
      </c>
      <c r="G8">
        <v>0.3</v>
      </c>
      <c r="H8">
        <v>13</v>
      </c>
    </row>
    <row r="9" spans="1:8" x14ac:dyDescent="0.3">
      <c r="A9" s="3">
        <v>42743</v>
      </c>
      <c r="B9" t="s">
        <v>70</v>
      </c>
      <c r="C9">
        <v>37.5</v>
      </c>
      <c r="D9" s="4"/>
      <c r="E9">
        <v>1.18</v>
      </c>
      <c r="F9">
        <v>28</v>
      </c>
      <c r="G9">
        <v>0.3</v>
      </c>
      <c r="H9">
        <v>15</v>
      </c>
    </row>
    <row r="10" spans="1:8" x14ac:dyDescent="0.3">
      <c r="A10" s="3">
        <v>42744</v>
      </c>
      <c r="B10" t="s">
        <v>71</v>
      </c>
      <c r="C10">
        <v>38.1</v>
      </c>
      <c r="D10" s="4"/>
      <c r="E10">
        <v>1.18</v>
      </c>
      <c r="F10">
        <v>20</v>
      </c>
      <c r="G10">
        <v>0.3</v>
      </c>
      <c r="H10">
        <v>17</v>
      </c>
    </row>
    <row r="11" spans="1:8" x14ac:dyDescent="0.3">
      <c r="A11" s="3">
        <v>42745</v>
      </c>
      <c r="B11" t="s">
        <v>72</v>
      </c>
      <c r="C11">
        <v>43.4</v>
      </c>
      <c r="D11" s="4"/>
      <c r="E11">
        <v>1.05</v>
      </c>
      <c r="F11">
        <v>33</v>
      </c>
      <c r="G11">
        <v>0.3</v>
      </c>
      <c r="H11">
        <v>18</v>
      </c>
    </row>
    <row r="12" spans="1:8" x14ac:dyDescent="0.3">
      <c r="A12" s="3">
        <v>42746</v>
      </c>
      <c r="B12" t="s">
        <v>73</v>
      </c>
      <c r="C12">
        <v>32.6</v>
      </c>
      <c r="D12" s="4"/>
      <c r="E12">
        <v>1.54</v>
      </c>
      <c r="F12">
        <v>23</v>
      </c>
      <c r="G12">
        <v>0.3</v>
      </c>
      <c r="H12">
        <v>12</v>
      </c>
    </row>
    <row r="13" spans="1:8" x14ac:dyDescent="0.3">
      <c r="A13" s="3">
        <v>42747</v>
      </c>
      <c r="B13" t="s">
        <v>74</v>
      </c>
      <c r="C13">
        <v>38.200000000000003</v>
      </c>
      <c r="D13" s="4"/>
      <c r="E13">
        <v>1.33</v>
      </c>
      <c r="F13">
        <v>16</v>
      </c>
      <c r="G13">
        <v>0.3</v>
      </c>
      <c r="H13">
        <v>14</v>
      </c>
    </row>
    <row r="14" spans="1:8" x14ac:dyDescent="0.3">
      <c r="A14" s="3">
        <v>42748</v>
      </c>
      <c r="B14" t="s">
        <v>75</v>
      </c>
      <c r="C14">
        <v>37.5</v>
      </c>
      <c r="D14" s="4"/>
      <c r="E14">
        <v>1.33</v>
      </c>
      <c r="F14">
        <v>19</v>
      </c>
      <c r="G14">
        <v>0.3</v>
      </c>
      <c r="H14">
        <v>15</v>
      </c>
    </row>
    <row r="15" spans="1:8" x14ac:dyDescent="0.3">
      <c r="A15" s="3">
        <v>42749</v>
      </c>
      <c r="B15" t="s">
        <v>76</v>
      </c>
      <c r="C15">
        <v>44.1</v>
      </c>
      <c r="D15" s="4"/>
      <c r="E15">
        <v>1.05</v>
      </c>
      <c r="F15">
        <v>23</v>
      </c>
      <c r="G15">
        <v>0.3</v>
      </c>
      <c r="H15">
        <v>17</v>
      </c>
    </row>
    <row r="16" spans="1:8" x14ac:dyDescent="0.3">
      <c r="A16" s="3">
        <v>42750</v>
      </c>
      <c r="B16" t="s">
        <v>70</v>
      </c>
      <c r="C16">
        <v>43.4</v>
      </c>
      <c r="D16" s="4"/>
      <c r="E16">
        <v>1.1100000000000001</v>
      </c>
      <c r="F16">
        <v>33</v>
      </c>
      <c r="G16">
        <v>0.3</v>
      </c>
      <c r="H16">
        <v>18</v>
      </c>
    </row>
    <row r="17" spans="1:8" x14ac:dyDescent="0.3">
      <c r="A17" s="3">
        <v>42751</v>
      </c>
      <c r="B17" t="s">
        <v>71</v>
      </c>
      <c r="C17">
        <v>30.6</v>
      </c>
      <c r="D17" s="4"/>
      <c r="E17">
        <v>1.67</v>
      </c>
      <c r="F17">
        <v>24</v>
      </c>
      <c r="G17">
        <v>0.3</v>
      </c>
      <c r="H17">
        <v>12</v>
      </c>
    </row>
    <row r="18" spans="1:8" x14ac:dyDescent="0.3">
      <c r="A18" s="3">
        <v>42752</v>
      </c>
      <c r="B18" t="s">
        <v>72</v>
      </c>
      <c r="C18">
        <v>32.200000000000003</v>
      </c>
      <c r="D18" s="4"/>
      <c r="E18">
        <v>1.43</v>
      </c>
      <c r="F18">
        <v>26</v>
      </c>
      <c r="G18">
        <v>0.3</v>
      </c>
      <c r="H18">
        <v>14</v>
      </c>
    </row>
    <row r="19" spans="1:8" x14ac:dyDescent="0.3">
      <c r="A19" s="3">
        <v>42753</v>
      </c>
      <c r="B19" t="s">
        <v>73</v>
      </c>
      <c r="C19">
        <v>42.8</v>
      </c>
      <c r="D19" s="4"/>
      <c r="E19">
        <v>1.18</v>
      </c>
      <c r="F19">
        <v>33</v>
      </c>
      <c r="G19">
        <v>0.3</v>
      </c>
      <c r="H19">
        <v>16</v>
      </c>
    </row>
    <row r="20" spans="1:8" x14ac:dyDescent="0.3">
      <c r="A20" s="3">
        <v>42754</v>
      </c>
      <c r="B20" t="s">
        <v>74</v>
      </c>
      <c r="C20">
        <v>43.1</v>
      </c>
      <c r="D20" s="4"/>
      <c r="E20">
        <v>1.18</v>
      </c>
      <c r="F20">
        <v>30</v>
      </c>
      <c r="G20">
        <v>0.3</v>
      </c>
      <c r="H20">
        <v>17</v>
      </c>
    </row>
    <row r="21" spans="1:8" x14ac:dyDescent="0.3">
      <c r="A21" s="3">
        <v>42755</v>
      </c>
      <c r="B21" t="s">
        <v>75</v>
      </c>
      <c r="C21">
        <v>31.6</v>
      </c>
      <c r="D21" s="4"/>
      <c r="E21">
        <v>1.43</v>
      </c>
      <c r="F21">
        <v>20</v>
      </c>
      <c r="G21">
        <v>0.3</v>
      </c>
      <c r="H21">
        <v>12</v>
      </c>
    </row>
    <row r="22" spans="1:8" x14ac:dyDescent="0.3">
      <c r="A22" s="3">
        <v>42756</v>
      </c>
      <c r="B22" t="s">
        <v>76</v>
      </c>
      <c r="C22">
        <v>36.200000000000003</v>
      </c>
      <c r="D22" s="4"/>
      <c r="E22">
        <v>1.25</v>
      </c>
      <c r="F22">
        <v>16</v>
      </c>
      <c r="G22">
        <v>0.3</v>
      </c>
      <c r="H22">
        <v>14</v>
      </c>
    </row>
    <row r="23" spans="1:8" x14ac:dyDescent="0.3">
      <c r="A23" s="3">
        <v>42757</v>
      </c>
      <c r="B23" t="s">
        <v>70</v>
      </c>
      <c r="C23">
        <v>40.799999999999997</v>
      </c>
      <c r="D23" s="4"/>
      <c r="E23">
        <v>1.1100000000000001</v>
      </c>
      <c r="F23">
        <v>19</v>
      </c>
      <c r="G23">
        <v>0.3</v>
      </c>
      <c r="H23">
        <v>16</v>
      </c>
    </row>
    <row r="24" spans="1:8" x14ac:dyDescent="0.3">
      <c r="A24" s="3">
        <v>42758</v>
      </c>
      <c r="B24" t="s">
        <v>71</v>
      </c>
      <c r="C24">
        <v>38.1</v>
      </c>
      <c r="D24" s="4"/>
      <c r="E24">
        <v>1.05</v>
      </c>
      <c r="F24">
        <v>21</v>
      </c>
      <c r="G24">
        <v>0.3</v>
      </c>
      <c r="H24">
        <v>17</v>
      </c>
    </row>
    <row r="25" spans="1:8" x14ac:dyDescent="0.3">
      <c r="A25" s="3">
        <v>42759</v>
      </c>
      <c r="B25" t="s">
        <v>72</v>
      </c>
      <c r="C25">
        <v>28.6</v>
      </c>
      <c r="D25" s="4"/>
      <c r="E25">
        <v>1.54</v>
      </c>
      <c r="F25">
        <v>20</v>
      </c>
      <c r="G25">
        <v>0.3</v>
      </c>
      <c r="H25">
        <v>12</v>
      </c>
    </row>
    <row r="26" spans="1:8" x14ac:dyDescent="0.3">
      <c r="A26" s="3">
        <v>42760</v>
      </c>
      <c r="B26" t="s">
        <v>73</v>
      </c>
      <c r="C26">
        <v>32.200000000000003</v>
      </c>
      <c r="D26" s="4"/>
      <c r="E26">
        <v>1.25</v>
      </c>
      <c r="F26">
        <v>24</v>
      </c>
      <c r="G26">
        <v>0.3</v>
      </c>
      <c r="H26">
        <v>14</v>
      </c>
    </row>
    <row r="27" spans="1:8" x14ac:dyDescent="0.3">
      <c r="A27" s="3">
        <v>42761</v>
      </c>
      <c r="B27" t="s">
        <v>74</v>
      </c>
      <c r="C27">
        <v>35.799999999999997</v>
      </c>
      <c r="D27" s="4"/>
      <c r="E27">
        <v>1.25</v>
      </c>
      <c r="F27">
        <v>18</v>
      </c>
      <c r="G27">
        <v>0.3</v>
      </c>
      <c r="H27">
        <v>16</v>
      </c>
    </row>
    <row r="28" spans="1:8" x14ac:dyDescent="0.3">
      <c r="A28" s="3">
        <v>42762</v>
      </c>
      <c r="B28" t="s">
        <v>75</v>
      </c>
      <c r="C28">
        <v>42.1</v>
      </c>
      <c r="D28" s="4"/>
      <c r="E28">
        <v>1.05</v>
      </c>
      <c r="F28">
        <v>22</v>
      </c>
      <c r="G28">
        <v>0.3</v>
      </c>
      <c r="H28">
        <v>17</v>
      </c>
    </row>
    <row r="29" spans="1:8" x14ac:dyDescent="0.3">
      <c r="A29" s="3">
        <v>42763</v>
      </c>
      <c r="B29" t="s">
        <v>76</v>
      </c>
      <c r="C29">
        <v>34.9</v>
      </c>
      <c r="D29" s="4"/>
      <c r="E29">
        <v>1.33</v>
      </c>
      <c r="F29">
        <v>15</v>
      </c>
      <c r="G29">
        <v>0.3</v>
      </c>
      <c r="H29">
        <v>13</v>
      </c>
    </row>
    <row r="30" spans="1:8" x14ac:dyDescent="0.3">
      <c r="A30" s="3">
        <v>42764</v>
      </c>
      <c r="B30" t="s">
        <v>70</v>
      </c>
      <c r="C30">
        <v>35.200000000000003</v>
      </c>
      <c r="D30" s="4"/>
      <c r="E30">
        <v>1.33</v>
      </c>
      <c r="F30">
        <v>27</v>
      </c>
      <c r="G30">
        <v>0.3</v>
      </c>
      <c r="H30">
        <v>14</v>
      </c>
    </row>
    <row r="31" spans="1:8" x14ac:dyDescent="0.3">
      <c r="A31" s="3">
        <v>42765</v>
      </c>
      <c r="B31" t="s">
        <v>71</v>
      </c>
      <c r="C31">
        <v>41.1</v>
      </c>
      <c r="D31" s="4"/>
      <c r="E31">
        <v>1.05</v>
      </c>
      <c r="F31">
        <v>20</v>
      </c>
      <c r="G31">
        <v>0.3</v>
      </c>
      <c r="H31">
        <v>17</v>
      </c>
    </row>
    <row r="32" spans="1:8" x14ac:dyDescent="0.3">
      <c r="A32" s="3">
        <v>42766</v>
      </c>
      <c r="B32" t="s">
        <v>72</v>
      </c>
      <c r="C32">
        <v>40.4</v>
      </c>
      <c r="D32" s="4"/>
      <c r="E32">
        <v>1.05</v>
      </c>
      <c r="F32">
        <v>37</v>
      </c>
      <c r="G32">
        <v>0.3</v>
      </c>
      <c r="H32">
        <v>18</v>
      </c>
    </row>
    <row r="33" spans="1:8" x14ac:dyDescent="0.3">
      <c r="A33" s="3">
        <v>42767</v>
      </c>
      <c r="B33" t="s">
        <v>73</v>
      </c>
      <c r="C33">
        <v>42.4</v>
      </c>
      <c r="D33" s="4"/>
      <c r="E33">
        <v>1</v>
      </c>
      <c r="F33">
        <v>35</v>
      </c>
      <c r="G33">
        <v>0.3</v>
      </c>
      <c r="H33">
        <v>18</v>
      </c>
    </row>
    <row r="34" spans="1:8" x14ac:dyDescent="0.3">
      <c r="A34" s="3">
        <v>42768</v>
      </c>
      <c r="B34" t="s">
        <v>74</v>
      </c>
      <c r="C34">
        <v>52</v>
      </c>
      <c r="D34" s="4"/>
      <c r="E34">
        <v>1</v>
      </c>
      <c r="F34">
        <v>22</v>
      </c>
      <c r="G34">
        <v>0.3</v>
      </c>
      <c r="H34">
        <v>20</v>
      </c>
    </row>
    <row r="35" spans="1:8" x14ac:dyDescent="0.3">
      <c r="A35" s="3">
        <v>42769</v>
      </c>
      <c r="B35" t="s">
        <v>75</v>
      </c>
      <c r="C35">
        <v>50.3</v>
      </c>
      <c r="D35" s="4"/>
      <c r="E35">
        <v>0.87</v>
      </c>
      <c r="F35">
        <v>25</v>
      </c>
      <c r="G35">
        <v>0.3</v>
      </c>
      <c r="H35">
        <v>21</v>
      </c>
    </row>
    <row r="36" spans="1:8" x14ac:dyDescent="0.3">
      <c r="A36" s="3">
        <v>42770</v>
      </c>
      <c r="B36" t="s">
        <v>76</v>
      </c>
      <c r="C36">
        <v>56.6</v>
      </c>
      <c r="D36" s="4"/>
      <c r="E36">
        <v>0.83</v>
      </c>
      <c r="F36">
        <v>46</v>
      </c>
      <c r="G36">
        <v>0.3</v>
      </c>
      <c r="H36">
        <v>22</v>
      </c>
    </row>
    <row r="37" spans="1:8" x14ac:dyDescent="0.3">
      <c r="A37" s="3">
        <v>42771</v>
      </c>
      <c r="B37" t="s">
        <v>70</v>
      </c>
      <c r="C37">
        <v>45.4</v>
      </c>
      <c r="D37" s="4"/>
      <c r="E37">
        <v>1.1100000000000001</v>
      </c>
      <c r="F37">
        <v>32</v>
      </c>
      <c r="G37">
        <v>0.3</v>
      </c>
      <c r="H37">
        <v>18</v>
      </c>
    </row>
    <row r="38" spans="1:8" x14ac:dyDescent="0.3">
      <c r="A38" s="3">
        <v>42772</v>
      </c>
      <c r="B38" t="s">
        <v>71</v>
      </c>
      <c r="C38">
        <v>45</v>
      </c>
      <c r="D38" s="4"/>
      <c r="E38">
        <v>0.95</v>
      </c>
      <c r="F38">
        <v>28</v>
      </c>
      <c r="G38">
        <v>0.3</v>
      </c>
      <c r="H38">
        <v>20</v>
      </c>
    </row>
    <row r="39" spans="1:8" x14ac:dyDescent="0.3">
      <c r="A39" s="3">
        <v>42773</v>
      </c>
      <c r="B39" t="s">
        <v>72</v>
      </c>
      <c r="C39">
        <v>52.3</v>
      </c>
      <c r="D39" s="4"/>
      <c r="E39">
        <v>0.87</v>
      </c>
      <c r="F39">
        <v>39</v>
      </c>
      <c r="G39">
        <v>0.3</v>
      </c>
      <c r="H39">
        <v>21</v>
      </c>
    </row>
    <row r="40" spans="1:8" x14ac:dyDescent="0.3">
      <c r="A40" s="3">
        <v>42774</v>
      </c>
      <c r="B40" t="s">
        <v>73</v>
      </c>
      <c r="C40">
        <v>52.6</v>
      </c>
      <c r="D40" s="4"/>
      <c r="E40">
        <v>0.87</v>
      </c>
      <c r="F40">
        <v>31</v>
      </c>
      <c r="G40">
        <v>0.3</v>
      </c>
      <c r="H40">
        <v>22</v>
      </c>
    </row>
    <row r="41" spans="1:8" x14ac:dyDescent="0.3">
      <c r="A41" s="3">
        <v>42775</v>
      </c>
      <c r="B41" t="s">
        <v>74</v>
      </c>
      <c r="C41">
        <v>42.7</v>
      </c>
      <c r="D41" s="4"/>
      <c r="E41">
        <v>1</v>
      </c>
      <c r="F41">
        <v>39</v>
      </c>
      <c r="G41">
        <v>0.3</v>
      </c>
      <c r="H41">
        <v>19</v>
      </c>
    </row>
    <row r="42" spans="1:8" x14ac:dyDescent="0.3">
      <c r="A42" s="3">
        <v>42776</v>
      </c>
      <c r="B42" t="s">
        <v>75</v>
      </c>
      <c r="C42">
        <v>50</v>
      </c>
      <c r="D42" s="4"/>
      <c r="E42">
        <v>0.91</v>
      </c>
      <c r="F42">
        <v>40</v>
      </c>
      <c r="G42">
        <v>0.3</v>
      </c>
      <c r="H42">
        <v>20</v>
      </c>
    </row>
    <row r="43" spans="1:8" x14ac:dyDescent="0.3">
      <c r="A43" s="3">
        <v>42777</v>
      </c>
      <c r="B43" t="s">
        <v>76</v>
      </c>
      <c r="C43">
        <v>51.3</v>
      </c>
      <c r="D43" s="4"/>
      <c r="E43">
        <v>0.91</v>
      </c>
      <c r="F43">
        <v>35</v>
      </c>
      <c r="G43">
        <v>0.3</v>
      </c>
      <c r="H43">
        <v>21</v>
      </c>
    </row>
    <row r="44" spans="1:8" x14ac:dyDescent="0.3">
      <c r="A44" s="3">
        <v>42778</v>
      </c>
      <c r="B44" t="s">
        <v>70</v>
      </c>
      <c r="C44">
        <v>55.6</v>
      </c>
      <c r="D44" s="4"/>
      <c r="E44">
        <v>0.83</v>
      </c>
      <c r="F44">
        <v>41</v>
      </c>
      <c r="G44">
        <v>0.3</v>
      </c>
      <c r="H44">
        <v>22</v>
      </c>
    </row>
    <row r="45" spans="1:8" x14ac:dyDescent="0.3">
      <c r="A45" s="3">
        <v>42779</v>
      </c>
      <c r="B45" t="s">
        <v>71</v>
      </c>
      <c r="C45">
        <v>46.4</v>
      </c>
      <c r="D45" s="4"/>
      <c r="E45">
        <v>1.1100000000000001</v>
      </c>
      <c r="F45">
        <v>34</v>
      </c>
      <c r="G45">
        <v>0.3</v>
      </c>
      <c r="H45">
        <v>18</v>
      </c>
    </row>
    <row r="46" spans="1:8" x14ac:dyDescent="0.3">
      <c r="A46" s="3">
        <v>42780</v>
      </c>
      <c r="B46" t="s">
        <v>72</v>
      </c>
      <c r="C46">
        <v>47.7</v>
      </c>
      <c r="D46" s="4"/>
      <c r="E46">
        <v>0.95</v>
      </c>
      <c r="F46">
        <v>35</v>
      </c>
      <c r="G46">
        <v>0.3</v>
      </c>
      <c r="H46">
        <v>19</v>
      </c>
    </row>
    <row r="47" spans="1:8" x14ac:dyDescent="0.3">
      <c r="A47" s="3">
        <v>42781</v>
      </c>
      <c r="B47" t="s">
        <v>73</v>
      </c>
      <c r="C47">
        <v>52</v>
      </c>
      <c r="D47" s="4"/>
      <c r="E47">
        <v>0.91</v>
      </c>
      <c r="F47">
        <v>33</v>
      </c>
      <c r="G47">
        <v>0.3</v>
      </c>
      <c r="H47">
        <v>20</v>
      </c>
    </row>
    <row r="48" spans="1:8" x14ac:dyDescent="0.3">
      <c r="A48" s="3">
        <v>42782</v>
      </c>
      <c r="B48" t="s">
        <v>74</v>
      </c>
      <c r="C48">
        <v>47.3</v>
      </c>
      <c r="D48" s="4"/>
      <c r="E48">
        <v>0.87</v>
      </c>
      <c r="F48">
        <v>31</v>
      </c>
      <c r="G48">
        <v>0.3</v>
      </c>
      <c r="H48">
        <v>21</v>
      </c>
    </row>
    <row r="49" spans="1:8" x14ac:dyDescent="0.3">
      <c r="A49" s="3">
        <v>42783</v>
      </c>
      <c r="B49" t="s">
        <v>75</v>
      </c>
      <c r="C49">
        <v>40.4</v>
      </c>
      <c r="D49" s="4"/>
      <c r="E49">
        <v>1</v>
      </c>
      <c r="F49">
        <v>29</v>
      </c>
      <c r="G49">
        <v>0.3</v>
      </c>
      <c r="H49">
        <v>18</v>
      </c>
    </row>
    <row r="50" spans="1:8" x14ac:dyDescent="0.3">
      <c r="A50" s="3">
        <v>42784</v>
      </c>
      <c r="B50" t="s">
        <v>76</v>
      </c>
      <c r="C50">
        <v>43.7</v>
      </c>
      <c r="D50" s="4"/>
      <c r="E50">
        <v>0.95</v>
      </c>
      <c r="F50">
        <v>25</v>
      </c>
      <c r="G50">
        <v>0.3</v>
      </c>
      <c r="H50">
        <v>19</v>
      </c>
    </row>
    <row r="51" spans="1:8" x14ac:dyDescent="0.3">
      <c r="A51" s="3">
        <v>42785</v>
      </c>
      <c r="B51" t="s">
        <v>70</v>
      </c>
      <c r="C51">
        <v>50</v>
      </c>
      <c r="D51" s="4"/>
      <c r="E51">
        <v>0.95</v>
      </c>
      <c r="F51">
        <v>28</v>
      </c>
      <c r="G51">
        <v>0.3</v>
      </c>
      <c r="H51">
        <v>20</v>
      </c>
    </row>
    <row r="52" spans="1:8" x14ac:dyDescent="0.3">
      <c r="A52" s="3">
        <v>42786</v>
      </c>
      <c r="B52" t="s">
        <v>71</v>
      </c>
      <c r="C52">
        <v>50.3</v>
      </c>
      <c r="D52" s="4"/>
      <c r="E52">
        <v>0.95</v>
      </c>
      <c r="F52">
        <v>25</v>
      </c>
      <c r="G52">
        <v>0.3</v>
      </c>
      <c r="H52">
        <v>21</v>
      </c>
    </row>
    <row r="53" spans="1:8" x14ac:dyDescent="0.3">
      <c r="A53" s="3">
        <v>42787</v>
      </c>
      <c r="B53" t="s">
        <v>72</v>
      </c>
      <c r="C53">
        <v>42.4</v>
      </c>
      <c r="D53" s="4"/>
      <c r="E53">
        <v>1</v>
      </c>
      <c r="F53">
        <v>28</v>
      </c>
      <c r="G53">
        <v>0.3</v>
      </c>
      <c r="H53">
        <v>18</v>
      </c>
    </row>
    <row r="54" spans="1:8" x14ac:dyDescent="0.3">
      <c r="A54" s="3">
        <v>42788</v>
      </c>
      <c r="B54" t="s">
        <v>73</v>
      </c>
      <c r="C54">
        <v>47.7</v>
      </c>
      <c r="D54" s="4"/>
      <c r="E54">
        <v>0.95</v>
      </c>
      <c r="F54">
        <v>36</v>
      </c>
      <c r="G54">
        <v>0.3</v>
      </c>
      <c r="H54">
        <v>19</v>
      </c>
    </row>
    <row r="55" spans="1:8" x14ac:dyDescent="0.3">
      <c r="A55" s="3">
        <v>42789</v>
      </c>
      <c r="B55" t="s">
        <v>74</v>
      </c>
      <c r="C55">
        <v>45</v>
      </c>
      <c r="D55" s="4"/>
      <c r="E55">
        <v>1</v>
      </c>
      <c r="F55">
        <v>23</v>
      </c>
      <c r="G55">
        <v>0.3</v>
      </c>
      <c r="H55">
        <v>20</v>
      </c>
    </row>
    <row r="56" spans="1:8" x14ac:dyDescent="0.3">
      <c r="A56" s="3">
        <v>42790</v>
      </c>
      <c r="B56" t="s">
        <v>75</v>
      </c>
      <c r="C56">
        <v>47.3</v>
      </c>
      <c r="D56" s="4"/>
      <c r="E56">
        <v>0.87</v>
      </c>
      <c r="F56">
        <v>36</v>
      </c>
      <c r="G56">
        <v>0.3</v>
      </c>
      <c r="H56">
        <v>21</v>
      </c>
    </row>
    <row r="57" spans="1:8" x14ac:dyDescent="0.3">
      <c r="A57" s="3">
        <v>42791</v>
      </c>
      <c r="B57" t="s">
        <v>76</v>
      </c>
      <c r="C57">
        <v>42.4</v>
      </c>
      <c r="D57" s="4"/>
      <c r="E57">
        <v>1</v>
      </c>
      <c r="F57">
        <v>21</v>
      </c>
      <c r="G57">
        <v>0.3</v>
      </c>
      <c r="H57">
        <v>18</v>
      </c>
    </row>
    <row r="58" spans="1:8" x14ac:dyDescent="0.3">
      <c r="A58" s="3">
        <v>42792</v>
      </c>
      <c r="B58" t="s">
        <v>70</v>
      </c>
      <c r="C58">
        <v>48.7</v>
      </c>
      <c r="D58" s="4"/>
      <c r="E58">
        <v>1.05</v>
      </c>
      <c r="F58">
        <v>32</v>
      </c>
      <c r="G58">
        <v>0.3</v>
      </c>
      <c r="H58">
        <v>19</v>
      </c>
    </row>
    <row r="59" spans="1:8" x14ac:dyDescent="0.3">
      <c r="A59" s="3">
        <v>42793</v>
      </c>
      <c r="B59" t="s">
        <v>71</v>
      </c>
      <c r="C59">
        <v>45</v>
      </c>
      <c r="D59" s="4"/>
      <c r="E59">
        <v>1</v>
      </c>
      <c r="F59">
        <v>34</v>
      </c>
      <c r="G59">
        <v>0.3</v>
      </c>
      <c r="H59">
        <v>20</v>
      </c>
    </row>
    <row r="60" spans="1:8" x14ac:dyDescent="0.3">
      <c r="A60" s="3">
        <v>42794</v>
      </c>
      <c r="B60" t="s">
        <v>72</v>
      </c>
      <c r="C60">
        <v>49.6</v>
      </c>
      <c r="D60" s="4"/>
      <c r="E60">
        <v>0.91</v>
      </c>
      <c r="F60">
        <v>45</v>
      </c>
      <c r="G60">
        <v>0.3</v>
      </c>
      <c r="H60">
        <v>22</v>
      </c>
    </row>
    <row r="61" spans="1:8" x14ac:dyDescent="0.3">
      <c r="A61" s="3">
        <v>42795</v>
      </c>
      <c r="B61" t="s">
        <v>73</v>
      </c>
      <c r="C61">
        <v>57.9</v>
      </c>
      <c r="D61" s="4"/>
      <c r="E61">
        <v>0.87</v>
      </c>
      <c r="F61">
        <v>46</v>
      </c>
      <c r="G61">
        <v>0.3</v>
      </c>
      <c r="H61">
        <v>23</v>
      </c>
    </row>
    <row r="62" spans="1:8" x14ac:dyDescent="0.3">
      <c r="A62" s="3">
        <v>42796</v>
      </c>
      <c r="B62" t="s">
        <v>74</v>
      </c>
      <c r="C62">
        <v>57.2</v>
      </c>
      <c r="D62" s="4"/>
      <c r="E62">
        <v>0.8</v>
      </c>
      <c r="F62">
        <v>31</v>
      </c>
      <c r="G62">
        <v>0.3</v>
      </c>
      <c r="H62">
        <v>24</v>
      </c>
    </row>
    <row r="63" spans="1:8" x14ac:dyDescent="0.3">
      <c r="A63" s="3">
        <v>42797</v>
      </c>
      <c r="B63" t="s">
        <v>75</v>
      </c>
      <c r="C63">
        <v>60.2</v>
      </c>
      <c r="D63" s="4"/>
      <c r="E63">
        <v>0.77</v>
      </c>
      <c r="F63">
        <v>28</v>
      </c>
      <c r="G63">
        <v>0.3</v>
      </c>
      <c r="H63">
        <v>24</v>
      </c>
    </row>
    <row r="64" spans="1:8" x14ac:dyDescent="0.3">
      <c r="A64" s="3">
        <v>42798</v>
      </c>
      <c r="B64" t="s">
        <v>76</v>
      </c>
      <c r="C64">
        <v>59.5</v>
      </c>
      <c r="D64" s="4"/>
      <c r="E64">
        <v>0.77</v>
      </c>
      <c r="F64">
        <v>29</v>
      </c>
      <c r="G64">
        <v>0.3</v>
      </c>
      <c r="H64">
        <v>25</v>
      </c>
    </row>
    <row r="65" spans="1:8" x14ac:dyDescent="0.3">
      <c r="A65" s="3">
        <v>42799</v>
      </c>
      <c r="B65" t="s">
        <v>70</v>
      </c>
      <c r="C65">
        <v>55.9</v>
      </c>
      <c r="D65" s="4"/>
      <c r="E65">
        <v>0.87</v>
      </c>
      <c r="F65">
        <v>32</v>
      </c>
      <c r="G65">
        <v>0.3</v>
      </c>
      <c r="H65">
        <v>23</v>
      </c>
    </row>
    <row r="66" spans="1:8" x14ac:dyDescent="0.3">
      <c r="A66" s="3">
        <v>42800</v>
      </c>
      <c r="B66" t="s">
        <v>71</v>
      </c>
      <c r="C66">
        <v>61.2</v>
      </c>
      <c r="D66" s="4"/>
      <c r="E66">
        <v>0.77</v>
      </c>
      <c r="F66">
        <v>28</v>
      </c>
      <c r="G66">
        <v>0.3</v>
      </c>
      <c r="H66">
        <v>24</v>
      </c>
    </row>
    <row r="67" spans="1:8" x14ac:dyDescent="0.3">
      <c r="A67" s="3">
        <v>42801</v>
      </c>
      <c r="B67" t="s">
        <v>72</v>
      </c>
      <c r="C67">
        <v>60.2</v>
      </c>
      <c r="D67" s="4"/>
      <c r="E67">
        <v>0.77</v>
      </c>
      <c r="F67">
        <v>32</v>
      </c>
      <c r="G67">
        <v>0.3</v>
      </c>
      <c r="H67">
        <v>24</v>
      </c>
    </row>
    <row r="68" spans="1:8" x14ac:dyDescent="0.3">
      <c r="A68" s="3">
        <v>42802</v>
      </c>
      <c r="B68" t="s">
        <v>73</v>
      </c>
      <c r="C68">
        <v>58.5</v>
      </c>
      <c r="D68" s="4"/>
      <c r="E68">
        <v>0.77</v>
      </c>
      <c r="F68">
        <v>43</v>
      </c>
      <c r="G68">
        <v>0.3</v>
      </c>
      <c r="H68">
        <v>25</v>
      </c>
    </row>
    <row r="69" spans="1:8" x14ac:dyDescent="0.3">
      <c r="A69" s="3">
        <v>42803</v>
      </c>
      <c r="B69" t="s">
        <v>74</v>
      </c>
      <c r="C69">
        <v>52.9</v>
      </c>
      <c r="D69" s="4"/>
      <c r="E69">
        <v>0.8</v>
      </c>
      <c r="F69">
        <v>29</v>
      </c>
      <c r="G69">
        <v>0.3</v>
      </c>
      <c r="H69">
        <v>23</v>
      </c>
    </row>
    <row r="70" spans="1:8" x14ac:dyDescent="0.3">
      <c r="A70" s="3">
        <v>42804</v>
      </c>
      <c r="B70" t="s">
        <v>75</v>
      </c>
      <c r="C70">
        <v>59.2</v>
      </c>
      <c r="D70" s="4"/>
      <c r="E70">
        <v>0.83</v>
      </c>
      <c r="F70">
        <v>31</v>
      </c>
      <c r="G70">
        <v>0.3</v>
      </c>
      <c r="H70">
        <v>24</v>
      </c>
    </row>
    <row r="71" spans="1:8" x14ac:dyDescent="0.3">
      <c r="A71" s="3">
        <v>42805</v>
      </c>
      <c r="B71" t="s">
        <v>76</v>
      </c>
      <c r="C71">
        <v>58.2</v>
      </c>
      <c r="D71" s="4"/>
      <c r="E71">
        <v>0.83</v>
      </c>
      <c r="F71">
        <v>30</v>
      </c>
      <c r="G71">
        <v>0.3</v>
      </c>
      <c r="H71">
        <v>24</v>
      </c>
    </row>
    <row r="72" spans="1:8" x14ac:dyDescent="0.3">
      <c r="A72" s="3">
        <v>42806</v>
      </c>
      <c r="B72" t="s">
        <v>70</v>
      </c>
      <c r="C72">
        <v>61.5</v>
      </c>
      <c r="D72" s="4"/>
      <c r="E72">
        <v>0.74</v>
      </c>
      <c r="F72">
        <v>47</v>
      </c>
      <c r="G72">
        <v>0.3</v>
      </c>
      <c r="H72">
        <v>25</v>
      </c>
    </row>
    <row r="73" spans="1:8" x14ac:dyDescent="0.3">
      <c r="A73" s="3">
        <v>42807</v>
      </c>
      <c r="B73" t="s">
        <v>71</v>
      </c>
      <c r="C73">
        <v>55.9</v>
      </c>
      <c r="D73" s="4"/>
      <c r="E73">
        <v>0.87</v>
      </c>
      <c r="F73">
        <v>48</v>
      </c>
      <c r="G73">
        <v>0.3</v>
      </c>
      <c r="H73">
        <v>23</v>
      </c>
    </row>
    <row r="74" spans="1:8" x14ac:dyDescent="0.3">
      <c r="A74" s="3">
        <v>42808</v>
      </c>
      <c r="B74" t="s">
        <v>72</v>
      </c>
      <c r="C74">
        <v>58.9</v>
      </c>
      <c r="D74" s="4"/>
      <c r="E74">
        <v>0.87</v>
      </c>
      <c r="F74">
        <v>35</v>
      </c>
      <c r="G74">
        <v>0.3</v>
      </c>
      <c r="H74">
        <v>23</v>
      </c>
    </row>
    <row r="75" spans="1:8" x14ac:dyDescent="0.3">
      <c r="A75" s="3">
        <v>42809</v>
      </c>
      <c r="B75" t="s">
        <v>73</v>
      </c>
      <c r="C75">
        <v>56.2</v>
      </c>
      <c r="D75" s="4"/>
      <c r="E75">
        <v>0.83</v>
      </c>
      <c r="F75">
        <v>30</v>
      </c>
      <c r="G75">
        <v>0.3</v>
      </c>
      <c r="H75">
        <v>24</v>
      </c>
    </row>
    <row r="76" spans="1:8" x14ac:dyDescent="0.3">
      <c r="A76" s="3">
        <v>42810</v>
      </c>
      <c r="B76" t="s">
        <v>74</v>
      </c>
      <c r="C76">
        <v>60.2</v>
      </c>
      <c r="D76" s="4"/>
      <c r="E76">
        <v>0.83</v>
      </c>
      <c r="F76">
        <v>39</v>
      </c>
      <c r="G76">
        <v>0.3</v>
      </c>
      <c r="H76">
        <v>24</v>
      </c>
    </row>
    <row r="77" spans="1:8" x14ac:dyDescent="0.3">
      <c r="A77" s="3">
        <v>42811</v>
      </c>
      <c r="B77" t="s">
        <v>75</v>
      </c>
      <c r="C77">
        <v>56.5</v>
      </c>
      <c r="D77" s="4"/>
      <c r="E77">
        <v>0.77</v>
      </c>
      <c r="F77">
        <v>50</v>
      </c>
      <c r="G77">
        <v>0.3</v>
      </c>
      <c r="H77">
        <v>25</v>
      </c>
    </row>
    <row r="78" spans="1:8" x14ac:dyDescent="0.3">
      <c r="A78" s="3">
        <v>42812</v>
      </c>
      <c r="B78" t="s">
        <v>76</v>
      </c>
      <c r="C78">
        <v>53.9</v>
      </c>
      <c r="D78" s="4"/>
      <c r="E78">
        <v>0.83</v>
      </c>
      <c r="F78">
        <v>32</v>
      </c>
      <c r="G78">
        <v>0.3</v>
      </c>
      <c r="H78">
        <v>23</v>
      </c>
    </row>
    <row r="79" spans="1:8" x14ac:dyDescent="0.3">
      <c r="A79" s="3">
        <v>42813</v>
      </c>
      <c r="B79" t="s">
        <v>70</v>
      </c>
      <c r="C79">
        <v>56.9</v>
      </c>
      <c r="D79" s="4"/>
      <c r="E79">
        <v>0.83</v>
      </c>
      <c r="F79">
        <v>38</v>
      </c>
      <c r="G79">
        <v>0.3</v>
      </c>
      <c r="H79">
        <v>23</v>
      </c>
    </row>
    <row r="80" spans="1:8" x14ac:dyDescent="0.3">
      <c r="A80" s="3">
        <v>42814</v>
      </c>
      <c r="B80" t="s">
        <v>71</v>
      </c>
      <c r="C80">
        <v>58.2</v>
      </c>
      <c r="D80" s="4"/>
      <c r="E80">
        <v>0.77</v>
      </c>
      <c r="F80">
        <v>33</v>
      </c>
      <c r="G80">
        <v>0.3</v>
      </c>
      <c r="H80">
        <v>24</v>
      </c>
    </row>
    <row r="81" spans="1:8" x14ac:dyDescent="0.3">
      <c r="A81" s="3">
        <v>42815</v>
      </c>
      <c r="B81" t="s">
        <v>72</v>
      </c>
      <c r="C81">
        <v>57.2</v>
      </c>
      <c r="D81" s="4"/>
      <c r="E81">
        <v>0.83</v>
      </c>
      <c r="F81">
        <v>36</v>
      </c>
      <c r="G81">
        <v>0.3</v>
      </c>
      <c r="H81">
        <v>24</v>
      </c>
    </row>
    <row r="82" spans="1:8" x14ac:dyDescent="0.3">
      <c r="A82" s="3">
        <v>42816</v>
      </c>
      <c r="B82" t="s">
        <v>73</v>
      </c>
      <c r="C82">
        <v>56.5</v>
      </c>
      <c r="D82" s="4"/>
      <c r="E82">
        <v>0.74</v>
      </c>
      <c r="F82">
        <v>38</v>
      </c>
      <c r="G82">
        <v>0.3</v>
      </c>
      <c r="H82">
        <v>25</v>
      </c>
    </row>
    <row r="83" spans="1:8" x14ac:dyDescent="0.3">
      <c r="A83" s="3">
        <v>42817</v>
      </c>
      <c r="B83" t="s">
        <v>74</v>
      </c>
      <c r="C83">
        <v>55.9</v>
      </c>
      <c r="D83" s="4"/>
      <c r="E83">
        <v>0.87</v>
      </c>
      <c r="F83">
        <v>35</v>
      </c>
      <c r="G83">
        <v>0.3</v>
      </c>
      <c r="H83">
        <v>23</v>
      </c>
    </row>
    <row r="84" spans="1:8" x14ac:dyDescent="0.3">
      <c r="A84" s="3">
        <v>42818</v>
      </c>
      <c r="B84" t="s">
        <v>75</v>
      </c>
      <c r="C84">
        <v>56.9</v>
      </c>
      <c r="D84" s="4"/>
      <c r="E84">
        <v>0.83</v>
      </c>
      <c r="F84">
        <v>41</v>
      </c>
      <c r="G84">
        <v>0.3</v>
      </c>
      <c r="H84">
        <v>23</v>
      </c>
    </row>
    <row r="85" spans="1:8" x14ac:dyDescent="0.3">
      <c r="A85" s="3">
        <v>42819</v>
      </c>
      <c r="B85" t="s">
        <v>76</v>
      </c>
      <c r="C85">
        <v>58.2</v>
      </c>
      <c r="D85" s="4"/>
      <c r="E85">
        <v>0.8</v>
      </c>
      <c r="F85">
        <v>50</v>
      </c>
      <c r="G85">
        <v>0.3</v>
      </c>
      <c r="H85">
        <v>24</v>
      </c>
    </row>
    <row r="86" spans="1:8" x14ac:dyDescent="0.3">
      <c r="A86" s="3">
        <v>42820</v>
      </c>
      <c r="B86" t="s">
        <v>70</v>
      </c>
      <c r="C86">
        <v>59.5</v>
      </c>
      <c r="D86" s="4"/>
      <c r="E86">
        <v>0.77</v>
      </c>
      <c r="F86">
        <v>39</v>
      </c>
      <c r="G86">
        <v>0.3</v>
      </c>
      <c r="H86">
        <v>25</v>
      </c>
    </row>
    <row r="87" spans="1:8" x14ac:dyDescent="0.3">
      <c r="A87" s="3">
        <v>42821</v>
      </c>
      <c r="B87" t="s">
        <v>71</v>
      </c>
      <c r="C87">
        <v>60.5</v>
      </c>
      <c r="D87" s="4"/>
      <c r="E87">
        <v>0.74</v>
      </c>
      <c r="F87">
        <v>30</v>
      </c>
      <c r="G87">
        <v>0.3</v>
      </c>
      <c r="H87">
        <v>25</v>
      </c>
    </row>
    <row r="88" spans="1:8" x14ac:dyDescent="0.3">
      <c r="A88" s="3">
        <v>42822</v>
      </c>
      <c r="B88" t="s">
        <v>72</v>
      </c>
      <c r="C88">
        <v>55.9</v>
      </c>
      <c r="D88" s="4"/>
      <c r="E88">
        <v>0.83</v>
      </c>
      <c r="F88">
        <v>48</v>
      </c>
      <c r="G88">
        <v>0.3</v>
      </c>
      <c r="H88">
        <v>23</v>
      </c>
    </row>
    <row r="89" spans="1:8" x14ac:dyDescent="0.3">
      <c r="A89" s="3">
        <v>42823</v>
      </c>
      <c r="B89" t="s">
        <v>73</v>
      </c>
      <c r="C89">
        <v>57.2</v>
      </c>
      <c r="D89" s="4"/>
      <c r="E89">
        <v>0.83</v>
      </c>
      <c r="F89">
        <v>39</v>
      </c>
      <c r="G89">
        <v>0.3</v>
      </c>
      <c r="H89">
        <v>24</v>
      </c>
    </row>
    <row r="90" spans="1:8" x14ac:dyDescent="0.3">
      <c r="A90" s="3">
        <v>42824</v>
      </c>
      <c r="B90" t="s">
        <v>74</v>
      </c>
      <c r="C90">
        <v>55.2</v>
      </c>
      <c r="D90" s="4"/>
      <c r="E90">
        <v>0.8</v>
      </c>
      <c r="F90">
        <v>47</v>
      </c>
      <c r="G90">
        <v>0.3</v>
      </c>
      <c r="H90">
        <v>24</v>
      </c>
    </row>
    <row r="91" spans="1:8" x14ac:dyDescent="0.3">
      <c r="A91" s="3">
        <v>42825</v>
      </c>
      <c r="B91" t="s">
        <v>75</v>
      </c>
      <c r="C91">
        <v>58.5</v>
      </c>
      <c r="D91" s="4"/>
      <c r="E91">
        <v>0.77</v>
      </c>
      <c r="F91">
        <v>48</v>
      </c>
      <c r="G91">
        <v>0.3</v>
      </c>
      <c r="H91">
        <v>25</v>
      </c>
    </row>
    <row r="92" spans="1:8" x14ac:dyDescent="0.3">
      <c r="A92" s="3">
        <v>42826</v>
      </c>
      <c r="B92" t="s">
        <v>76</v>
      </c>
      <c r="C92">
        <v>57.5</v>
      </c>
      <c r="D92" s="4"/>
      <c r="E92">
        <v>0.8</v>
      </c>
      <c r="F92">
        <v>33</v>
      </c>
      <c r="G92">
        <v>0.3</v>
      </c>
      <c r="H92">
        <v>25</v>
      </c>
    </row>
    <row r="93" spans="1:8" x14ac:dyDescent="0.3">
      <c r="A93" s="3">
        <v>42827</v>
      </c>
      <c r="B93" t="s">
        <v>70</v>
      </c>
      <c r="C93">
        <v>65.8</v>
      </c>
      <c r="D93" s="4"/>
      <c r="E93">
        <v>0.74</v>
      </c>
      <c r="F93">
        <v>47</v>
      </c>
      <c r="G93">
        <v>0.3</v>
      </c>
      <c r="H93">
        <v>26</v>
      </c>
    </row>
    <row r="94" spans="1:8" x14ac:dyDescent="0.3">
      <c r="A94" s="3">
        <v>42828</v>
      </c>
      <c r="B94" t="s">
        <v>71</v>
      </c>
      <c r="C94">
        <v>60.8</v>
      </c>
      <c r="D94" s="4"/>
      <c r="E94">
        <v>0.74</v>
      </c>
      <c r="F94">
        <v>51</v>
      </c>
      <c r="G94">
        <v>0.3</v>
      </c>
      <c r="H94">
        <v>26</v>
      </c>
    </row>
    <row r="95" spans="1:8" x14ac:dyDescent="0.3">
      <c r="A95" s="3">
        <v>42829</v>
      </c>
      <c r="B95" t="s">
        <v>72</v>
      </c>
      <c r="C95">
        <v>62.1</v>
      </c>
      <c r="D95" s="4"/>
      <c r="E95">
        <v>0.71</v>
      </c>
      <c r="F95">
        <v>31</v>
      </c>
      <c r="G95">
        <v>0.3</v>
      </c>
      <c r="H95">
        <v>27</v>
      </c>
    </row>
    <row r="96" spans="1:8" x14ac:dyDescent="0.3">
      <c r="A96" s="3">
        <v>42830</v>
      </c>
      <c r="B96" t="s">
        <v>73</v>
      </c>
      <c r="C96">
        <v>64.400000000000006</v>
      </c>
      <c r="D96" s="4"/>
      <c r="E96">
        <v>0.71</v>
      </c>
      <c r="F96">
        <v>33</v>
      </c>
      <c r="G96">
        <v>0.3</v>
      </c>
      <c r="H96">
        <v>28</v>
      </c>
    </row>
    <row r="97" spans="1:8" x14ac:dyDescent="0.3">
      <c r="A97" s="3">
        <v>42831</v>
      </c>
      <c r="B97" t="s">
        <v>74</v>
      </c>
      <c r="C97">
        <v>57.5</v>
      </c>
      <c r="D97" s="4"/>
      <c r="E97">
        <v>0.8</v>
      </c>
      <c r="F97">
        <v>31</v>
      </c>
      <c r="G97">
        <v>0.3</v>
      </c>
      <c r="H97">
        <v>25</v>
      </c>
    </row>
    <row r="98" spans="1:8" x14ac:dyDescent="0.3">
      <c r="A98" s="3">
        <v>42832</v>
      </c>
      <c r="B98" t="s">
        <v>75</v>
      </c>
      <c r="C98">
        <v>59.8</v>
      </c>
      <c r="D98" s="4"/>
      <c r="E98">
        <v>0.74</v>
      </c>
      <c r="F98">
        <v>44</v>
      </c>
      <c r="G98">
        <v>0.3</v>
      </c>
      <c r="H98">
        <v>26</v>
      </c>
    </row>
    <row r="99" spans="1:8" x14ac:dyDescent="0.3">
      <c r="A99" s="3">
        <v>42833</v>
      </c>
      <c r="B99" t="s">
        <v>76</v>
      </c>
      <c r="C99">
        <v>63.8</v>
      </c>
      <c r="D99" s="4"/>
      <c r="E99">
        <v>0.74</v>
      </c>
      <c r="F99">
        <v>37</v>
      </c>
      <c r="G99">
        <v>0.3</v>
      </c>
      <c r="H99">
        <v>26</v>
      </c>
    </row>
    <row r="100" spans="1:8" x14ac:dyDescent="0.3">
      <c r="A100" s="3">
        <v>42834</v>
      </c>
      <c r="B100" t="s">
        <v>70</v>
      </c>
      <c r="C100">
        <v>63.1</v>
      </c>
      <c r="D100" s="4"/>
      <c r="E100">
        <v>0.69</v>
      </c>
      <c r="F100">
        <v>52</v>
      </c>
      <c r="G100">
        <v>0.3</v>
      </c>
      <c r="H100">
        <v>27</v>
      </c>
    </row>
    <row r="101" spans="1:8" x14ac:dyDescent="0.3">
      <c r="A101" s="3">
        <v>42835</v>
      </c>
      <c r="B101" t="s">
        <v>71</v>
      </c>
      <c r="C101">
        <v>58.5</v>
      </c>
      <c r="D101" s="4"/>
      <c r="E101">
        <v>0.74</v>
      </c>
      <c r="F101">
        <v>48</v>
      </c>
      <c r="G101">
        <v>0.3</v>
      </c>
      <c r="H101">
        <v>25</v>
      </c>
    </row>
    <row r="102" spans="1:8" x14ac:dyDescent="0.3">
      <c r="A102" s="3">
        <v>42836</v>
      </c>
      <c r="B102" t="s">
        <v>72</v>
      </c>
      <c r="C102">
        <v>60.8</v>
      </c>
      <c r="D102" s="4"/>
      <c r="E102">
        <v>0.74</v>
      </c>
      <c r="F102">
        <v>34</v>
      </c>
      <c r="G102">
        <v>0.3</v>
      </c>
      <c r="H102">
        <v>26</v>
      </c>
    </row>
    <row r="103" spans="1:8" x14ac:dyDescent="0.3">
      <c r="A103" s="3">
        <v>42837</v>
      </c>
      <c r="B103" t="s">
        <v>73</v>
      </c>
      <c r="C103">
        <v>66.099999999999994</v>
      </c>
      <c r="D103" s="4"/>
      <c r="E103">
        <v>0.74</v>
      </c>
      <c r="F103">
        <v>30</v>
      </c>
      <c r="G103">
        <v>0.3</v>
      </c>
      <c r="H103">
        <v>27</v>
      </c>
    </row>
    <row r="104" spans="1:8" x14ac:dyDescent="0.3">
      <c r="A104" s="3">
        <v>42838</v>
      </c>
      <c r="B104" t="s">
        <v>74</v>
      </c>
      <c r="C104">
        <v>61.1</v>
      </c>
      <c r="D104" s="4"/>
      <c r="E104">
        <v>0.69</v>
      </c>
      <c r="F104">
        <v>46</v>
      </c>
      <c r="G104">
        <v>0.3</v>
      </c>
      <c r="H104">
        <v>27</v>
      </c>
    </row>
    <row r="105" spans="1:8" x14ac:dyDescent="0.3">
      <c r="A105" s="3">
        <v>42839</v>
      </c>
      <c r="B105" t="s">
        <v>75</v>
      </c>
      <c r="C105">
        <v>61.5</v>
      </c>
      <c r="D105" s="4"/>
      <c r="E105">
        <v>0.77</v>
      </c>
      <c r="F105">
        <v>49</v>
      </c>
      <c r="G105">
        <v>0.3</v>
      </c>
      <c r="H105">
        <v>25</v>
      </c>
    </row>
    <row r="106" spans="1:8" x14ac:dyDescent="0.3">
      <c r="A106" s="3">
        <v>42840</v>
      </c>
      <c r="B106" t="s">
        <v>76</v>
      </c>
      <c r="C106">
        <v>65.8</v>
      </c>
      <c r="D106" s="4"/>
      <c r="E106">
        <v>0.74</v>
      </c>
      <c r="F106">
        <v>41</v>
      </c>
      <c r="G106">
        <v>0.3</v>
      </c>
      <c r="H106">
        <v>26</v>
      </c>
    </row>
    <row r="107" spans="1:8" x14ac:dyDescent="0.3">
      <c r="A107" s="3">
        <v>42841</v>
      </c>
      <c r="B107" t="s">
        <v>70</v>
      </c>
      <c r="C107">
        <v>65.099999999999994</v>
      </c>
      <c r="D107" s="4"/>
      <c r="E107">
        <v>0.69</v>
      </c>
      <c r="F107">
        <v>43</v>
      </c>
      <c r="G107">
        <v>0.3</v>
      </c>
      <c r="H107">
        <v>27</v>
      </c>
    </row>
    <row r="108" spans="1:8" x14ac:dyDescent="0.3">
      <c r="A108" s="3">
        <v>42842</v>
      </c>
      <c r="B108" t="s">
        <v>71</v>
      </c>
      <c r="C108">
        <v>64.099999999999994</v>
      </c>
      <c r="D108" s="4"/>
      <c r="E108">
        <v>0.71</v>
      </c>
      <c r="F108">
        <v>56</v>
      </c>
      <c r="G108">
        <v>0.3</v>
      </c>
      <c r="H108">
        <v>27</v>
      </c>
    </row>
    <row r="109" spans="1:8" x14ac:dyDescent="0.3">
      <c r="A109" s="3">
        <v>42843</v>
      </c>
      <c r="B109" t="s">
        <v>72</v>
      </c>
      <c r="C109">
        <v>62.5</v>
      </c>
      <c r="D109" s="4"/>
      <c r="E109">
        <v>0.74</v>
      </c>
      <c r="F109">
        <v>31</v>
      </c>
      <c r="G109">
        <v>0.3</v>
      </c>
      <c r="H109">
        <v>25</v>
      </c>
    </row>
    <row r="110" spans="1:8" x14ac:dyDescent="0.3">
      <c r="A110" s="3">
        <v>42844</v>
      </c>
      <c r="B110" t="s">
        <v>73</v>
      </c>
      <c r="C110">
        <v>59.8</v>
      </c>
      <c r="D110" s="4"/>
      <c r="E110">
        <v>0.77</v>
      </c>
      <c r="F110">
        <v>53</v>
      </c>
      <c r="G110">
        <v>0.3</v>
      </c>
      <c r="H110">
        <v>26</v>
      </c>
    </row>
    <row r="111" spans="1:8" x14ac:dyDescent="0.3">
      <c r="A111" s="3">
        <v>42845</v>
      </c>
      <c r="B111" t="s">
        <v>74</v>
      </c>
      <c r="C111">
        <v>68.099999999999994</v>
      </c>
      <c r="D111" s="4"/>
      <c r="E111">
        <v>0.69</v>
      </c>
      <c r="F111">
        <v>42</v>
      </c>
      <c r="G111">
        <v>0.3</v>
      </c>
      <c r="H111">
        <v>27</v>
      </c>
    </row>
    <row r="112" spans="1:8" x14ac:dyDescent="0.3">
      <c r="A112" s="3">
        <v>42846</v>
      </c>
      <c r="B112" t="s">
        <v>75</v>
      </c>
      <c r="C112">
        <v>67.099999999999994</v>
      </c>
      <c r="D112" s="4"/>
      <c r="E112">
        <v>0.74</v>
      </c>
      <c r="F112">
        <v>48</v>
      </c>
      <c r="G112">
        <v>0.3</v>
      </c>
      <c r="H112">
        <v>27</v>
      </c>
    </row>
    <row r="113" spans="1:8" x14ac:dyDescent="0.3">
      <c r="A113" s="3">
        <v>42847</v>
      </c>
      <c r="B113" t="s">
        <v>76</v>
      </c>
      <c r="C113">
        <v>57.5</v>
      </c>
      <c r="D113" s="4"/>
      <c r="E113">
        <v>0.77</v>
      </c>
      <c r="F113">
        <v>47</v>
      </c>
      <c r="G113">
        <v>0.3</v>
      </c>
      <c r="H113">
        <v>25</v>
      </c>
    </row>
    <row r="114" spans="1:8" x14ac:dyDescent="0.3">
      <c r="A114" s="3">
        <v>42848</v>
      </c>
      <c r="B114" t="s">
        <v>70</v>
      </c>
      <c r="C114">
        <v>60.8</v>
      </c>
      <c r="D114" s="4"/>
      <c r="E114">
        <v>0.77</v>
      </c>
      <c r="F114">
        <v>50</v>
      </c>
      <c r="G114">
        <v>0.3</v>
      </c>
      <c r="H114">
        <v>26</v>
      </c>
    </row>
    <row r="115" spans="1:8" x14ac:dyDescent="0.3">
      <c r="A115" s="3">
        <v>42849</v>
      </c>
      <c r="B115" t="s">
        <v>71</v>
      </c>
      <c r="C115">
        <v>65.099999999999994</v>
      </c>
      <c r="D115" s="4"/>
      <c r="E115">
        <v>0.69</v>
      </c>
      <c r="F115">
        <v>48</v>
      </c>
      <c r="G115">
        <v>0.3</v>
      </c>
      <c r="H115">
        <v>27</v>
      </c>
    </row>
    <row r="116" spans="1:8" x14ac:dyDescent="0.3">
      <c r="A116" s="3">
        <v>42850</v>
      </c>
      <c r="B116" t="s">
        <v>72</v>
      </c>
      <c r="C116">
        <v>65.099999999999994</v>
      </c>
      <c r="D116" s="4"/>
      <c r="E116">
        <v>0.71</v>
      </c>
      <c r="F116">
        <v>37</v>
      </c>
      <c r="G116">
        <v>0.3</v>
      </c>
      <c r="H116">
        <v>27</v>
      </c>
    </row>
    <row r="117" spans="1:8" x14ac:dyDescent="0.3">
      <c r="A117" s="3">
        <v>42851</v>
      </c>
      <c r="B117" t="s">
        <v>73</v>
      </c>
      <c r="C117">
        <v>62.5</v>
      </c>
      <c r="D117" s="4"/>
      <c r="E117">
        <v>0.8</v>
      </c>
      <c r="F117">
        <v>48</v>
      </c>
      <c r="G117">
        <v>0.3</v>
      </c>
      <c r="H117">
        <v>25</v>
      </c>
    </row>
    <row r="118" spans="1:8" x14ac:dyDescent="0.3">
      <c r="A118" s="3">
        <v>42852</v>
      </c>
      <c r="B118" t="s">
        <v>74</v>
      </c>
      <c r="C118">
        <v>63.5</v>
      </c>
      <c r="D118" s="4"/>
      <c r="E118">
        <v>0.77</v>
      </c>
      <c r="F118">
        <v>50</v>
      </c>
      <c r="G118">
        <v>0.3</v>
      </c>
      <c r="H118">
        <v>25</v>
      </c>
    </row>
    <row r="119" spans="1:8" x14ac:dyDescent="0.3">
      <c r="A119" s="3">
        <v>42853</v>
      </c>
      <c r="B119" t="s">
        <v>75</v>
      </c>
      <c r="C119">
        <v>58.8</v>
      </c>
      <c r="D119" s="4"/>
      <c r="E119">
        <v>0.74</v>
      </c>
      <c r="F119">
        <v>32</v>
      </c>
      <c r="G119">
        <v>0.3</v>
      </c>
      <c r="H119">
        <v>26</v>
      </c>
    </row>
    <row r="120" spans="1:8" x14ac:dyDescent="0.3">
      <c r="A120" s="3">
        <v>42854</v>
      </c>
      <c r="B120" t="s">
        <v>76</v>
      </c>
      <c r="C120">
        <v>65.099999999999994</v>
      </c>
      <c r="D120" s="4"/>
      <c r="E120">
        <v>0.71</v>
      </c>
      <c r="F120">
        <v>32</v>
      </c>
      <c r="G120">
        <v>0.3</v>
      </c>
      <c r="H120">
        <v>27</v>
      </c>
    </row>
    <row r="121" spans="1:8" x14ac:dyDescent="0.3">
      <c r="A121" s="3">
        <v>42855</v>
      </c>
      <c r="B121" t="s">
        <v>70</v>
      </c>
      <c r="C121">
        <v>67.099999999999994</v>
      </c>
      <c r="D121" s="4"/>
      <c r="E121">
        <v>0.74</v>
      </c>
      <c r="F121">
        <v>35</v>
      </c>
      <c r="G121">
        <v>0.3</v>
      </c>
      <c r="H121">
        <v>27</v>
      </c>
    </row>
    <row r="122" spans="1:8" x14ac:dyDescent="0.3">
      <c r="A122" s="3">
        <v>42856</v>
      </c>
      <c r="B122" t="s">
        <v>71</v>
      </c>
      <c r="C122">
        <v>66.7</v>
      </c>
      <c r="D122" s="4"/>
      <c r="E122">
        <v>0.65</v>
      </c>
      <c r="F122">
        <v>56</v>
      </c>
      <c r="G122">
        <v>0.3</v>
      </c>
      <c r="H122">
        <v>29</v>
      </c>
    </row>
    <row r="123" spans="1:8" x14ac:dyDescent="0.3">
      <c r="A123" s="3">
        <v>42857</v>
      </c>
      <c r="B123" t="s">
        <v>72</v>
      </c>
      <c r="C123">
        <v>65.7</v>
      </c>
      <c r="D123" s="4"/>
      <c r="E123">
        <v>0.69</v>
      </c>
      <c r="F123">
        <v>40</v>
      </c>
      <c r="G123">
        <v>0.3</v>
      </c>
      <c r="H123">
        <v>29</v>
      </c>
    </row>
    <row r="124" spans="1:8" x14ac:dyDescent="0.3">
      <c r="A124" s="3">
        <v>42858</v>
      </c>
      <c r="B124" t="s">
        <v>73</v>
      </c>
      <c r="C124">
        <v>71</v>
      </c>
      <c r="D124" s="4"/>
      <c r="E124">
        <v>0.63</v>
      </c>
      <c r="F124">
        <v>55</v>
      </c>
      <c r="G124">
        <v>0.3</v>
      </c>
      <c r="H124">
        <v>30</v>
      </c>
    </row>
    <row r="125" spans="1:8" x14ac:dyDescent="0.3">
      <c r="A125" s="3">
        <v>42859</v>
      </c>
      <c r="B125" t="s">
        <v>74</v>
      </c>
      <c r="C125">
        <v>71.3</v>
      </c>
      <c r="D125" s="4"/>
      <c r="E125">
        <v>0.63</v>
      </c>
      <c r="F125">
        <v>64</v>
      </c>
      <c r="G125">
        <v>0.3</v>
      </c>
      <c r="H125">
        <v>31</v>
      </c>
    </row>
    <row r="126" spans="1:8" x14ac:dyDescent="0.3">
      <c r="A126" s="3">
        <v>42860</v>
      </c>
      <c r="B126" t="s">
        <v>75</v>
      </c>
      <c r="C126">
        <v>69.400000000000006</v>
      </c>
      <c r="D126" s="4"/>
      <c r="E126">
        <v>0.71</v>
      </c>
      <c r="F126">
        <v>31</v>
      </c>
      <c r="G126">
        <v>0.3</v>
      </c>
      <c r="H126">
        <v>28</v>
      </c>
    </row>
    <row r="127" spans="1:8" x14ac:dyDescent="0.3">
      <c r="A127" s="3">
        <v>42861</v>
      </c>
      <c r="B127" t="s">
        <v>76</v>
      </c>
      <c r="C127">
        <v>66.7</v>
      </c>
      <c r="D127" s="4"/>
      <c r="E127">
        <v>0.67</v>
      </c>
      <c r="F127">
        <v>51</v>
      </c>
      <c r="G127">
        <v>0.3</v>
      </c>
      <c r="H127">
        <v>29</v>
      </c>
    </row>
    <row r="128" spans="1:8" x14ac:dyDescent="0.3">
      <c r="A128" s="3">
        <v>42862</v>
      </c>
      <c r="B128" t="s">
        <v>70</v>
      </c>
      <c r="C128">
        <v>69.7</v>
      </c>
      <c r="D128" s="4"/>
      <c r="E128">
        <v>0.65</v>
      </c>
      <c r="F128">
        <v>49</v>
      </c>
      <c r="G128">
        <v>0.3</v>
      </c>
      <c r="H128">
        <v>29</v>
      </c>
    </row>
    <row r="129" spans="1:8" x14ac:dyDescent="0.3">
      <c r="A129" s="3">
        <v>42863</v>
      </c>
      <c r="B129" t="s">
        <v>71</v>
      </c>
      <c r="C129">
        <v>75</v>
      </c>
      <c r="D129" s="4"/>
      <c r="E129">
        <v>0.67</v>
      </c>
      <c r="F129">
        <v>56</v>
      </c>
      <c r="G129">
        <v>0.3</v>
      </c>
      <c r="H129">
        <v>30</v>
      </c>
    </row>
    <row r="130" spans="1:8" x14ac:dyDescent="0.3">
      <c r="A130" s="3">
        <v>42864</v>
      </c>
      <c r="B130" t="s">
        <v>72</v>
      </c>
      <c r="C130">
        <v>71.3</v>
      </c>
      <c r="D130" s="4"/>
      <c r="E130">
        <v>0.63</v>
      </c>
      <c r="F130">
        <v>56</v>
      </c>
      <c r="G130">
        <v>0.3</v>
      </c>
      <c r="H130">
        <v>31</v>
      </c>
    </row>
    <row r="131" spans="1:8" x14ac:dyDescent="0.3">
      <c r="A131" s="3">
        <v>42865</v>
      </c>
      <c r="B131" t="s">
        <v>73</v>
      </c>
      <c r="C131">
        <v>69.400000000000006</v>
      </c>
      <c r="D131" s="4"/>
      <c r="E131">
        <v>0.69</v>
      </c>
      <c r="F131">
        <v>40</v>
      </c>
      <c r="G131">
        <v>0.3</v>
      </c>
      <c r="H131">
        <v>28</v>
      </c>
    </row>
    <row r="132" spans="1:8" x14ac:dyDescent="0.3">
      <c r="A132" s="3">
        <v>42866</v>
      </c>
      <c r="B132" t="s">
        <v>74</v>
      </c>
      <c r="C132">
        <v>72.7</v>
      </c>
      <c r="D132" s="4"/>
      <c r="E132">
        <v>0.67</v>
      </c>
      <c r="F132">
        <v>57</v>
      </c>
      <c r="G132">
        <v>0.3</v>
      </c>
      <c r="H132">
        <v>29</v>
      </c>
    </row>
    <row r="133" spans="1:8" x14ac:dyDescent="0.3">
      <c r="A133" s="3">
        <v>42867</v>
      </c>
      <c r="B133" t="s">
        <v>75</v>
      </c>
      <c r="C133">
        <v>66.7</v>
      </c>
      <c r="D133" s="4"/>
      <c r="E133">
        <v>0.67</v>
      </c>
      <c r="F133">
        <v>40</v>
      </c>
      <c r="G133">
        <v>0.3</v>
      </c>
      <c r="H133">
        <v>29</v>
      </c>
    </row>
    <row r="134" spans="1:8" x14ac:dyDescent="0.3">
      <c r="A134" s="3">
        <v>42868</v>
      </c>
      <c r="B134" t="s">
        <v>76</v>
      </c>
      <c r="C134">
        <v>70</v>
      </c>
      <c r="D134" s="4"/>
      <c r="E134">
        <v>0.65</v>
      </c>
      <c r="F134">
        <v>34</v>
      </c>
      <c r="G134">
        <v>0.3</v>
      </c>
      <c r="H134">
        <v>30</v>
      </c>
    </row>
    <row r="135" spans="1:8" x14ac:dyDescent="0.3">
      <c r="A135" s="3">
        <v>42869</v>
      </c>
      <c r="B135" t="s">
        <v>70</v>
      </c>
      <c r="C135">
        <v>77.3</v>
      </c>
      <c r="D135" s="4"/>
      <c r="E135">
        <v>0.63</v>
      </c>
      <c r="F135">
        <v>58</v>
      </c>
      <c r="G135">
        <v>0.3</v>
      </c>
      <c r="H135">
        <v>31</v>
      </c>
    </row>
    <row r="136" spans="1:8" x14ac:dyDescent="0.3">
      <c r="A136" s="3">
        <v>42870</v>
      </c>
      <c r="B136" t="s">
        <v>71</v>
      </c>
      <c r="C136">
        <v>63.4</v>
      </c>
      <c r="D136" s="4"/>
      <c r="E136">
        <v>0.69</v>
      </c>
      <c r="F136">
        <v>32</v>
      </c>
      <c r="G136">
        <v>0.3</v>
      </c>
      <c r="H136">
        <v>28</v>
      </c>
    </row>
    <row r="137" spans="1:8" x14ac:dyDescent="0.3">
      <c r="A137" s="3">
        <v>42871</v>
      </c>
      <c r="B137" t="s">
        <v>72</v>
      </c>
      <c r="C137">
        <v>65.7</v>
      </c>
      <c r="D137" s="4"/>
      <c r="E137">
        <v>0.67</v>
      </c>
      <c r="F137">
        <v>55</v>
      </c>
      <c r="G137">
        <v>0.3</v>
      </c>
      <c r="H137">
        <v>29</v>
      </c>
    </row>
    <row r="138" spans="1:8" x14ac:dyDescent="0.3">
      <c r="A138" s="3">
        <v>42872</v>
      </c>
      <c r="B138" t="s">
        <v>73</v>
      </c>
      <c r="C138">
        <v>70.7</v>
      </c>
      <c r="D138" s="4"/>
      <c r="E138">
        <v>0.67</v>
      </c>
      <c r="F138">
        <v>43</v>
      </c>
      <c r="G138">
        <v>0.3</v>
      </c>
      <c r="H138">
        <v>29</v>
      </c>
    </row>
    <row r="139" spans="1:8" x14ac:dyDescent="0.3">
      <c r="A139" s="3">
        <v>42873</v>
      </c>
      <c r="B139" t="s">
        <v>74</v>
      </c>
      <c r="C139">
        <v>72</v>
      </c>
      <c r="D139" s="4"/>
      <c r="E139">
        <v>0.67</v>
      </c>
      <c r="F139">
        <v>53</v>
      </c>
      <c r="G139">
        <v>0.3</v>
      </c>
      <c r="H139">
        <v>30</v>
      </c>
    </row>
    <row r="140" spans="1:8" x14ac:dyDescent="0.3">
      <c r="A140" s="3">
        <v>42874</v>
      </c>
      <c r="B140" t="s">
        <v>75</v>
      </c>
      <c r="C140">
        <v>75.3</v>
      </c>
      <c r="D140" s="4"/>
      <c r="E140">
        <v>0.61</v>
      </c>
      <c r="F140">
        <v>58</v>
      </c>
      <c r="G140">
        <v>0.3</v>
      </c>
      <c r="H140">
        <v>31</v>
      </c>
    </row>
    <row r="141" spans="1:8" x14ac:dyDescent="0.3">
      <c r="A141" s="3">
        <v>42875</v>
      </c>
      <c r="B141" t="s">
        <v>76</v>
      </c>
      <c r="C141">
        <v>64.400000000000006</v>
      </c>
      <c r="D141" s="4"/>
      <c r="E141">
        <v>0.67</v>
      </c>
      <c r="F141">
        <v>59</v>
      </c>
      <c r="G141">
        <v>0.3</v>
      </c>
      <c r="H141">
        <v>28</v>
      </c>
    </row>
    <row r="142" spans="1:8" x14ac:dyDescent="0.3">
      <c r="A142" s="3">
        <v>42876</v>
      </c>
      <c r="B142" t="s">
        <v>70</v>
      </c>
      <c r="C142">
        <v>71.7</v>
      </c>
      <c r="D142" s="4"/>
      <c r="E142">
        <v>0.69</v>
      </c>
      <c r="F142">
        <v>47</v>
      </c>
      <c r="G142">
        <v>0.3</v>
      </c>
      <c r="H142">
        <v>29</v>
      </c>
    </row>
    <row r="143" spans="1:8" x14ac:dyDescent="0.3">
      <c r="A143" s="3">
        <v>42877</v>
      </c>
      <c r="B143" t="s">
        <v>71</v>
      </c>
      <c r="C143">
        <v>71</v>
      </c>
      <c r="D143" s="4"/>
      <c r="E143">
        <v>0.67</v>
      </c>
      <c r="F143">
        <v>34</v>
      </c>
      <c r="G143">
        <v>0.3</v>
      </c>
      <c r="H143">
        <v>30</v>
      </c>
    </row>
    <row r="144" spans="1:8" x14ac:dyDescent="0.3">
      <c r="A144" s="3">
        <v>42878</v>
      </c>
      <c r="B144" t="s">
        <v>72</v>
      </c>
      <c r="C144">
        <v>76.3</v>
      </c>
      <c r="D144" s="4"/>
      <c r="E144">
        <v>0.63</v>
      </c>
      <c r="F144">
        <v>45</v>
      </c>
      <c r="G144">
        <v>0.3</v>
      </c>
      <c r="H144">
        <v>31</v>
      </c>
    </row>
    <row r="145" spans="1:8" x14ac:dyDescent="0.3">
      <c r="A145" s="3">
        <v>42879</v>
      </c>
      <c r="B145" t="s">
        <v>73</v>
      </c>
      <c r="C145">
        <v>69.400000000000006</v>
      </c>
      <c r="D145" s="4"/>
      <c r="E145">
        <v>0.69</v>
      </c>
      <c r="F145">
        <v>34</v>
      </c>
      <c r="G145">
        <v>0.3</v>
      </c>
      <c r="H145">
        <v>28</v>
      </c>
    </row>
    <row r="146" spans="1:8" x14ac:dyDescent="0.3">
      <c r="A146" s="3">
        <v>42880</v>
      </c>
      <c r="B146" t="s">
        <v>74</v>
      </c>
      <c r="C146">
        <v>71.7</v>
      </c>
      <c r="D146" s="4"/>
      <c r="E146">
        <v>0.69</v>
      </c>
      <c r="F146">
        <v>53</v>
      </c>
      <c r="G146">
        <v>0.3</v>
      </c>
      <c r="H146">
        <v>29</v>
      </c>
    </row>
    <row r="147" spans="1:8" x14ac:dyDescent="0.3">
      <c r="A147" s="3">
        <v>42881</v>
      </c>
      <c r="B147" t="s">
        <v>75</v>
      </c>
      <c r="C147">
        <v>72</v>
      </c>
      <c r="D147" s="4"/>
      <c r="E147">
        <v>0.67</v>
      </c>
      <c r="F147">
        <v>63</v>
      </c>
      <c r="G147">
        <v>0.3</v>
      </c>
      <c r="H147">
        <v>30</v>
      </c>
    </row>
    <row r="148" spans="1:8" x14ac:dyDescent="0.3">
      <c r="A148" s="3">
        <v>42882</v>
      </c>
      <c r="B148" t="s">
        <v>76</v>
      </c>
      <c r="C148">
        <v>77.3</v>
      </c>
      <c r="D148" s="4"/>
      <c r="E148">
        <v>0.63</v>
      </c>
      <c r="F148">
        <v>56</v>
      </c>
      <c r="G148">
        <v>0.3</v>
      </c>
      <c r="H148">
        <v>31</v>
      </c>
    </row>
    <row r="149" spans="1:8" x14ac:dyDescent="0.3">
      <c r="A149" s="3">
        <v>42883</v>
      </c>
      <c r="B149" t="s">
        <v>70</v>
      </c>
      <c r="C149">
        <v>71.7</v>
      </c>
      <c r="D149" s="4"/>
      <c r="E149">
        <v>0.65</v>
      </c>
      <c r="F149">
        <v>45</v>
      </c>
      <c r="G149">
        <v>0.3</v>
      </c>
      <c r="H149">
        <v>29</v>
      </c>
    </row>
    <row r="150" spans="1:8" x14ac:dyDescent="0.3">
      <c r="A150" s="3">
        <v>42884</v>
      </c>
      <c r="B150" t="s">
        <v>71</v>
      </c>
      <c r="C150">
        <v>66.7</v>
      </c>
      <c r="D150" s="4"/>
      <c r="E150">
        <v>0.65</v>
      </c>
      <c r="F150">
        <v>32</v>
      </c>
      <c r="G150">
        <v>0.3</v>
      </c>
      <c r="H150">
        <v>29</v>
      </c>
    </row>
    <row r="151" spans="1:8" x14ac:dyDescent="0.3">
      <c r="A151" s="3">
        <v>42885</v>
      </c>
      <c r="B151" t="s">
        <v>72</v>
      </c>
      <c r="C151">
        <v>75</v>
      </c>
      <c r="D151" s="4"/>
      <c r="E151">
        <v>0.67</v>
      </c>
      <c r="F151">
        <v>43</v>
      </c>
      <c r="G151">
        <v>0.3</v>
      </c>
      <c r="H151">
        <v>30</v>
      </c>
    </row>
    <row r="152" spans="1:8" x14ac:dyDescent="0.3">
      <c r="A152" s="3">
        <v>42886</v>
      </c>
      <c r="B152" t="s">
        <v>73</v>
      </c>
      <c r="C152">
        <v>77.3</v>
      </c>
      <c r="D152" s="4"/>
      <c r="E152">
        <v>0.65</v>
      </c>
      <c r="F152">
        <v>56</v>
      </c>
      <c r="G152">
        <v>0.3</v>
      </c>
      <c r="H152">
        <v>31</v>
      </c>
    </row>
    <row r="153" spans="1:8" x14ac:dyDescent="0.3">
      <c r="A153" s="3">
        <v>42887</v>
      </c>
      <c r="B153" t="s">
        <v>74</v>
      </c>
      <c r="C153">
        <v>71.3</v>
      </c>
      <c r="D153" s="4"/>
      <c r="E153">
        <v>0.65</v>
      </c>
      <c r="F153">
        <v>42</v>
      </c>
      <c r="G153">
        <v>0.3</v>
      </c>
      <c r="H153">
        <v>31</v>
      </c>
    </row>
    <row r="154" spans="1:8" x14ac:dyDescent="0.3">
      <c r="A154" s="3">
        <v>42888</v>
      </c>
      <c r="B154" t="s">
        <v>75</v>
      </c>
      <c r="C154">
        <v>79.900000000000006</v>
      </c>
      <c r="D154" s="4"/>
      <c r="E154">
        <v>0.59</v>
      </c>
      <c r="F154">
        <v>48</v>
      </c>
      <c r="G154">
        <v>0.3</v>
      </c>
      <c r="H154">
        <v>33</v>
      </c>
    </row>
    <row r="155" spans="1:8" x14ac:dyDescent="0.3">
      <c r="A155" s="3">
        <v>42889</v>
      </c>
      <c r="B155" t="s">
        <v>76</v>
      </c>
      <c r="C155">
        <v>81.5</v>
      </c>
      <c r="D155" s="4"/>
      <c r="E155">
        <v>0.56000000000000005</v>
      </c>
      <c r="F155">
        <v>59</v>
      </c>
      <c r="G155">
        <v>0.3</v>
      </c>
      <c r="H155">
        <v>35</v>
      </c>
    </row>
    <row r="156" spans="1:8" x14ac:dyDescent="0.3">
      <c r="A156" s="3">
        <v>42890</v>
      </c>
      <c r="B156" t="s">
        <v>70</v>
      </c>
      <c r="C156">
        <v>90.4</v>
      </c>
      <c r="D156" s="4"/>
      <c r="E156">
        <v>0.51</v>
      </c>
      <c r="F156">
        <v>43</v>
      </c>
      <c r="G156">
        <v>0.3</v>
      </c>
      <c r="H156">
        <v>38</v>
      </c>
    </row>
    <row r="157" spans="1:8" x14ac:dyDescent="0.3">
      <c r="A157" s="3">
        <v>42891</v>
      </c>
      <c r="B157" t="s">
        <v>71</v>
      </c>
      <c r="C157">
        <v>78.599999999999994</v>
      </c>
      <c r="D157" s="4"/>
      <c r="E157">
        <v>0.59</v>
      </c>
      <c r="F157">
        <v>36</v>
      </c>
      <c r="G157">
        <v>0.3</v>
      </c>
      <c r="H157">
        <v>32</v>
      </c>
    </row>
    <row r="158" spans="1:8" x14ac:dyDescent="0.3">
      <c r="A158" s="3">
        <v>42892</v>
      </c>
      <c r="B158" t="s">
        <v>72</v>
      </c>
      <c r="C158">
        <v>84.2</v>
      </c>
      <c r="D158" s="4"/>
      <c r="E158">
        <v>0.56000000000000005</v>
      </c>
      <c r="F158">
        <v>44</v>
      </c>
      <c r="G158">
        <v>0.3</v>
      </c>
      <c r="H158">
        <v>34</v>
      </c>
    </row>
    <row r="159" spans="1:8" x14ac:dyDescent="0.3">
      <c r="A159" s="3">
        <v>42893</v>
      </c>
      <c r="B159" t="s">
        <v>73</v>
      </c>
      <c r="C159">
        <v>86.8</v>
      </c>
      <c r="D159" s="4"/>
      <c r="E159">
        <v>0.56000000000000005</v>
      </c>
      <c r="F159">
        <v>58</v>
      </c>
      <c r="G159">
        <v>0.3</v>
      </c>
      <c r="H159">
        <v>36</v>
      </c>
    </row>
    <row r="160" spans="1:8" x14ac:dyDescent="0.3">
      <c r="A160" s="3">
        <v>42894</v>
      </c>
      <c r="B160" t="s">
        <v>74</v>
      </c>
      <c r="C160">
        <v>90.7</v>
      </c>
      <c r="D160" s="4"/>
      <c r="E160">
        <v>0.5</v>
      </c>
      <c r="F160">
        <v>46</v>
      </c>
      <c r="G160">
        <v>0.3</v>
      </c>
      <c r="H160">
        <v>39</v>
      </c>
    </row>
    <row r="161" spans="1:8" x14ac:dyDescent="0.3">
      <c r="A161" s="3">
        <v>42895</v>
      </c>
      <c r="B161" t="s">
        <v>75</v>
      </c>
      <c r="C161">
        <v>77.599999999999994</v>
      </c>
      <c r="D161" s="4"/>
      <c r="E161">
        <v>0.61</v>
      </c>
      <c r="F161">
        <v>44</v>
      </c>
      <c r="G161">
        <v>0.3</v>
      </c>
      <c r="H161">
        <v>32</v>
      </c>
    </row>
    <row r="162" spans="1:8" x14ac:dyDescent="0.3">
      <c r="A162" s="3">
        <v>42896</v>
      </c>
      <c r="B162" t="s">
        <v>76</v>
      </c>
      <c r="C162">
        <v>79.5</v>
      </c>
      <c r="D162" s="4"/>
      <c r="E162">
        <v>0.54</v>
      </c>
      <c r="F162">
        <v>54</v>
      </c>
      <c r="G162">
        <v>0.3</v>
      </c>
      <c r="H162">
        <v>35</v>
      </c>
    </row>
    <row r="163" spans="1:8" x14ac:dyDescent="0.3">
      <c r="A163" s="3">
        <v>42897</v>
      </c>
      <c r="B163" t="s">
        <v>70</v>
      </c>
      <c r="C163">
        <v>84.8</v>
      </c>
      <c r="D163" s="4"/>
      <c r="E163">
        <v>0.53</v>
      </c>
      <c r="F163">
        <v>42</v>
      </c>
      <c r="G163">
        <v>0.3</v>
      </c>
      <c r="H163">
        <v>36</v>
      </c>
    </row>
    <row r="164" spans="1:8" x14ac:dyDescent="0.3">
      <c r="A164" s="3">
        <v>42898</v>
      </c>
      <c r="B164" t="s">
        <v>71</v>
      </c>
      <c r="C164">
        <v>93</v>
      </c>
      <c r="D164" s="4"/>
      <c r="E164">
        <v>0.5</v>
      </c>
      <c r="F164">
        <v>67</v>
      </c>
      <c r="G164">
        <v>0.3</v>
      </c>
      <c r="H164">
        <v>40</v>
      </c>
    </row>
    <row r="165" spans="1:8" x14ac:dyDescent="0.3">
      <c r="A165" s="3">
        <v>42899</v>
      </c>
      <c r="B165" t="s">
        <v>72</v>
      </c>
      <c r="C165">
        <v>75.599999999999994</v>
      </c>
      <c r="D165" s="4"/>
      <c r="E165">
        <v>0.59</v>
      </c>
      <c r="F165">
        <v>65</v>
      </c>
      <c r="G165">
        <v>0.3</v>
      </c>
      <c r="H165">
        <v>32</v>
      </c>
    </row>
    <row r="166" spans="1:8" x14ac:dyDescent="0.3">
      <c r="A166" s="3">
        <v>42900</v>
      </c>
      <c r="B166" t="s">
        <v>73</v>
      </c>
      <c r="C166">
        <v>80.5</v>
      </c>
      <c r="D166" s="4"/>
      <c r="E166">
        <v>0.56999999999999995</v>
      </c>
      <c r="F166">
        <v>48</v>
      </c>
      <c r="G166">
        <v>0.3</v>
      </c>
      <c r="H166">
        <v>35</v>
      </c>
    </row>
    <row r="167" spans="1:8" x14ac:dyDescent="0.3">
      <c r="A167" s="3">
        <v>42901</v>
      </c>
      <c r="B167" t="s">
        <v>74</v>
      </c>
      <c r="C167">
        <v>84.8</v>
      </c>
      <c r="D167" s="4"/>
      <c r="E167">
        <v>0.56000000000000005</v>
      </c>
      <c r="F167">
        <v>50</v>
      </c>
      <c r="G167">
        <v>0.3</v>
      </c>
      <c r="H167">
        <v>36</v>
      </c>
    </row>
    <row r="168" spans="1:8" x14ac:dyDescent="0.3">
      <c r="A168" s="3">
        <v>42902</v>
      </c>
      <c r="B168" t="s">
        <v>75</v>
      </c>
      <c r="C168">
        <v>99.3</v>
      </c>
      <c r="D168" s="4"/>
      <c r="E168">
        <v>0.47</v>
      </c>
      <c r="F168">
        <v>77</v>
      </c>
      <c r="G168">
        <v>0.3</v>
      </c>
      <c r="H168">
        <v>41</v>
      </c>
    </row>
    <row r="169" spans="1:8" x14ac:dyDescent="0.3">
      <c r="A169" s="3">
        <v>42903</v>
      </c>
      <c r="B169" t="s">
        <v>76</v>
      </c>
      <c r="C169">
        <v>76.3</v>
      </c>
      <c r="D169" s="4"/>
      <c r="E169">
        <v>0.65</v>
      </c>
      <c r="F169">
        <v>47</v>
      </c>
      <c r="G169">
        <v>0.3</v>
      </c>
      <c r="H169">
        <v>31</v>
      </c>
    </row>
    <row r="170" spans="1:8" x14ac:dyDescent="0.3">
      <c r="A170" s="3">
        <v>42904</v>
      </c>
      <c r="B170" t="s">
        <v>70</v>
      </c>
      <c r="C170">
        <v>72.599999999999994</v>
      </c>
      <c r="D170" s="4"/>
      <c r="E170">
        <v>0.59</v>
      </c>
      <c r="F170">
        <v>60</v>
      </c>
      <c r="G170">
        <v>0.3</v>
      </c>
      <c r="H170">
        <v>32</v>
      </c>
    </row>
    <row r="171" spans="1:8" x14ac:dyDescent="0.3">
      <c r="A171" s="3">
        <v>42905</v>
      </c>
      <c r="B171" t="s">
        <v>71</v>
      </c>
      <c r="C171">
        <v>86.5</v>
      </c>
      <c r="D171" s="4"/>
      <c r="E171">
        <v>0.56000000000000005</v>
      </c>
      <c r="F171">
        <v>66</v>
      </c>
      <c r="G171">
        <v>0.3</v>
      </c>
      <c r="H171">
        <v>35</v>
      </c>
    </row>
    <row r="172" spans="1:8" x14ac:dyDescent="0.3">
      <c r="A172" s="3">
        <v>42906</v>
      </c>
      <c r="B172" t="s">
        <v>72</v>
      </c>
      <c r="C172">
        <v>85.1</v>
      </c>
      <c r="D172" s="4"/>
      <c r="E172">
        <v>0.54</v>
      </c>
      <c r="F172">
        <v>70</v>
      </c>
      <c r="G172">
        <v>0.3</v>
      </c>
      <c r="H172">
        <v>37</v>
      </c>
    </row>
    <row r="173" spans="1:8" x14ac:dyDescent="0.3">
      <c r="A173" s="3">
        <v>42907</v>
      </c>
      <c r="B173" t="s">
        <v>73</v>
      </c>
      <c r="C173">
        <v>94.3</v>
      </c>
      <c r="D173" s="4"/>
      <c r="E173">
        <v>0.47</v>
      </c>
      <c r="F173">
        <v>76</v>
      </c>
      <c r="G173">
        <v>0.3</v>
      </c>
      <c r="H173">
        <v>41</v>
      </c>
    </row>
    <row r="174" spans="1:8" x14ac:dyDescent="0.3">
      <c r="A174" s="3">
        <v>42908</v>
      </c>
      <c r="B174" t="s">
        <v>74</v>
      </c>
      <c r="C174">
        <v>72.3</v>
      </c>
      <c r="D174" s="4"/>
      <c r="E174">
        <v>0.65</v>
      </c>
      <c r="F174">
        <v>36</v>
      </c>
      <c r="G174">
        <v>0.3</v>
      </c>
      <c r="H174">
        <v>31</v>
      </c>
    </row>
    <row r="175" spans="1:8" x14ac:dyDescent="0.3">
      <c r="A175" s="3">
        <v>42909</v>
      </c>
      <c r="B175" t="s">
        <v>75</v>
      </c>
      <c r="C175">
        <v>79.900000000000006</v>
      </c>
      <c r="D175" s="4"/>
      <c r="E175">
        <v>0.61</v>
      </c>
      <c r="F175">
        <v>39</v>
      </c>
      <c r="G175">
        <v>0.3</v>
      </c>
      <c r="H175">
        <v>33</v>
      </c>
    </row>
    <row r="176" spans="1:8" x14ac:dyDescent="0.3">
      <c r="A176" s="3">
        <v>42910</v>
      </c>
      <c r="B176" t="s">
        <v>76</v>
      </c>
      <c r="C176">
        <v>80.5</v>
      </c>
      <c r="D176" s="4"/>
      <c r="E176">
        <v>0.56999999999999995</v>
      </c>
      <c r="F176">
        <v>50</v>
      </c>
      <c r="G176">
        <v>0.3</v>
      </c>
      <c r="H176">
        <v>35</v>
      </c>
    </row>
    <row r="177" spans="1:8" x14ac:dyDescent="0.3">
      <c r="A177" s="3">
        <v>42911</v>
      </c>
      <c r="B177" t="s">
        <v>70</v>
      </c>
      <c r="C177">
        <v>85.1</v>
      </c>
      <c r="D177" s="4"/>
      <c r="E177">
        <v>0.51</v>
      </c>
      <c r="F177">
        <v>58</v>
      </c>
      <c r="G177">
        <v>0.3</v>
      </c>
      <c r="H177">
        <v>37</v>
      </c>
    </row>
    <row r="178" spans="1:8" x14ac:dyDescent="0.3">
      <c r="A178" s="3">
        <v>42912</v>
      </c>
      <c r="B178" t="s">
        <v>71</v>
      </c>
      <c r="C178">
        <v>102.6</v>
      </c>
      <c r="D178" s="4"/>
      <c r="E178">
        <v>0.47</v>
      </c>
      <c r="F178">
        <v>60</v>
      </c>
      <c r="G178">
        <v>0.3</v>
      </c>
      <c r="H178">
        <v>42</v>
      </c>
    </row>
    <row r="179" spans="1:8" x14ac:dyDescent="0.3">
      <c r="A179" s="3">
        <v>42913</v>
      </c>
      <c r="B179" t="s">
        <v>72</v>
      </c>
      <c r="C179">
        <v>75.3</v>
      </c>
      <c r="D179" s="4"/>
      <c r="E179">
        <v>0.63</v>
      </c>
      <c r="F179">
        <v>62</v>
      </c>
      <c r="G179">
        <v>0.3</v>
      </c>
      <c r="H179">
        <v>31</v>
      </c>
    </row>
    <row r="180" spans="1:8" x14ac:dyDescent="0.3">
      <c r="A180" s="3">
        <v>42914</v>
      </c>
      <c r="B180" t="s">
        <v>73</v>
      </c>
      <c r="C180">
        <v>75.900000000000006</v>
      </c>
      <c r="D180" s="4"/>
      <c r="E180">
        <v>0.59</v>
      </c>
      <c r="F180">
        <v>65</v>
      </c>
      <c r="G180">
        <v>0.3</v>
      </c>
      <c r="H180">
        <v>33</v>
      </c>
    </row>
    <row r="181" spans="1:8" x14ac:dyDescent="0.3">
      <c r="A181" s="3">
        <v>42915</v>
      </c>
      <c r="B181" t="s">
        <v>74</v>
      </c>
      <c r="C181">
        <v>86.5</v>
      </c>
      <c r="D181" s="4"/>
      <c r="E181">
        <v>0.54</v>
      </c>
      <c r="F181">
        <v>64</v>
      </c>
      <c r="G181">
        <v>0.3</v>
      </c>
      <c r="H181">
        <v>35</v>
      </c>
    </row>
    <row r="182" spans="1:8" x14ac:dyDescent="0.3">
      <c r="A182" s="3">
        <v>42916</v>
      </c>
      <c r="B182" t="s">
        <v>75</v>
      </c>
      <c r="C182">
        <v>89.4</v>
      </c>
      <c r="D182" s="4"/>
      <c r="E182">
        <v>0.53</v>
      </c>
      <c r="F182">
        <v>47</v>
      </c>
      <c r="G182">
        <v>0.3</v>
      </c>
      <c r="H182">
        <v>38</v>
      </c>
    </row>
    <row r="183" spans="1:8" x14ac:dyDescent="0.3">
      <c r="A183" s="3">
        <v>42917</v>
      </c>
      <c r="B183" t="s">
        <v>76</v>
      </c>
      <c r="C183">
        <v>102.9</v>
      </c>
      <c r="D183" s="4"/>
      <c r="E183">
        <v>0.47</v>
      </c>
      <c r="F183">
        <v>59</v>
      </c>
      <c r="G183">
        <v>0.5</v>
      </c>
      <c r="H183">
        <v>43</v>
      </c>
    </row>
    <row r="184" spans="1:8" x14ac:dyDescent="0.3">
      <c r="A184" s="3">
        <v>42918</v>
      </c>
      <c r="B184" t="s">
        <v>70</v>
      </c>
      <c r="C184">
        <v>93.4</v>
      </c>
      <c r="D184" s="4"/>
      <c r="E184">
        <v>0.51</v>
      </c>
      <c r="F184">
        <v>68</v>
      </c>
      <c r="G184">
        <v>0.5</v>
      </c>
      <c r="H184">
        <v>38</v>
      </c>
    </row>
    <row r="185" spans="1:8" x14ac:dyDescent="0.3">
      <c r="A185" s="3">
        <v>42919</v>
      </c>
      <c r="B185" t="s">
        <v>71</v>
      </c>
      <c r="C185">
        <v>81.5</v>
      </c>
      <c r="D185" s="4"/>
      <c r="E185">
        <v>0.54</v>
      </c>
      <c r="F185">
        <v>68</v>
      </c>
      <c r="G185">
        <v>0.5</v>
      </c>
      <c r="H185">
        <v>35</v>
      </c>
    </row>
    <row r="186" spans="1:8" x14ac:dyDescent="0.3">
      <c r="A186" s="3">
        <v>42920</v>
      </c>
      <c r="B186" t="s">
        <v>72</v>
      </c>
      <c r="C186">
        <v>84.2</v>
      </c>
      <c r="D186" s="4"/>
      <c r="E186">
        <v>0.59</v>
      </c>
      <c r="F186">
        <v>49</v>
      </c>
      <c r="G186">
        <v>0.5</v>
      </c>
      <c r="H186">
        <v>34</v>
      </c>
    </row>
    <row r="187" spans="1:8" x14ac:dyDescent="0.3">
      <c r="A187" s="3">
        <v>42921</v>
      </c>
      <c r="B187" t="s">
        <v>73</v>
      </c>
      <c r="C187">
        <v>73.599999999999994</v>
      </c>
      <c r="D187" s="4"/>
      <c r="E187">
        <v>0.63</v>
      </c>
      <c r="F187">
        <v>55</v>
      </c>
      <c r="G187">
        <v>0.5</v>
      </c>
      <c r="H187">
        <v>32</v>
      </c>
    </row>
    <row r="188" spans="1:8" x14ac:dyDescent="0.3">
      <c r="A188" s="3">
        <v>42922</v>
      </c>
      <c r="B188" t="s">
        <v>74</v>
      </c>
      <c r="C188">
        <v>91.7</v>
      </c>
      <c r="D188" s="4"/>
      <c r="E188">
        <v>0.51</v>
      </c>
      <c r="F188">
        <v>46</v>
      </c>
      <c r="G188">
        <v>0.5</v>
      </c>
      <c r="H188">
        <v>39</v>
      </c>
    </row>
    <row r="189" spans="1:8" x14ac:dyDescent="0.3">
      <c r="A189" s="3">
        <v>42923</v>
      </c>
      <c r="B189" t="s">
        <v>75</v>
      </c>
      <c r="C189">
        <v>82.5</v>
      </c>
      <c r="D189" s="4"/>
      <c r="E189">
        <v>0.56999999999999995</v>
      </c>
      <c r="F189">
        <v>41</v>
      </c>
      <c r="G189">
        <v>0.5</v>
      </c>
      <c r="H189">
        <v>35</v>
      </c>
    </row>
    <row r="190" spans="1:8" x14ac:dyDescent="0.3">
      <c r="A190" s="3">
        <v>42924</v>
      </c>
      <c r="B190" t="s">
        <v>76</v>
      </c>
      <c r="C190">
        <v>83.2</v>
      </c>
      <c r="D190" s="4"/>
      <c r="E190">
        <v>0.56999999999999995</v>
      </c>
      <c r="F190">
        <v>44</v>
      </c>
      <c r="G190">
        <v>0.5</v>
      </c>
      <c r="H190">
        <v>34</v>
      </c>
    </row>
    <row r="191" spans="1:8" x14ac:dyDescent="0.3">
      <c r="A191" s="3">
        <v>42925</v>
      </c>
      <c r="B191" t="s">
        <v>70</v>
      </c>
      <c r="C191">
        <v>77.900000000000006</v>
      </c>
      <c r="D191" s="4"/>
      <c r="E191">
        <v>0.59</v>
      </c>
      <c r="F191">
        <v>44</v>
      </c>
      <c r="G191">
        <v>0.5</v>
      </c>
      <c r="H191">
        <v>33</v>
      </c>
    </row>
    <row r="192" spans="1:8" x14ac:dyDescent="0.3">
      <c r="A192" s="3">
        <v>42926</v>
      </c>
      <c r="B192" t="s">
        <v>71</v>
      </c>
      <c r="C192">
        <v>98</v>
      </c>
      <c r="D192" s="4"/>
      <c r="E192">
        <v>0.49</v>
      </c>
      <c r="F192">
        <v>66</v>
      </c>
      <c r="G192">
        <v>0.5</v>
      </c>
      <c r="H192">
        <v>40</v>
      </c>
    </row>
    <row r="193" spans="1:8" x14ac:dyDescent="0.3">
      <c r="A193" s="3">
        <v>42927</v>
      </c>
      <c r="B193" t="s">
        <v>72</v>
      </c>
      <c r="C193">
        <v>83.5</v>
      </c>
      <c r="D193" s="4"/>
      <c r="E193">
        <v>0.54</v>
      </c>
      <c r="F193">
        <v>40</v>
      </c>
      <c r="G193">
        <v>0.5</v>
      </c>
      <c r="H193">
        <v>35</v>
      </c>
    </row>
    <row r="194" spans="1:8" x14ac:dyDescent="0.3">
      <c r="A194" s="3">
        <v>42928</v>
      </c>
      <c r="B194" t="s">
        <v>73</v>
      </c>
      <c r="C194">
        <v>80.2</v>
      </c>
      <c r="D194" s="4"/>
      <c r="E194">
        <v>0.56000000000000005</v>
      </c>
      <c r="F194">
        <v>39</v>
      </c>
      <c r="G194">
        <v>0.5</v>
      </c>
      <c r="H194">
        <v>34</v>
      </c>
    </row>
    <row r="195" spans="1:8" x14ac:dyDescent="0.3">
      <c r="A195" s="3">
        <v>42929</v>
      </c>
      <c r="B195" t="s">
        <v>74</v>
      </c>
      <c r="C195">
        <v>78.900000000000006</v>
      </c>
      <c r="D195" s="4"/>
      <c r="E195">
        <v>0.61</v>
      </c>
      <c r="F195">
        <v>49</v>
      </c>
      <c r="G195">
        <v>0.5</v>
      </c>
      <c r="H195">
        <v>33</v>
      </c>
    </row>
    <row r="196" spans="1:8" x14ac:dyDescent="0.3">
      <c r="A196" s="3">
        <v>42930</v>
      </c>
      <c r="B196" t="s">
        <v>75</v>
      </c>
      <c r="C196">
        <v>92</v>
      </c>
      <c r="D196" s="4"/>
      <c r="E196">
        <v>0.5</v>
      </c>
      <c r="F196">
        <v>80</v>
      </c>
      <c r="G196">
        <v>0.5</v>
      </c>
      <c r="H196">
        <v>40</v>
      </c>
    </row>
    <row r="197" spans="1:8" x14ac:dyDescent="0.3">
      <c r="A197" s="3">
        <v>42931</v>
      </c>
      <c r="B197" t="s">
        <v>76</v>
      </c>
      <c r="C197">
        <v>82.5</v>
      </c>
      <c r="D197" s="4"/>
      <c r="E197">
        <v>0.54</v>
      </c>
      <c r="F197">
        <v>56</v>
      </c>
      <c r="G197">
        <v>0.5</v>
      </c>
      <c r="H197">
        <v>35</v>
      </c>
    </row>
    <row r="198" spans="1:8" x14ac:dyDescent="0.3">
      <c r="A198" s="3">
        <v>42932</v>
      </c>
      <c r="B198" t="s">
        <v>70</v>
      </c>
      <c r="C198">
        <v>79.2</v>
      </c>
      <c r="D198" s="4"/>
      <c r="E198">
        <v>0.59</v>
      </c>
      <c r="F198">
        <v>50</v>
      </c>
      <c r="G198">
        <v>0.5</v>
      </c>
      <c r="H198">
        <v>34</v>
      </c>
    </row>
    <row r="199" spans="1:8" x14ac:dyDescent="0.3">
      <c r="A199" s="3">
        <v>42933</v>
      </c>
      <c r="B199" t="s">
        <v>71</v>
      </c>
      <c r="C199">
        <v>80.900000000000006</v>
      </c>
      <c r="D199" s="4"/>
      <c r="E199">
        <v>0.56999999999999995</v>
      </c>
      <c r="F199">
        <v>64</v>
      </c>
      <c r="G199">
        <v>0.5</v>
      </c>
      <c r="H199">
        <v>33</v>
      </c>
    </row>
    <row r="200" spans="1:8" x14ac:dyDescent="0.3">
      <c r="A200" s="3">
        <v>42934</v>
      </c>
      <c r="B200" t="s">
        <v>72</v>
      </c>
      <c r="C200">
        <v>99.3</v>
      </c>
      <c r="D200" s="4"/>
      <c r="E200">
        <v>0.47</v>
      </c>
      <c r="F200">
        <v>76</v>
      </c>
      <c r="G200">
        <v>0.5</v>
      </c>
      <c r="H200">
        <v>41</v>
      </c>
    </row>
    <row r="201" spans="1:8" x14ac:dyDescent="0.3">
      <c r="A201" s="3">
        <v>42935</v>
      </c>
      <c r="B201" t="s">
        <v>73</v>
      </c>
      <c r="C201">
        <v>83.8</v>
      </c>
      <c r="D201" s="4"/>
      <c r="E201">
        <v>0.56000000000000005</v>
      </c>
      <c r="F201">
        <v>44</v>
      </c>
      <c r="G201">
        <v>0.5</v>
      </c>
      <c r="H201">
        <v>36</v>
      </c>
    </row>
    <row r="202" spans="1:8" x14ac:dyDescent="0.3">
      <c r="A202" s="3">
        <v>42936</v>
      </c>
      <c r="B202" t="s">
        <v>74</v>
      </c>
      <c r="C202">
        <v>86.5</v>
      </c>
      <c r="D202" s="4"/>
      <c r="E202">
        <v>0.56999999999999995</v>
      </c>
      <c r="F202">
        <v>44</v>
      </c>
      <c r="G202">
        <v>0.5</v>
      </c>
      <c r="H202">
        <v>35</v>
      </c>
    </row>
    <row r="203" spans="1:8" x14ac:dyDescent="0.3">
      <c r="A203" s="3">
        <v>42937</v>
      </c>
      <c r="B203" t="s">
        <v>75</v>
      </c>
      <c r="C203">
        <v>76.900000000000006</v>
      </c>
      <c r="D203" s="4"/>
      <c r="E203">
        <v>0.56999999999999995</v>
      </c>
      <c r="F203">
        <v>59</v>
      </c>
      <c r="G203">
        <v>0.5</v>
      </c>
      <c r="H203">
        <v>33</v>
      </c>
    </row>
    <row r="204" spans="1:8" x14ac:dyDescent="0.3">
      <c r="A204" s="3">
        <v>42938</v>
      </c>
      <c r="B204" t="s">
        <v>76</v>
      </c>
      <c r="C204">
        <v>99.6</v>
      </c>
      <c r="D204" s="4"/>
      <c r="E204">
        <v>0.47</v>
      </c>
      <c r="F204">
        <v>49</v>
      </c>
      <c r="G204">
        <v>0.5</v>
      </c>
      <c r="H204">
        <v>42</v>
      </c>
    </row>
    <row r="205" spans="1:8" x14ac:dyDescent="0.3">
      <c r="A205" s="3">
        <v>42939</v>
      </c>
      <c r="B205" t="s">
        <v>70</v>
      </c>
      <c r="C205">
        <v>89.1</v>
      </c>
      <c r="D205" s="4"/>
      <c r="E205">
        <v>0.51</v>
      </c>
      <c r="F205">
        <v>72</v>
      </c>
      <c r="G205">
        <v>0.5</v>
      </c>
      <c r="H205">
        <v>37</v>
      </c>
    </row>
    <row r="206" spans="1:8" x14ac:dyDescent="0.3">
      <c r="A206" s="3">
        <v>42940</v>
      </c>
      <c r="B206" t="s">
        <v>71</v>
      </c>
      <c r="C206">
        <v>83.5</v>
      </c>
      <c r="D206" s="4"/>
      <c r="E206">
        <v>0.56999999999999995</v>
      </c>
      <c r="F206">
        <v>69</v>
      </c>
      <c r="G206">
        <v>0.5</v>
      </c>
      <c r="H206">
        <v>35</v>
      </c>
    </row>
    <row r="207" spans="1:8" x14ac:dyDescent="0.3">
      <c r="A207" s="3">
        <v>42941</v>
      </c>
      <c r="B207" t="s">
        <v>72</v>
      </c>
      <c r="C207">
        <v>79.900000000000006</v>
      </c>
      <c r="D207" s="4"/>
      <c r="E207">
        <v>0.56999999999999995</v>
      </c>
      <c r="F207">
        <v>64</v>
      </c>
      <c r="G207">
        <v>0.5</v>
      </c>
      <c r="H207">
        <v>33</v>
      </c>
    </row>
    <row r="208" spans="1:8" x14ac:dyDescent="0.3">
      <c r="A208" s="3">
        <v>42942</v>
      </c>
      <c r="B208" t="s">
        <v>73</v>
      </c>
      <c r="C208">
        <v>76.599999999999994</v>
      </c>
      <c r="D208" s="4"/>
      <c r="E208">
        <v>0.59</v>
      </c>
      <c r="F208">
        <v>37</v>
      </c>
      <c r="G208">
        <v>0.5</v>
      </c>
      <c r="H208">
        <v>32</v>
      </c>
    </row>
    <row r="209" spans="1:8" x14ac:dyDescent="0.3">
      <c r="A209" s="3">
        <v>42943</v>
      </c>
      <c r="B209" t="s">
        <v>74</v>
      </c>
      <c r="C209">
        <v>97.9</v>
      </c>
      <c r="D209" s="4"/>
      <c r="E209">
        <v>0.47</v>
      </c>
      <c r="F209">
        <v>74</v>
      </c>
      <c r="G209">
        <v>0.5</v>
      </c>
      <c r="H209">
        <v>43</v>
      </c>
    </row>
    <row r="210" spans="1:8" x14ac:dyDescent="0.3">
      <c r="A210" s="3">
        <v>42944</v>
      </c>
      <c r="B210" t="s">
        <v>75</v>
      </c>
      <c r="C210">
        <v>87.4</v>
      </c>
      <c r="D210" s="4"/>
      <c r="E210">
        <v>0.51</v>
      </c>
      <c r="F210">
        <v>58</v>
      </c>
      <c r="G210">
        <v>0.5</v>
      </c>
      <c r="H210">
        <v>38</v>
      </c>
    </row>
    <row r="211" spans="1:8" x14ac:dyDescent="0.3">
      <c r="A211" s="3">
        <v>42945</v>
      </c>
      <c r="B211" t="s">
        <v>76</v>
      </c>
      <c r="C211">
        <v>85.5</v>
      </c>
      <c r="D211" s="4"/>
      <c r="E211">
        <v>0.56999999999999995</v>
      </c>
      <c r="F211">
        <v>50</v>
      </c>
      <c r="G211">
        <v>0.5</v>
      </c>
      <c r="H211">
        <v>35</v>
      </c>
    </row>
    <row r="212" spans="1:8" x14ac:dyDescent="0.3">
      <c r="A212" s="3">
        <v>42946</v>
      </c>
      <c r="B212" t="s">
        <v>70</v>
      </c>
      <c r="C212">
        <v>78.2</v>
      </c>
      <c r="D212" s="4"/>
      <c r="E212">
        <v>0.59</v>
      </c>
      <c r="F212">
        <v>52</v>
      </c>
      <c r="G212">
        <v>0.5</v>
      </c>
      <c r="H212">
        <v>34</v>
      </c>
    </row>
    <row r="213" spans="1:8" x14ac:dyDescent="0.3">
      <c r="A213" s="3">
        <v>42947</v>
      </c>
      <c r="B213" t="s">
        <v>71</v>
      </c>
      <c r="C213">
        <v>74.599999999999994</v>
      </c>
      <c r="D213" s="4"/>
      <c r="E213">
        <v>0.61</v>
      </c>
      <c r="F213">
        <v>38</v>
      </c>
      <c r="G213">
        <v>0.5</v>
      </c>
      <c r="H213">
        <v>32</v>
      </c>
    </row>
    <row r="214" spans="1:8" x14ac:dyDescent="0.3">
      <c r="A214" s="3">
        <v>42948</v>
      </c>
      <c r="B214" t="s">
        <v>72</v>
      </c>
      <c r="C214">
        <v>75.599999999999994</v>
      </c>
      <c r="D214" s="4"/>
      <c r="E214">
        <v>0.63</v>
      </c>
      <c r="F214">
        <v>56</v>
      </c>
      <c r="G214">
        <v>0.5</v>
      </c>
      <c r="H214">
        <v>32</v>
      </c>
    </row>
    <row r="215" spans="1:8" x14ac:dyDescent="0.3">
      <c r="A215" s="3">
        <v>42949</v>
      </c>
      <c r="B215" t="s">
        <v>73</v>
      </c>
      <c r="C215">
        <v>76.3</v>
      </c>
      <c r="D215" s="4"/>
      <c r="E215">
        <v>0.63</v>
      </c>
      <c r="F215">
        <v>48</v>
      </c>
      <c r="G215">
        <v>0.5</v>
      </c>
      <c r="H215">
        <v>31</v>
      </c>
    </row>
    <row r="216" spans="1:8" x14ac:dyDescent="0.3">
      <c r="A216" s="3">
        <v>42950</v>
      </c>
      <c r="B216" t="s">
        <v>74</v>
      </c>
      <c r="C216">
        <v>75</v>
      </c>
      <c r="D216" s="4"/>
      <c r="E216">
        <v>0.63</v>
      </c>
      <c r="F216">
        <v>52</v>
      </c>
      <c r="G216">
        <v>0.5</v>
      </c>
      <c r="H216">
        <v>30</v>
      </c>
    </row>
    <row r="217" spans="1:8" x14ac:dyDescent="0.3">
      <c r="A217" s="3">
        <v>42951</v>
      </c>
      <c r="B217" t="s">
        <v>75</v>
      </c>
      <c r="C217">
        <v>70.7</v>
      </c>
      <c r="D217" s="4"/>
      <c r="E217">
        <v>0.69</v>
      </c>
      <c r="F217">
        <v>34</v>
      </c>
      <c r="G217">
        <v>0.5</v>
      </c>
      <c r="H217">
        <v>29</v>
      </c>
    </row>
    <row r="218" spans="1:8" x14ac:dyDescent="0.3">
      <c r="A218" s="3">
        <v>42952</v>
      </c>
      <c r="B218" t="s">
        <v>76</v>
      </c>
      <c r="C218">
        <v>76.599999999999994</v>
      </c>
      <c r="D218" s="4"/>
      <c r="E218">
        <v>0.61</v>
      </c>
      <c r="F218">
        <v>66</v>
      </c>
      <c r="G218">
        <v>0.5</v>
      </c>
      <c r="H218">
        <v>32</v>
      </c>
    </row>
    <row r="219" spans="1:8" x14ac:dyDescent="0.3">
      <c r="A219" s="3">
        <v>42953</v>
      </c>
      <c r="B219" t="s">
        <v>70</v>
      </c>
      <c r="C219">
        <v>77.3</v>
      </c>
      <c r="D219" s="4"/>
      <c r="E219">
        <v>0.61</v>
      </c>
      <c r="F219">
        <v>36</v>
      </c>
      <c r="G219">
        <v>0.5</v>
      </c>
      <c r="H219">
        <v>31</v>
      </c>
    </row>
    <row r="220" spans="1:8" x14ac:dyDescent="0.3">
      <c r="A220" s="3">
        <v>42954</v>
      </c>
      <c r="B220" t="s">
        <v>71</v>
      </c>
      <c r="C220">
        <v>75</v>
      </c>
      <c r="D220" s="4"/>
      <c r="E220">
        <v>0.67</v>
      </c>
      <c r="F220">
        <v>38</v>
      </c>
      <c r="G220">
        <v>0.5</v>
      </c>
      <c r="H220">
        <v>30</v>
      </c>
    </row>
    <row r="221" spans="1:8" x14ac:dyDescent="0.3">
      <c r="A221" s="3">
        <v>42955</v>
      </c>
      <c r="B221" t="s">
        <v>72</v>
      </c>
      <c r="C221">
        <v>68.7</v>
      </c>
      <c r="D221" s="4"/>
      <c r="E221">
        <v>0.65</v>
      </c>
      <c r="F221">
        <v>50</v>
      </c>
      <c r="G221">
        <v>0.5</v>
      </c>
      <c r="H221">
        <v>29</v>
      </c>
    </row>
    <row r="222" spans="1:8" x14ac:dyDescent="0.3">
      <c r="A222" s="3">
        <v>42956</v>
      </c>
      <c r="B222" t="s">
        <v>73</v>
      </c>
      <c r="C222">
        <v>76.599999999999994</v>
      </c>
      <c r="D222" s="4"/>
      <c r="E222">
        <v>0.63</v>
      </c>
      <c r="F222">
        <v>55</v>
      </c>
      <c r="G222">
        <v>0.5</v>
      </c>
      <c r="H222">
        <v>32</v>
      </c>
    </row>
    <row r="223" spans="1:8" x14ac:dyDescent="0.3">
      <c r="A223" s="3">
        <v>42957</v>
      </c>
      <c r="B223" t="s">
        <v>74</v>
      </c>
      <c r="C223">
        <v>70.3</v>
      </c>
      <c r="D223" s="4"/>
      <c r="E223">
        <v>0.65</v>
      </c>
      <c r="F223">
        <v>56</v>
      </c>
      <c r="G223">
        <v>0.5</v>
      </c>
      <c r="H223">
        <v>31</v>
      </c>
    </row>
    <row r="224" spans="1:8" x14ac:dyDescent="0.3">
      <c r="A224" s="3">
        <v>42958</v>
      </c>
      <c r="B224" t="s">
        <v>75</v>
      </c>
      <c r="C224">
        <v>75</v>
      </c>
      <c r="D224" s="4"/>
      <c r="E224">
        <v>0.67</v>
      </c>
      <c r="F224">
        <v>49</v>
      </c>
      <c r="G224">
        <v>0.5</v>
      </c>
      <c r="H224">
        <v>30</v>
      </c>
    </row>
    <row r="225" spans="1:8" x14ac:dyDescent="0.3">
      <c r="A225" s="3">
        <v>42959</v>
      </c>
      <c r="B225" t="s">
        <v>76</v>
      </c>
      <c r="C225">
        <v>67.7</v>
      </c>
      <c r="D225" s="4"/>
      <c r="E225">
        <v>0.65</v>
      </c>
      <c r="F225">
        <v>43</v>
      </c>
      <c r="G225">
        <v>0.5</v>
      </c>
      <c r="H225">
        <v>29</v>
      </c>
    </row>
    <row r="226" spans="1:8" x14ac:dyDescent="0.3">
      <c r="A226" s="3">
        <v>42960</v>
      </c>
      <c r="B226" t="s">
        <v>70</v>
      </c>
      <c r="C226">
        <v>67.7</v>
      </c>
      <c r="D226" s="4"/>
      <c r="E226">
        <v>0.65</v>
      </c>
      <c r="F226">
        <v>54</v>
      </c>
      <c r="G226">
        <v>0.5</v>
      </c>
      <c r="H226">
        <v>29</v>
      </c>
    </row>
    <row r="227" spans="1:8" x14ac:dyDescent="0.3">
      <c r="A227" s="3">
        <v>42961</v>
      </c>
      <c r="B227" t="s">
        <v>71</v>
      </c>
      <c r="C227">
        <v>72.599999999999994</v>
      </c>
      <c r="D227" s="4"/>
      <c r="E227">
        <v>0.59</v>
      </c>
      <c r="F227">
        <v>43</v>
      </c>
      <c r="G227">
        <v>0.5</v>
      </c>
      <c r="H227">
        <v>32</v>
      </c>
    </row>
    <row r="228" spans="1:8" x14ac:dyDescent="0.3">
      <c r="A228" s="3">
        <v>42962</v>
      </c>
      <c r="B228" t="s">
        <v>72</v>
      </c>
      <c r="C228">
        <v>74.3</v>
      </c>
      <c r="D228" s="4"/>
      <c r="E228">
        <v>0.63</v>
      </c>
      <c r="F228">
        <v>44</v>
      </c>
      <c r="G228">
        <v>0.5</v>
      </c>
      <c r="H228">
        <v>31</v>
      </c>
    </row>
    <row r="229" spans="1:8" x14ac:dyDescent="0.3">
      <c r="A229" s="3">
        <v>42963</v>
      </c>
      <c r="B229" t="s">
        <v>73</v>
      </c>
      <c r="C229">
        <v>71</v>
      </c>
      <c r="D229" s="4"/>
      <c r="E229">
        <v>0.63</v>
      </c>
      <c r="F229">
        <v>49</v>
      </c>
      <c r="G229">
        <v>0.5</v>
      </c>
      <c r="H229">
        <v>30</v>
      </c>
    </row>
    <row r="230" spans="1:8" x14ac:dyDescent="0.3">
      <c r="A230" s="3">
        <v>42964</v>
      </c>
      <c r="B230" t="s">
        <v>74</v>
      </c>
      <c r="C230">
        <v>68</v>
      </c>
      <c r="D230" s="4"/>
      <c r="E230">
        <v>0.67</v>
      </c>
      <c r="F230">
        <v>42</v>
      </c>
      <c r="G230">
        <v>0.5</v>
      </c>
      <c r="H230">
        <v>30</v>
      </c>
    </row>
    <row r="231" spans="1:8" x14ac:dyDescent="0.3">
      <c r="A231" s="3">
        <v>42965</v>
      </c>
      <c r="B231" t="s">
        <v>75</v>
      </c>
      <c r="C231">
        <v>65.7</v>
      </c>
      <c r="D231" s="4"/>
      <c r="E231">
        <v>0.69</v>
      </c>
      <c r="F231">
        <v>45</v>
      </c>
      <c r="G231">
        <v>0.5</v>
      </c>
      <c r="H231">
        <v>29</v>
      </c>
    </row>
    <row r="232" spans="1:8" x14ac:dyDescent="0.3">
      <c r="A232" s="3">
        <v>42966</v>
      </c>
      <c r="B232" t="s">
        <v>76</v>
      </c>
      <c r="C232">
        <v>79.599999999999994</v>
      </c>
      <c r="D232" s="4"/>
      <c r="E232">
        <v>0.61</v>
      </c>
      <c r="F232">
        <v>58</v>
      </c>
      <c r="G232">
        <v>0.5</v>
      </c>
      <c r="H232">
        <v>32</v>
      </c>
    </row>
    <row r="233" spans="1:8" x14ac:dyDescent="0.3">
      <c r="A233" s="3">
        <v>42967</v>
      </c>
      <c r="B233" t="s">
        <v>70</v>
      </c>
      <c r="C233">
        <v>74.3</v>
      </c>
      <c r="D233" s="4"/>
      <c r="E233">
        <v>0.65</v>
      </c>
      <c r="F233">
        <v>53</v>
      </c>
      <c r="G233">
        <v>0.5</v>
      </c>
      <c r="H233">
        <v>31</v>
      </c>
    </row>
    <row r="234" spans="1:8" x14ac:dyDescent="0.3">
      <c r="A234" s="3">
        <v>42968</v>
      </c>
      <c r="B234" t="s">
        <v>71</v>
      </c>
      <c r="C234">
        <v>68</v>
      </c>
      <c r="D234" s="4"/>
      <c r="E234">
        <v>0.65</v>
      </c>
      <c r="F234">
        <v>58</v>
      </c>
      <c r="G234">
        <v>0.5</v>
      </c>
      <c r="H234">
        <v>30</v>
      </c>
    </row>
    <row r="235" spans="1:8" x14ac:dyDescent="0.3">
      <c r="A235" s="3">
        <v>42969</v>
      </c>
      <c r="B235" t="s">
        <v>72</v>
      </c>
      <c r="C235">
        <v>69</v>
      </c>
      <c r="D235" s="4"/>
      <c r="E235">
        <v>0.63</v>
      </c>
      <c r="F235">
        <v>55</v>
      </c>
      <c r="G235">
        <v>0.5</v>
      </c>
      <c r="H235">
        <v>30</v>
      </c>
    </row>
    <row r="236" spans="1:8" x14ac:dyDescent="0.3">
      <c r="A236" s="3">
        <v>42970</v>
      </c>
      <c r="B236" t="s">
        <v>73</v>
      </c>
      <c r="C236">
        <v>70.7</v>
      </c>
      <c r="D236" s="4"/>
      <c r="E236">
        <v>0.67</v>
      </c>
      <c r="F236">
        <v>33</v>
      </c>
      <c r="G236">
        <v>0.5</v>
      </c>
      <c r="H236">
        <v>29</v>
      </c>
    </row>
    <row r="237" spans="1:8" x14ac:dyDescent="0.3">
      <c r="A237" s="3">
        <v>42971</v>
      </c>
      <c r="B237" t="s">
        <v>74</v>
      </c>
      <c r="C237">
        <v>74.599999999999994</v>
      </c>
      <c r="D237" s="4"/>
      <c r="E237">
        <v>0.59</v>
      </c>
      <c r="F237">
        <v>64</v>
      </c>
      <c r="G237">
        <v>0.5</v>
      </c>
      <c r="H237">
        <v>32</v>
      </c>
    </row>
    <row r="238" spans="1:8" x14ac:dyDescent="0.3">
      <c r="A238" s="3">
        <v>42972</v>
      </c>
      <c r="B238" t="s">
        <v>75</v>
      </c>
      <c r="C238">
        <v>71</v>
      </c>
      <c r="D238" s="4"/>
      <c r="E238">
        <v>0.63</v>
      </c>
      <c r="F238">
        <v>55</v>
      </c>
      <c r="G238">
        <v>0.5</v>
      </c>
      <c r="H238">
        <v>30</v>
      </c>
    </row>
    <row r="239" spans="1:8" x14ac:dyDescent="0.3">
      <c r="A239" s="3">
        <v>42973</v>
      </c>
      <c r="B239" t="s">
        <v>76</v>
      </c>
      <c r="C239">
        <v>70</v>
      </c>
      <c r="D239" s="4"/>
      <c r="E239">
        <v>0.63</v>
      </c>
      <c r="F239">
        <v>46</v>
      </c>
      <c r="G239">
        <v>0.5</v>
      </c>
      <c r="H239">
        <v>30</v>
      </c>
    </row>
    <row r="240" spans="1:8" x14ac:dyDescent="0.3">
      <c r="A240" s="3">
        <v>42974</v>
      </c>
      <c r="B240" t="s">
        <v>70</v>
      </c>
      <c r="C240">
        <v>65.7</v>
      </c>
      <c r="D240" s="4"/>
      <c r="E240">
        <v>0.65</v>
      </c>
      <c r="F240">
        <v>45</v>
      </c>
      <c r="G240">
        <v>0.5</v>
      </c>
      <c r="H240">
        <v>29</v>
      </c>
    </row>
    <row r="241" spans="1:8" x14ac:dyDescent="0.3">
      <c r="A241" s="3">
        <v>42975</v>
      </c>
      <c r="B241" t="s">
        <v>71</v>
      </c>
      <c r="C241">
        <v>77.599999999999994</v>
      </c>
      <c r="D241" s="4"/>
      <c r="E241">
        <v>0.63</v>
      </c>
      <c r="F241">
        <v>49</v>
      </c>
      <c r="G241">
        <v>0.5</v>
      </c>
      <c r="H241">
        <v>32</v>
      </c>
    </row>
    <row r="242" spans="1:8" x14ac:dyDescent="0.3">
      <c r="A242" s="3">
        <v>42976</v>
      </c>
      <c r="B242" t="s">
        <v>72</v>
      </c>
      <c r="C242">
        <v>75</v>
      </c>
      <c r="D242" s="4"/>
      <c r="E242">
        <v>0.65</v>
      </c>
      <c r="F242">
        <v>40</v>
      </c>
      <c r="G242">
        <v>0.5</v>
      </c>
      <c r="H242">
        <v>30</v>
      </c>
    </row>
    <row r="243" spans="1:8" x14ac:dyDescent="0.3">
      <c r="A243" s="3">
        <v>42977</v>
      </c>
      <c r="B243" t="s">
        <v>73</v>
      </c>
      <c r="C243">
        <v>72</v>
      </c>
      <c r="D243" s="4"/>
      <c r="E243">
        <v>0.63</v>
      </c>
      <c r="F243">
        <v>51</v>
      </c>
      <c r="G243">
        <v>0.5</v>
      </c>
      <c r="H243">
        <v>30</v>
      </c>
    </row>
    <row r="244" spans="1:8" x14ac:dyDescent="0.3">
      <c r="A244" s="3">
        <v>42978</v>
      </c>
      <c r="B244" t="s">
        <v>74</v>
      </c>
      <c r="C244">
        <v>67.7</v>
      </c>
      <c r="D244" s="4"/>
      <c r="E244">
        <v>0.69</v>
      </c>
      <c r="F244">
        <v>58</v>
      </c>
      <c r="G244">
        <v>0.5</v>
      </c>
      <c r="H244">
        <v>29</v>
      </c>
    </row>
    <row r="245" spans="1:8" x14ac:dyDescent="0.3">
      <c r="A245" s="3">
        <v>42979</v>
      </c>
      <c r="B245" t="s">
        <v>75</v>
      </c>
      <c r="C245">
        <v>71.7</v>
      </c>
      <c r="D245" s="4"/>
      <c r="E245">
        <v>0.69</v>
      </c>
      <c r="F245">
        <v>41</v>
      </c>
      <c r="G245">
        <v>0.3</v>
      </c>
      <c r="H245">
        <v>29</v>
      </c>
    </row>
    <row r="246" spans="1:8" x14ac:dyDescent="0.3">
      <c r="A246" s="3">
        <v>42980</v>
      </c>
      <c r="B246" t="s">
        <v>76</v>
      </c>
      <c r="C246">
        <v>67.400000000000006</v>
      </c>
      <c r="D246" s="4"/>
      <c r="E246">
        <v>0.69</v>
      </c>
      <c r="F246">
        <v>53</v>
      </c>
      <c r="G246">
        <v>0.3</v>
      </c>
      <c r="H246">
        <v>28</v>
      </c>
    </row>
    <row r="247" spans="1:8" x14ac:dyDescent="0.3">
      <c r="A247" s="3">
        <v>42981</v>
      </c>
      <c r="B247" t="s">
        <v>70</v>
      </c>
      <c r="C247">
        <v>61.1</v>
      </c>
      <c r="D247" s="4"/>
      <c r="E247">
        <v>0.69</v>
      </c>
      <c r="F247">
        <v>50</v>
      </c>
      <c r="G247">
        <v>0.3</v>
      </c>
      <c r="H247">
        <v>27</v>
      </c>
    </row>
    <row r="248" spans="1:8" x14ac:dyDescent="0.3">
      <c r="A248" s="3">
        <v>42982</v>
      </c>
      <c r="B248" t="s">
        <v>71</v>
      </c>
      <c r="C248">
        <v>59.8</v>
      </c>
      <c r="D248" s="4"/>
      <c r="E248">
        <v>0.74</v>
      </c>
      <c r="F248">
        <v>54</v>
      </c>
      <c r="G248">
        <v>0.3</v>
      </c>
      <c r="H248">
        <v>26</v>
      </c>
    </row>
    <row r="249" spans="1:8" x14ac:dyDescent="0.3">
      <c r="A249" s="3">
        <v>42983</v>
      </c>
      <c r="B249" t="s">
        <v>72</v>
      </c>
      <c r="C249">
        <v>61.8</v>
      </c>
      <c r="D249" s="4"/>
      <c r="E249">
        <v>0.71</v>
      </c>
      <c r="F249">
        <v>39</v>
      </c>
      <c r="G249">
        <v>0.3</v>
      </c>
      <c r="H249">
        <v>26</v>
      </c>
    </row>
    <row r="250" spans="1:8" x14ac:dyDescent="0.3">
      <c r="A250" s="3">
        <v>42984</v>
      </c>
      <c r="B250" t="s">
        <v>73</v>
      </c>
      <c r="C250">
        <v>71.7</v>
      </c>
      <c r="D250" s="4"/>
      <c r="E250">
        <v>0.69</v>
      </c>
      <c r="F250">
        <v>60</v>
      </c>
      <c r="G250">
        <v>0.3</v>
      </c>
      <c r="H250">
        <v>29</v>
      </c>
    </row>
    <row r="251" spans="1:8" x14ac:dyDescent="0.3">
      <c r="A251" s="3">
        <v>42985</v>
      </c>
      <c r="B251" t="s">
        <v>74</v>
      </c>
      <c r="C251">
        <v>68.400000000000006</v>
      </c>
      <c r="D251" s="4"/>
      <c r="E251">
        <v>0.67</v>
      </c>
      <c r="F251">
        <v>49</v>
      </c>
      <c r="G251">
        <v>0.3</v>
      </c>
      <c r="H251">
        <v>28</v>
      </c>
    </row>
    <row r="252" spans="1:8" x14ac:dyDescent="0.3">
      <c r="A252" s="3">
        <v>42986</v>
      </c>
      <c r="B252" t="s">
        <v>75</v>
      </c>
      <c r="C252">
        <v>65.099999999999994</v>
      </c>
      <c r="D252" s="4"/>
      <c r="E252">
        <v>0.71</v>
      </c>
      <c r="F252">
        <v>37</v>
      </c>
      <c r="G252">
        <v>0.3</v>
      </c>
      <c r="H252">
        <v>27</v>
      </c>
    </row>
    <row r="253" spans="1:8" x14ac:dyDescent="0.3">
      <c r="A253" s="3">
        <v>42987</v>
      </c>
      <c r="B253" t="s">
        <v>76</v>
      </c>
      <c r="C253">
        <v>64.8</v>
      </c>
      <c r="D253" s="4"/>
      <c r="E253">
        <v>0.77</v>
      </c>
      <c r="F253">
        <v>45</v>
      </c>
      <c r="G253">
        <v>0.3</v>
      </c>
      <c r="H253">
        <v>26</v>
      </c>
    </row>
    <row r="254" spans="1:8" x14ac:dyDescent="0.3">
      <c r="A254" s="3">
        <v>42988</v>
      </c>
      <c r="B254" t="s">
        <v>70</v>
      </c>
      <c r="C254">
        <v>61.8</v>
      </c>
      <c r="D254" s="4"/>
      <c r="E254">
        <v>0.74</v>
      </c>
      <c r="F254">
        <v>50</v>
      </c>
      <c r="G254">
        <v>0.3</v>
      </c>
      <c r="H254">
        <v>26</v>
      </c>
    </row>
    <row r="255" spans="1:8" x14ac:dyDescent="0.3">
      <c r="A255" s="3">
        <v>42989</v>
      </c>
      <c r="B255" t="s">
        <v>71</v>
      </c>
      <c r="C255">
        <v>68.400000000000006</v>
      </c>
      <c r="D255" s="4"/>
      <c r="E255">
        <v>0.69</v>
      </c>
      <c r="F255">
        <v>38</v>
      </c>
      <c r="G255">
        <v>0.3</v>
      </c>
      <c r="H255">
        <v>28</v>
      </c>
    </row>
    <row r="256" spans="1:8" x14ac:dyDescent="0.3">
      <c r="A256" s="3">
        <v>42990</v>
      </c>
      <c r="B256" t="s">
        <v>72</v>
      </c>
      <c r="C256">
        <v>61.1</v>
      </c>
      <c r="D256" s="4"/>
      <c r="E256">
        <v>0.71</v>
      </c>
      <c r="F256">
        <v>36</v>
      </c>
      <c r="G256">
        <v>0.3</v>
      </c>
      <c r="H256">
        <v>27</v>
      </c>
    </row>
    <row r="257" spans="1:8" x14ac:dyDescent="0.3">
      <c r="A257" s="3">
        <v>42991</v>
      </c>
      <c r="B257" t="s">
        <v>73</v>
      </c>
      <c r="C257">
        <v>64.8</v>
      </c>
      <c r="D257" s="4"/>
      <c r="E257">
        <v>0.71</v>
      </c>
      <c r="F257">
        <v>42</v>
      </c>
      <c r="G257">
        <v>0.3</v>
      </c>
      <c r="H257">
        <v>26</v>
      </c>
    </row>
    <row r="258" spans="1:8" x14ac:dyDescent="0.3">
      <c r="A258" s="3">
        <v>42992</v>
      </c>
      <c r="B258" t="s">
        <v>74</v>
      </c>
      <c r="C258">
        <v>63.8</v>
      </c>
      <c r="D258" s="4"/>
      <c r="E258">
        <v>0.71</v>
      </c>
      <c r="F258">
        <v>29</v>
      </c>
      <c r="G258">
        <v>0.3</v>
      </c>
      <c r="H258">
        <v>26</v>
      </c>
    </row>
    <row r="259" spans="1:8" x14ac:dyDescent="0.3">
      <c r="A259" s="3">
        <v>42993</v>
      </c>
      <c r="B259" t="s">
        <v>75</v>
      </c>
      <c r="C259">
        <v>63.4</v>
      </c>
      <c r="D259" s="4"/>
      <c r="E259">
        <v>0.67</v>
      </c>
      <c r="F259">
        <v>41</v>
      </c>
      <c r="G259">
        <v>0.3</v>
      </c>
      <c r="H259">
        <v>28</v>
      </c>
    </row>
    <row r="260" spans="1:8" x14ac:dyDescent="0.3">
      <c r="A260" s="3">
        <v>42994</v>
      </c>
      <c r="B260" t="s">
        <v>76</v>
      </c>
      <c r="C260">
        <v>68.099999999999994</v>
      </c>
      <c r="D260" s="4"/>
      <c r="E260">
        <v>0.69</v>
      </c>
      <c r="F260">
        <v>37</v>
      </c>
      <c r="G260">
        <v>0.3</v>
      </c>
      <c r="H260">
        <v>27</v>
      </c>
    </row>
    <row r="261" spans="1:8" x14ac:dyDescent="0.3">
      <c r="A261" s="3">
        <v>42995</v>
      </c>
      <c r="B261" t="s">
        <v>70</v>
      </c>
      <c r="C261">
        <v>59.8</v>
      </c>
      <c r="D261" s="4"/>
      <c r="E261">
        <v>0.71</v>
      </c>
      <c r="F261">
        <v>53</v>
      </c>
      <c r="G261">
        <v>0.3</v>
      </c>
      <c r="H261">
        <v>26</v>
      </c>
    </row>
    <row r="262" spans="1:8" x14ac:dyDescent="0.3">
      <c r="A262" s="3">
        <v>42996</v>
      </c>
      <c r="B262" t="s">
        <v>71</v>
      </c>
      <c r="C262">
        <v>64.8</v>
      </c>
      <c r="D262" s="4"/>
      <c r="E262">
        <v>0.71</v>
      </c>
      <c r="F262">
        <v>37</v>
      </c>
      <c r="G262">
        <v>0.3</v>
      </c>
      <c r="H262">
        <v>26</v>
      </c>
    </row>
    <row r="263" spans="1:8" x14ac:dyDescent="0.3">
      <c r="A263" s="3">
        <v>42997</v>
      </c>
      <c r="B263" t="s">
        <v>72</v>
      </c>
      <c r="C263">
        <v>67.400000000000006</v>
      </c>
      <c r="D263" s="4"/>
      <c r="E263">
        <v>0.67</v>
      </c>
      <c r="F263">
        <v>48</v>
      </c>
      <c r="G263">
        <v>0.3</v>
      </c>
      <c r="H263">
        <v>28</v>
      </c>
    </row>
    <row r="264" spans="1:8" x14ac:dyDescent="0.3">
      <c r="A264" s="3">
        <v>42998</v>
      </c>
      <c r="B264" t="s">
        <v>73</v>
      </c>
      <c r="C264">
        <v>67.099999999999994</v>
      </c>
      <c r="D264" s="4"/>
      <c r="E264">
        <v>0.69</v>
      </c>
      <c r="F264">
        <v>52</v>
      </c>
      <c r="G264">
        <v>0.3</v>
      </c>
      <c r="H264">
        <v>27</v>
      </c>
    </row>
    <row r="265" spans="1:8" x14ac:dyDescent="0.3">
      <c r="A265" s="3">
        <v>42999</v>
      </c>
      <c r="B265" t="s">
        <v>74</v>
      </c>
      <c r="C265">
        <v>59.8</v>
      </c>
      <c r="D265" s="4"/>
      <c r="E265">
        <v>0.71</v>
      </c>
      <c r="F265">
        <v>42</v>
      </c>
      <c r="G265">
        <v>0.3</v>
      </c>
      <c r="H265">
        <v>26</v>
      </c>
    </row>
    <row r="266" spans="1:8" x14ac:dyDescent="0.3">
      <c r="A266" s="3">
        <v>43000</v>
      </c>
      <c r="B266" t="s">
        <v>75</v>
      </c>
      <c r="C266">
        <v>64.8</v>
      </c>
      <c r="D266" s="4"/>
      <c r="E266">
        <v>0.74</v>
      </c>
      <c r="F266">
        <v>34</v>
      </c>
      <c r="G266">
        <v>0.3</v>
      </c>
      <c r="H266">
        <v>26</v>
      </c>
    </row>
    <row r="267" spans="1:8" x14ac:dyDescent="0.3">
      <c r="A267" s="3">
        <v>43001</v>
      </c>
      <c r="B267" t="s">
        <v>76</v>
      </c>
      <c r="C267">
        <v>63.4</v>
      </c>
      <c r="D267" s="4"/>
      <c r="E267">
        <v>0.71</v>
      </c>
      <c r="F267">
        <v>39</v>
      </c>
      <c r="G267">
        <v>0.3</v>
      </c>
      <c r="H267">
        <v>28</v>
      </c>
    </row>
    <row r="268" spans="1:8" x14ac:dyDescent="0.3">
      <c r="A268" s="3">
        <v>43002</v>
      </c>
      <c r="B268" t="s">
        <v>70</v>
      </c>
      <c r="C268">
        <v>63.4</v>
      </c>
      <c r="D268" s="4"/>
      <c r="E268">
        <v>0.71</v>
      </c>
      <c r="F268">
        <v>43</v>
      </c>
      <c r="G268">
        <v>0.3</v>
      </c>
      <c r="H268">
        <v>28</v>
      </c>
    </row>
    <row r="269" spans="1:8" x14ac:dyDescent="0.3">
      <c r="A269" s="3">
        <v>43003</v>
      </c>
      <c r="B269" t="s">
        <v>71</v>
      </c>
      <c r="C269">
        <v>61.1</v>
      </c>
      <c r="D269" s="4"/>
      <c r="E269">
        <v>0.71</v>
      </c>
      <c r="F269">
        <v>33</v>
      </c>
      <c r="G269">
        <v>0.3</v>
      </c>
      <c r="H269">
        <v>27</v>
      </c>
    </row>
    <row r="270" spans="1:8" x14ac:dyDescent="0.3">
      <c r="A270" s="3">
        <v>43004</v>
      </c>
      <c r="B270" t="s">
        <v>72</v>
      </c>
      <c r="C270">
        <v>61.8</v>
      </c>
      <c r="D270" s="4"/>
      <c r="E270">
        <v>0.77</v>
      </c>
      <c r="F270">
        <v>51</v>
      </c>
      <c r="G270">
        <v>0.3</v>
      </c>
      <c r="H270">
        <v>26</v>
      </c>
    </row>
    <row r="271" spans="1:8" x14ac:dyDescent="0.3">
      <c r="A271" s="3">
        <v>43005</v>
      </c>
      <c r="B271" t="s">
        <v>73</v>
      </c>
      <c r="C271">
        <v>70.7</v>
      </c>
      <c r="D271" s="4"/>
      <c r="E271">
        <v>0.67</v>
      </c>
      <c r="F271">
        <v>51</v>
      </c>
      <c r="G271">
        <v>0.3</v>
      </c>
      <c r="H271">
        <v>29</v>
      </c>
    </row>
    <row r="272" spans="1:8" x14ac:dyDescent="0.3">
      <c r="A272" s="3">
        <v>43006</v>
      </c>
      <c r="B272" t="s">
        <v>74</v>
      </c>
      <c r="C272">
        <v>67.400000000000006</v>
      </c>
      <c r="D272" s="4"/>
      <c r="E272">
        <v>0.69</v>
      </c>
      <c r="F272">
        <v>38</v>
      </c>
      <c r="G272">
        <v>0.3</v>
      </c>
      <c r="H272">
        <v>28</v>
      </c>
    </row>
    <row r="273" spans="1:8" x14ac:dyDescent="0.3">
      <c r="A273" s="3">
        <v>43007</v>
      </c>
      <c r="B273" t="s">
        <v>75</v>
      </c>
      <c r="C273">
        <v>66.099999999999994</v>
      </c>
      <c r="D273" s="4"/>
      <c r="E273">
        <v>0.71</v>
      </c>
      <c r="F273">
        <v>48</v>
      </c>
      <c r="G273">
        <v>0.3</v>
      </c>
      <c r="H273">
        <v>27</v>
      </c>
    </row>
    <row r="274" spans="1:8" x14ac:dyDescent="0.3">
      <c r="A274" s="3">
        <v>43008</v>
      </c>
      <c r="B274" t="s">
        <v>76</v>
      </c>
      <c r="C274">
        <v>64.8</v>
      </c>
      <c r="D274" s="4"/>
      <c r="E274">
        <v>0.74</v>
      </c>
      <c r="F274">
        <v>29</v>
      </c>
      <c r="G274">
        <v>0.3</v>
      </c>
      <c r="H274">
        <v>26</v>
      </c>
    </row>
    <row r="275" spans="1:8" x14ac:dyDescent="0.3">
      <c r="A275" s="3">
        <v>43009</v>
      </c>
      <c r="B275" t="s">
        <v>70</v>
      </c>
      <c r="C275">
        <v>56.5</v>
      </c>
      <c r="D275" s="4"/>
      <c r="E275">
        <v>0.8</v>
      </c>
      <c r="F275">
        <v>43</v>
      </c>
      <c r="G275">
        <v>0.3</v>
      </c>
      <c r="H275">
        <v>25</v>
      </c>
    </row>
    <row r="276" spans="1:8" x14ac:dyDescent="0.3">
      <c r="A276" s="3">
        <v>43010</v>
      </c>
      <c r="B276" t="s">
        <v>71</v>
      </c>
      <c r="C276">
        <v>58.5</v>
      </c>
      <c r="D276" s="4"/>
      <c r="E276">
        <v>0.74</v>
      </c>
      <c r="F276">
        <v>32</v>
      </c>
      <c r="G276">
        <v>0.3</v>
      </c>
      <c r="H276">
        <v>25</v>
      </c>
    </row>
    <row r="277" spans="1:8" x14ac:dyDescent="0.3">
      <c r="A277" s="3">
        <v>43011</v>
      </c>
      <c r="B277" t="s">
        <v>72</v>
      </c>
      <c r="C277">
        <v>59.2</v>
      </c>
      <c r="D277" s="4"/>
      <c r="E277">
        <v>0.8</v>
      </c>
      <c r="F277">
        <v>34</v>
      </c>
      <c r="G277">
        <v>0.3</v>
      </c>
      <c r="H277">
        <v>24</v>
      </c>
    </row>
    <row r="278" spans="1:8" x14ac:dyDescent="0.3">
      <c r="A278" s="3">
        <v>43012</v>
      </c>
      <c r="B278" t="s">
        <v>73</v>
      </c>
      <c r="C278">
        <v>61.2</v>
      </c>
      <c r="D278" s="4"/>
      <c r="E278">
        <v>0.77</v>
      </c>
      <c r="F278">
        <v>33</v>
      </c>
      <c r="G278">
        <v>0.3</v>
      </c>
      <c r="H278">
        <v>24</v>
      </c>
    </row>
    <row r="279" spans="1:8" x14ac:dyDescent="0.3">
      <c r="A279" s="3">
        <v>43013</v>
      </c>
      <c r="B279" t="s">
        <v>74</v>
      </c>
      <c r="C279">
        <v>60.5</v>
      </c>
      <c r="D279" s="4"/>
      <c r="E279">
        <v>0.8</v>
      </c>
      <c r="F279">
        <v>33</v>
      </c>
      <c r="G279">
        <v>0.3</v>
      </c>
      <c r="H279">
        <v>25</v>
      </c>
    </row>
    <row r="280" spans="1:8" x14ac:dyDescent="0.3">
      <c r="A280" s="3">
        <v>43014</v>
      </c>
      <c r="B280" t="s">
        <v>75</v>
      </c>
      <c r="C280">
        <v>62.5</v>
      </c>
      <c r="D280" s="4"/>
      <c r="E280">
        <v>0.74</v>
      </c>
      <c r="F280">
        <v>42</v>
      </c>
      <c r="G280">
        <v>0.3</v>
      </c>
      <c r="H280">
        <v>25</v>
      </c>
    </row>
    <row r="281" spans="1:8" x14ac:dyDescent="0.3">
      <c r="A281" s="3">
        <v>43015</v>
      </c>
      <c r="B281" t="s">
        <v>76</v>
      </c>
      <c r="C281">
        <v>63.5</v>
      </c>
      <c r="D281" s="4"/>
      <c r="E281">
        <v>0.8</v>
      </c>
      <c r="F281">
        <v>31</v>
      </c>
      <c r="G281">
        <v>0.3</v>
      </c>
      <c r="H281">
        <v>25</v>
      </c>
    </row>
    <row r="282" spans="1:8" x14ac:dyDescent="0.3">
      <c r="A282" s="3">
        <v>43016</v>
      </c>
      <c r="B282" t="s">
        <v>70</v>
      </c>
      <c r="C282">
        <v>60.2</v>
      </c>
      <c r="D282" s="4"/>
      <c r="E282">
        <v>0.8</v>
      </c>
      <c r="F282">
        <v>47</v>
      </c>
      <c r="G282">
        <v>0.3</v>
      </c>
      <c r="H282">
        <v>24</v>
      </c>
    </row>
    <row r="283" spans="1:8" x14ac:dyDescent="0.3">
      <c r="A283" s="3">
        <v>43017</v>
      </c>
      <c r="B283" t="s">
        <v>71</v>
      </c>
      <c r="C283">
        <v>63.5</v>
      </c>
      <c r="D283" s="4"/>
      <c r="E283">
        <v>0.74</v>
      </c>
      <c r="F283">
        <v>47</v>
      </c>
      <c r="G283">
        <v>0.3</v>
      </c>
      <c r="H283">
        <v>25</v>
      </c>
    </row>
    <row r="284" spans="1:8" x14ac:dyDescent="0.3">
      <c r="A284" s="3">
        <v>43018</v>
      </c>
      <c r="B284" t="s">
        <v>72</v>
      </c>
      <c r="C284">
        <v>58.5</v>
      </c>
      <c r="D284" s="4"/>
      <c r="E284">
        <v>0.74</v>
      </c>
      <c r="F284">
        <v>51</v>
      </c>
      <c r="G284">
        <v>0.3</v>
      </c>
      <c r="H284">
        <v>25</v>
      </c>
    </row>
    <row r="285" spans="1:8" x14ac:dyDescent="0.3">
      <c r="A285" s="3">
        <v>43019</v>
      </c>
      <c r="B285" t="s">
        <v>73</v>
      </c>
      <c r="C285">
        <v>61.5</v>
      </c>
      <c r="D285" s="4"/>
      <c r="E285">
        <v>0.77</v>
      </c>
      <c r="F285">
        <v>47</v>
      </c>
      <c r="G285">
        <v>0.3</v>
      </c>
      <c r="H285">
        <v>25</v>
      </c>
    </row>
    <row r="286" spans="1:8" x14ac:dyDescent="0.3">
      <c r="A286" s="3">
        <v>43020</v>
      </c>
      <c r="B286" t="s">
        <v>74</v>
      </c>
      <c r="C286">
        <v>58.2</v>
      </c>
      <c r="D286" s="4"/>
      <c r="E286">
        <v>0.77</v>
      </c>
      <c r="F286">
        <v>39</v>
      </c>
      <c r="G286">
        <v>0.3</v>
      </c>
      <c r="H286">
        <v>24</v>
      </c>
    </row>
    <row r="287" spans="1:8" x14ac:dyDescent="0.3">
      <c r="A287" s="3">
        <v>43021</v>
      </c>
      <c r="B287" t="s">
        <v>75</v>
      </c>
      <c r="C287">
        <v>61.5</v>
      </c>
      <c r="D287" s="4"/>
      <c r="E287">
        <v>0.8</v>
      </c>
      <c r="F287">
        <v>28</v>
      </c>
      <c r="G287">
        <v>0.3</v>
      </c>
      <c r="H287">
        <v>25</v>
      </c>
    </row>
    <row r="288" spans="1:8" x14ac:dyDescent="0.3">
      <c r="A288" s="3">
        <v>43022</v>
      </c>
      <c r="B288" t="s">
        <v>76</v>
      </c>
      <c r="C288">
        <v>59.5</v>
      </c>
      <c r="D288" s="4"/>
      <c r="E288">
        <v>0.74</v>
      </c>
      <c r="F288">
        <v>28</v>
      </c>
      <c r="G288">
        <v>0.3</v>
      </c>
      <c r="H288">
        <v>25</v>
      </c>
    </row>
    <row r="289" spans="1:8" x14ac:dyDescent="0.3">
      <c r="A289" s="3">
        <v>43023</v>
      </c>
      <c r="B289" t="s">
        <v>70</v>
      </c>
      <c r="C289">
        <v>61.5</v>
      </c>
      <c r="D289" s="4"/>
      <c r="E289">
        <v>0.74</v>
      </c>
      <c r="F289">
        <v>36</v>
      </c>
      <c r="G289">
        <v>0.3</v>
      </c>
      <c r="H289">
        <v>25</v>
      </c>
    </row>
    <row r="290" spans="1:8" x14ac:dyDescent="0.3">
      <c r="A290" s="3">
        <v>43024</v>
      </c>
      <c r="B290" t="s">
        <v>71</v>
      </c>
      <c r="C290">
        <v>58.2</v>
      </c>
      <c r="D290" s="4"/>
      <c r="E290">
        <v>0.8</v>
      </c>
      <c r="F290">
        <v>28</v>
      </c>
      <c r="G290">
        <v>0.3</v>
      </c>
      <c r="H290">
        <v>24</v>
      </c>
    </row>
    <row r="291" spans="1:8" x14ac:dyDescent="0.3">
      <c r="A291" s="3">
        <v>43025</v>
      </c>
      <c r="B291" t="s">
        <v>72</v>
      </c>
      <c r="C291">
        <v>58.5</v>
      </c>
      <c r="D291" s="4"/>
      <c r="E291">
        <v>0.77</v>
      </c>
      <c r="F291">
        <v>46</v>
      </c>
      <c r="G291">
        <v>0.3</v>
      </c>
      <c r="H291">
        <v>25</v>
      </c>
    </row>
    <row r="292" spans="1:8" x14ac:dyDescent="0.3">
      <c r="A292" s="3">
        <v>43026</v>
      </c>
      <c r="B292" t="s">
        <v>73</v>
      </c>
      <c r="C292">
        <v>62.5</v>
      </c>
      <c r="D292" s="4"/>
      <c r="E292">
        <v>0.77</v>
      </c>
      <c r="F292">
        <v>33</v>
      </c>
      <c r="G292">
        <v>0.3</v>
      </c>
      <c r="H292">
        <v>25</v>
      </c>
    </row>
    <row r="293" spans="1:8" x14ac:dyDescent="0.3">
      <c r="A293" s="3">
        <v>43027</v>
      </c>
      <c r="B293" t="s">
        <v>74</v>
      </c>
      <c r="C293">
        <v>60.5</v>
      </c>
      <c r="D293" s="4"/>
      <c r="E293">
        <v>0.8</v>
      </c>
      <c r="F293">
        <v>41</v>
      </c>
      <c r="G293">
        <v>0.3</v>
      </c>
      <c r="H293">
        <v>25</v>
      </c>
    </row>
    <row r="294" spans="1:8" x14ac:dyDescent="0.3">
      <c r="A294" s="3">
        <v>43028</v>
      </c>
      <c r="B294" t="s">
        <v>75</v>
      </c>
      <c r="C294">
        <v>60.2</v>
      </c>
      <c r="D294" s="4"/>
      <c r="E294">
        <v>0.8</v>
      </c>
      <c r="F294">
        <v>50</v>
      </c>
      <c r="G294">
        <v>0.3</v>
      </c>
      <c r="H294">
        <v>24</v>
      </c>
    </row>
    <row r="295" spans="1:8" x14ac:dyDescent="0.3">
      <c r="A295" s="3">
        <v>43029</v>
      </c>
      <c r="B295" t="s">
        <v>76</v>
      </c>
      <c r="C295">
        <v>56.2</v>
      </c>
      <c r="D295" s="4"/>
      <c r="E295">
        <v>0.83</v>
      </c>
      <c r="F295">
        <v>28</v>
      </c>
      <c r="G295">
        <v>0.3</v>
      </c>
      <c r="H295">
        <v>24</v>
      </c>
    </row>
    <row r="296" spans="1:8" x14ac:dyDescent="0.3">
      <c r="A296" s="3">
        <v>43030</v>
      </c>
      <c r="B296" t="s">
        <v>70</v>
      </c>
      <c r="C296">
        <v>57.5</v>
      </c>
      <c r="D296" s="4"/>
      <c r="E296">
        <v>0.77</v>
      </c>
      <c r="F296">
        <v>35</v>
      </c>
      <c r="G296">
        <v>0.3</v>
      </c>
      <c r="H296">
        <v>25</v>
      </c>
    </row>
    <row r="297" spans="1:8" x14ac:dyDescent="0.3">
      <c r="A297" s="3">
        <v>43031</v>
      </c>
      <c r="B297" t="s">
        <v>71</v>
      </c>
      <c r="C297">
        <v>58.5</v>
      </c>
      <c r="D297" s="4"/>
      <c r="E297">
        <v>0.8</v>
      </c>
      <c r="F297">
        <v>50</v>
      </c>
      <c r="G297">
        <v>0.3</v>
      </c>
      <c r="H297">
        <v>25</v>
      </c>
    </row>
    <row r="298" spans="1:8" x14ac:dyDescent="0.3">
      <c r="A298" s="3">
        <v>43032</v>
      </c>
      <c r="B298" t="s">
        <v>72</v>
      </c>
      <c r="C298">
        <v>61.5</v>
      </c>
      <c r="D298" s="4"/>
      <c r="E298">
        <v>0.74</v>
      </c>
      <c r="F298">
        <v>48</v>
      </c>
      <c r="G298">
        <v>0.3</v>
      </c>
      <c r="H298">
        <v>25</v>
      </c>
    </row>
    <row r="299" spans="1:8" x14ac:dyDescent="0.3">
      <c r="A299" s="3">
        <v>43033</v>
      </c>
      <c r="B299" t="s">
        <v>73</v>
      </c>
      <c r="C299">
        <v>61.2</v>
      </c>
      <c r="D299" s="4"/>
      <c r="E299">
        <v>0.8</v>
      </c>
      <c r="F299">
        <v>44</v>
      </c>
      <c r="G299">
        <v>0.3</v>
      </c>
      <c r="H299">
        <v>24</v>
      </c>
    </row>
    <row r="300" spans="1:8" x14ac:dyDescent="0.3">
      <c r="A300" s="3">
        <v>43034</v>
      </c>
      <c r="B300" t="s">
        <v>74</v>
      </c>
      <c r="C300">
        <v>54.2</v>
      </c>
      <c r="D300" s="4"/>
      <c r="E300">
        <v>0.77</v>
      </c>
      <c r="F300">
        <v>47</v>
      </c>
      <c r="G300">
        <v>0.3</v>
      </c>
      <c r="H300">
        <v>24</v>
      </c>
    </row>
    <row r="301" spans="1:8" x14ac:dyDescent="0.3">
      <c r="A301" s="3">
        <v>43035</v>
      </c>
      <c r="B301" t="s">
        <v>75</v>
      </c>
      <c r="C301">
        <v>62.8</v>
      </c>
      <c r="D301" s="4"/>
      <c r="E301">
        <v>0.71</v>
      </c>
      <c r="F301">
        <v>52</v>
      </c>
      <c r="G301">
        <v>0.3</v>
      </c>
      <c r="H301">
        <v>26</v>
      </c>
    </row>
    <row r="302" spans="1:8" x14ac:dyDescent="0.3">
      <c r="A302" s="3">
        <v>43036</v>
      </c>
      <c r="B302" t="s">
        <v>76</v>
      </c>
      <c r="C302">
        <v>57.5</v>
      </c>
      <c r="D302" s="4"/>
      <c r="E302">
        <v>0.77</v>
      </c>
      <c r="F302">
        <v>28</v>
      </c>
      <c r="G302">
        <v>0.3</v>
      </c>
      <c r="H302">
        <v>25</v>
      </c>
    </row>
    <row r="303" spans="1:8" x14ac:dyDescent="0.3">
      <c r="A303" s="3">
        <v>43037</v>
      </c>
      <c r="B303" t="s">
        <v>70</v>
      </c>
      <c r="C303">
        <v>61.5</v>
      </c>
      <c r="D303" s="4"/>
      <c r="E303">
        <v>0.8</v>
      </c>
      <c r="F303">
        <v>34</v>
      </c>
      <c r="G303">
        <v>0.3</v>
      </c>
      <c r="H303">
        <v>25</v>
      </c>
    </row>
    <row r="304" spans="1:8" x14ac:dyDescent="0.3">
      <c r="A304" s="3">
        <v>43038</v>
      </c>
      <c r="B304" t="s">
        <v>71</v>
      </c>
      <c r="C304">
        <v>58.2</v>
      </c>
      <c r="D304" s="4"/>
      <c r="E304">
        <v>0.77</v>
      </c>
      <c r="F304">
        <v>35</v>
      </c>
      <c r="G304">
        <v>0.3</v>
      </c>
      <c r="H304">
        <v>24</v>
      </c>
    </row>
    <row r="305" spans="1:8" x14ac:dyDescent="0.3">
      <c r="A305" s="3">
        <v>43039</v>
      </c>
      <c r="B305" t="s">
        <v>72</v>
      </c>
      <c r="C305">
        <v>54.2</v>
      </c>
      <c r="D305" s="4"/>
      <c r="E305">
        <v>0.77</v>
      </c>
      <c r="F305">
        <v>38</v>
      </c>
      <c r="G305">
        <v>0.3</v>
      </c>
      <c r="H305">
        <v>24</v>
      </c>
    </row>
    <row r="306" spans="1:8" x14ac:dyDescent="0.3">
      <c r="A306" s="3">
        <v>43040</v>
      </c>
      <c r="B306" t="s">
        <v>73</v>
      </c>
      <c r="C306">
        <v>51.9</v>
      </c>
      <c r="D306" s="4"/>
      <c r="E306">
        <v>0.83</v>
      </c>
      <c r="F306">
        <v>43</v>
      </c>
      <c r="G306">
        <v>0.3</v>
      </c>
      <c r="H306">
        <v>23</v>
      </c>
    </row>
    <row r="307" spans="1:8" x14ac:dyDescent="0.3">
      <c r="A307" s="3">
        <v>43041</v>
      </c>
      <c r="B307" t="s">
        <v>74</v>
      </c>
      <c r="C307">
        <v>53.6</v>
      </c>
      <c r="D307" s="4"/>
      <c r="E307">
        <v>0.91</v>
      </c>
      <c r="F307">
        <v>46</v>
      </c>
      <c r="G307">
        <v>0.3</v>
      </c>
      <c r="H307">
        <v>22</v>
      </c>
    </row>
    <row r="308" spans="1:8" x14ac:dyDescent="0.3">
      <c r="A308" s="3">
        <v>43042</v>
      </c>
      <c r="B308" t="s">
        <v>75</v>
      </c>
      <c r="C308">
        <v>51.3</v>
      </c>
      <c r="D308" s="4"/>
      <c r="E308">
        <v>0.87</v>
      </c>
      <c r="F308">
        <v>38</v>
      </c>
      <c r="G308">
        <v>0.3</v>
      </c>
      <c r="H308">
        <v>21</v>
      </c>
    </row>
    <row r="309" spans="1:8" x14ac:dyDescent="0.3">
      <c r="A309" s="3">
        <v>43043</v>
      </c>
      <c r="B309" t="s">
        <v>76</v>
      </c>
      <c r="C309">
        <v>48.7</v>
      </c>
      <c r="D309" s="4"/>
      <c r="E309">
        <v>0.95</v>
      </c>
      <c r="F309">
        <v>39</v>
      </c>
      <c r="G309">
        <v>0.3</v>
      </c>
      <c r="H309">
        <v>19</v>
      </c>
    </row>
    <row r="310" spans="1:8" x14ac:dyDescent="0.3">
      <c r="A310" s="3">
        <v>43044</v>
      </c>
      <c r="B310" t="s">
        <v>70</v>
      </c>
      <c r="C310">
        <v>55.9</v>
      </c>
      <c r="D310" s="4"/>
      <c r="E310">
        <v>0.87</v>
      </c>
      <c r="F310">
        <v>45</v>
      </c>
      <c r="G310">
        <v>0.3</v>
      </c>
      <c r="H310">
        <v>23</v>
      </c>
    </row>
    <row r="311" spans="1:8" x14ac:dyDescent="0.3">
      <c r="A311" s="3">
        <v>43045</v>
      </c>
      <c r="B311" t="s">
        <v>71</v>
      </c>
      <c r="C311">
        <v>51.6</v>
      </c>
      <c r="D311" s="4"/>
      <c r="E311">
        <v>0.91</v>
      </c>
      <c r="F311">
        <v>28</v>
      </c>
      <c r="G311">
        <v>0.3</v>
      </c>
      <c r="H311">
        <v>22</v>
      </c>
    </row>
    <row r="312" spans="1:8" x14ac:dyDescent="0.3">
      <c r="A312" s="3">
        <v>43046</v>
      </c>
      <c r="B312" t="s">
        <v>72</v>
      </c>
      <c r="C312">
        <v>52.3</v>
      </c>
      <c r="D312" s="4"/>
      <c r="E312">
        <v>0.91</v>
      </c>
      <c r="F312">
        <v>34</v>
      </c>
      <c r="G312">
        <v>0.3</v>
      </c>
      <c r="H312">
        <v>21</v>
      </c>
    </row>
    <row r="313" spans="1:8" x14ac:dyDescent="0.3">
      <c r="A313" s="3">
        <v>43047</v>
      </c>
      <c r="B313" t="s">
        <v>73</v>
      </c>
      <c r="C313">
        <v>44.7</v>
      </c>
      <c r="D313" s="4"/>
      <c r="E313">
        <v>0.95</v>
      </c>
      <c r="F313">
        <v>37</v>
      </c>
      <c r="G313">
        <v>0.3</v>
      </c>
      <c r="H313">
        <v>19</v>
      </c>
    </row>
    <row r="314" spans="1:8" x14ac:dyDescent="0.3">
      <c r="A314" s="3">
        <v>43048</v>
      </c>
      <c r="B314" t="s">
        <v>74</v>
      </c>
      <c r="C314">
        <v>53.9</v>
      </c>
      <c r="D314" s="4"/>
      <c r="E314">
        <v>0.83</v>
      </c>
      <c r="F314">
        <v>33</v>
      </c>
      <c r="G314">
        <v>0.3</v>
      </c>
      <c r="H314">
        <v>23</v>
      </c>
    </row>
    <row r="315" spans="1:8" x14ac:dyDescent="0.3">
      <c r="A315" s="3">
        <v>43049</v>
      </c>
      <c r="B315" t="s">
        <v>75</v>
      </c>
      <c r="C315">
        <v>54.6</v>
      </c>
      <c r="D315" s="4"/>
      <c r="E315">
        <v>0.87</v>
      </c>
      <c r="F315">
        <v>28</v>
      </c>
      <c r="G315">
        <v>0.3</v>
      </c>
      <c r="H315">
        <v>22</v>
      </c>
    </row>
    <row r="316" spans="1:8" x14ac:dyDescent="0.3">
      <c r="A316" s="3">
        <v>43050</v>
      </c>
      <c r="B316" t="s">
        <v>76</v>
      </c>
      <c r="C316">
        <v>47.3</v>
      </c>
      <c r="D316" s="4"/>
      <c r="E316">
        <v>0.91</v>
      </c>
      <c r="F316">
        <v>33</v>
      </c>
      <c r="G316">
        <v>0.3</v>
      </c>
      <c r="H316">
        <v>21</v>
      </c>
    </row>
    <row r="317" spans="1:8" x14ac:dyDescent="0.3">
      <c r="A317" s="3">
        <v>43051</v>
      </c>
      <c r="B317" t="s">
        <v>70</v>
      </c>
      <c r="C317">
        <v>49.7</v>
      </c>
      <c r="D317" s="4"/>
      <c r="E317">
        <v>1.05</v>
      </c>
      <c r="F317">
        <v>38</v>
      </c>
      <c r="G317">
        <v>0.3</v>
      </c>
      <c r="H317">
        <v>19</v>
      </c>
    </row>
    <row r="318" spans="1:8" x14ac:dyDescent="0.3">
      <c r="A318" s="3">
        <v>43052</v>
      </c>
      <c r="B318" t="s">
        <v>71</v>
      </c>
      <c r="C318">
        <v>44.7</v>
      </c>
      <c r="D318" s="4"/>
      <c r="E318">
        <v>1.05</v>
      </c>
      <c r="F318">
        <v>26</v>
      </c>
      <c r="G318">
        <v>0.3</v>
      </c>
      <c r="H318">
        <v>19</v>
      </c>
    </row>
    <row r="319" spans="1:8" x14ac:dyDescent="0.3">
      <c r="A319" s="3">
        <v>43053</v>
      </c>
      <c r="B319" t="s">
        <v>72</v>
      </c>
      <c r="C319">
        <v>55.9</v>
      </c>
      <c r="D319" s="4"/>
      <c r="E319">
        <v>0.8</v>
      </c>
      <c r="F319">
        <v>28</v>
      </c>
      <c r="G319">
        <v>0.3</v>
      </c>
      <c r="H319">
        <v>23</v>
      </c>
    </row>
    <row r="320" spans="1:8" x14ac:dyDescent="0.3">
      <c r="A320" s="3">
        <v>43054</v>
      </c>
      <c r="B320" t="s">
        <v>73</v>
      </c>
      <c r="C320">
        <v>55.9</v>
      </c>
      <c r="D320" s="4"/>
      <c r="E320">
        <v>0.83</v>
      </c>
      <c r="F320">
        <v>47</v>
      </c>
      <c r="G320">
        <v>0.3</v>
      </c>
      <c r="H320">
        <v>23</v>
      </c>
    </row>
    <row r="321" spans="1:8" x14ac:dyDescent="0.3">
      <c r="A321" s="3">
        <v>43055</v>
      </c>
      <c r="B321" t="s">
        <v>74</v>
      </c>
      <c r="C321">
        <v>47.3</v>
      </c>
      <c r="D321" s="4"/>
      <c r="E321">
        <v>0.87</v>
      </c>
      <c r="F321">
        <v>28</v>
      </c>
      <c r="G321">
        <v>0.3</v>
      </c>
      <c r="H321">
        <v>21</v>
      </c>
    </row>
    <row r="322" spans="1:8" x14ac:dyDescent="0.3">
      <c r="A322" s="3">
        <v>43056</v>
      </c>
      <c r="B322" t="s">
        <v>75</v>
      </c>
      <c r="C322">
        <v>46</v>
      </c>
      <c r="D322" s="4"/>
      <c r="E322">
        <v>1</v>
      </c>
      <c r="F322">
        <v>31</v>
      </c>
      <c r="G322">
        <v>0.3</v>
      </c>
      <c r="H322">
        <v>20</v>
      </c>
    </row>
    <row r="323" spans="1:8" x14ac:dyDescent="0.3">
      <c r="A323" s="3">
        <v>43057</v>
      </c>
      <c r="B323" t="s">
        <v>76</v>
      </c>
      <c r="C323">
        <v>48.7</v>
      </c>
      <c r="D323" s="4"/>
      <c r="E323">
        <v>1.05</v>
      </c>
      <c r="F323">
        <v>37</v>
      </c>
      <c r="G323">
        <v>0.3</v>
      </c>
      <c r="H323">
        <v>19</v>
      </c>
    </row>
    <row r="324" spans="1:8" x14ac:dyDescent="0.3">
      <c r="A324" s="3">
        <v>43058</v>
      </c>
      <c r="B324" t="s">
        <v>70</v>
      </c>
      <c r="C324">
        <v>55.9</v>
      </c>
      <c r="D324" s="4"/>
      <c r="E324">
        <v>0.87</v>
      </c>
      <c r="F324">
        <v>34</v>
      </c>
      <c r="G324">
        <v>0.3</v>
      </c>
      <c r="H324">
        <v>23</v>
      </c>
    </row>
    <row r="325" spans="1:8" x14ac:dyDescent="0.3">
      <c r="A325" s="3">
        <v>43059</v>
      </c>
      <c r="B325" t="s">
        <v>71</v>
      </c>
      <c r="C325">
        <v>55.6</v>
      </c>
      <c r="D325" s="4"/>
      <c r="E325">
        <v>0.87</v>
      </c>
      <c r="F325">
        <v>41</v>
      </c>
      <c r="G325">
        <v>0.3</v>
      </c>
      <c r="H325">
        <v>22</v>
      </c>
    </row>
    <row r="326" spans="1:8" x14ac:dyDescent="0.3">
      <c r="A326" s="3">
        <v>43060</v>
      </c>
      <c r="B326" t="s">
        <v>72</v>
      </c>
      <c r="C326">
        <v>47</v>
      </c>
      <c r="D326" s="4"/>
      <c r="E326">
        <v>0.95</v>
      </c>
      <c r="F326">
        <v>28</v>
      </c>
      <c r="G326">
        <v>0.3</v>
      </c>
      <c r="H326">
        <v>20</v>
      </c>
    </row>
    <row r="327" spans="1:8" x14ac:dyDescent="0.3">
      <c r="A327" s="3">
        <v>43061</v>
      </c>
      <c r="B327" t="s">
        <v>73</v>
      </c>
      <c r="C327">
        <v>48.7</v>
      </c>
      <c r="D327" s="4"/>
      <c r="E327">
        <v>1</v>
      </c>
      <c r="F327">
        <v>40</v>
      </c>
      <c r="G327">
        <v>0.3</v>
      </c>
      <c r="H327">
        <v>19</v>
      </c>
    </row>
    <row r="328" spans="1:8" x14ac:dyDescent="0.3">
      <c r="A328" s="3">
        <v>43062</v>
      </c>
      <c r="B328" t="s">
        <v>74</v>
      </c>
      <c r="C328">
        <v>51.9</v>
      </c>
      <c r="D328" s="4"/>
      <c r="E328">
        <v>0.87</v>
      </c>
      <c r="F328">
        <v>47</v>
      </c>
      <c r="G328">
        <v>0.3</v>
      </c>
      <c r="H328">
        <v>23</v>
      </c>
    </row>
    <row r="329" spans="1:8" x14ac:dyDescent="0.3">
      <c r="A329" s="3">
        <v>43063</v>
      </c>
      <c r="B329" t="s">
        <v>75</v>
      </c>
      <c r="C329">
        <v>53.6</v>
      </c>
      <c r="D329" s="4"/>
      <c r="E329">
        <v>0.83</v>
      </c>
      <c r="F329">
        <v>46</v>
      </c>
      <c r="G329">
        <v>0.3</v>
      </c>
      <c r="H329">
        <v>22</v>
      </c>
    </row>
    <row r="330" spans="1:8" x14ac:dyDescent="0.3">
      <c r="A330" s="3">
        <v>43064</v>
      </c>
      <c r="B330" t="s">
        <v>76</v>
      </c>
      <c r="C330">
        <v>49</v>
      </c>
      <c r="D330" s="4"/>
      <c r="E330">
        <v>0.91</v>
      </c>
      <c r="F330">
        <v>32</v>
      </c>
      <c r="G330">
        <v>0.3</v>
      </c>
      <c r="H330">
        <v>20</v>
      </c>
    </row>
    <row r="331" spans="1:8" x14ac:dyDescent="0.3">
      <c r="A331" s="3">
        <v>43065</v>
      </c>
      <c r="B331" t="s">
        <v>70</v>
      </c>
      <c r="C331">
        <v>49.7</v>
      </c>
      <c r="D331" s="4"/>
      <c r="E331">
        <v>1.05</v>
      </c>
      <c r="F331">
        <v>30</v>
      </c>
      <c r="G331">
        <v>0.3</v>
      </c>
      <c r="H331">
        <v>19</v>
      </c>
    </row>
    <row r="332" spans="1:8" x14ac:dyDescent="0.3">
      <c r="A332" s="3">
        <v>43066</v>
      </c>
      <c r="B332" t="s">
        <v>71</v>
      </c>
      <c r="C332">
        <v>53.9</v>
      </c>
      <c r="D332" s="4"/>
      <c r="E332">
        <v>0.87</v>
      </c>
      <c r="F332">
        <v>30</v>
      </c>
      <c r="G332">
        <v>0.3</v>
      </c>
      <c r="H332">
        <v>23</v>
      </c>
    </row>
    <row r="333" spans="1:8" x14ac:dyDescent="0.3">
      <c r="A333" s="3">
        <v>43067</v>
      </c>
      <c r="B333" t="s">
        <v>72</v>
      </c>
      <c r="C333">
        <v>54.6</v>
      </c>
      <c r="D333" s="4"/>
      <c r="E333">
        <v>0.91</v>
      </c>
      <c r="F333">
        <v>37</v>
      </c>
      <c r="G333">
        <v>0.3</v>
      </c>
      <c r="H333">
        <v>22</v>
      </c>
    </row>
    <row r="334" spans="1:8" x14ac:dyDescent="0.3">
      <c r="A334" s="3">
        <v>43068</v>
      </c>
      <c r="B334" t="s">
        <v>73</v>
      </c>
      <c r="C334">
        <v>50</v>
      </c>
      <c r="D334" s="4"/>
      <c r="E334">
        <v>0.95</v>
      </c>
      <c r="F334">
        <v>27</v>
      </c>
      <c r="G334">
        <v>0.3</v>
      </c>
      <c r="H334">
        <v>20</v>
      </c>
    </row>
    <row r="335" spans="1:8" x14ac:dyDescent="0.3">
      <c r="A335" s="3">
        <v>43069</v>
      </c>
      <c r="B335" t="s">
        <v>74</v>
      </c>
      <c r="C335">
        <v>44.7</v>
      </c>
      <c r="D335" s="4"/>
      <c r="E335">
        <v>1.05</v>
      </c>
      <c r="F335">
        <v>28</v>
      </c>
      <c r="G335">
        <v>0.3</v>
      </c>
      <c r="H335">
        <v>19</v>
      </c>
    </row>
    <row r="336" spans="1:8" x14ac:dyDescent="0.3">
      <c r="A336" s="3">
        <v>43070</v>
      </c>
      <c r="B336" t="s">
        <v>75</v>
      </c>
      <c r="C336">
        <v>48.7</v>
      </c>
      <c r="D336" s="4"/>
      <c r="E336">
        <v>1</v>
      </c>
      <c r="F336">
        <v>34</v>
      </c>
      <c r="G336">
        <v>0.3</v>
      </c>
      <c r="H336">
        <v>19</v>
      </c>
    </row>
    <row r="337" spans="1:8" x14ac:dyDescent="0.3">
      <c r="A337" s="3">
        <v>43071</v>
      </c>
      <c r="B337" t="s">
        <v>76</v>
      </c>
      <c r="C337">
        <v>44.1</v>
      </c>
      <c r="D337" s="4"/>
      <c r="E337">
        <v>1.1100000000000001</v>
      </c>
      <c r="F337">
        <v>35</v>
      </c>
      <c r="G337">
        <v>0.3</v>
      </c>
      <c r="H337">
        <v>17</v>
      </c>
    </row>
    <row r="338" spans="1:8" x14ac:dyDescent="0.3">
      <c r="A338" s="3">
        <v>43072</v>
      </c>
      <c r="B338" t="s">
        <v>70</v>
      </c>
      <c r="C338">
        <v>33.5</v>
      </c>
      <c r="D338" s="4"/>
      <c r="E338">
        <v>1.18</v>
      </c>
      <c r="F338">
        <v>19</v>
      </c>
      <c r="G338">
        <v>0.3</v>
      </c>
      <c r="H338">
        <v>15</v>
      </c>
    </row>
    <row r="339" spans="1:8" x14ac:dyDescent="0.3">
      <c r="A339" s="3">
        <v>43073</v>
      </c>
      <c r="B339" t="s">
        <v>71</v>
      </c>
      <c r="C339">
        <v>34.9</v>
      </c>
      <c r="D339" s="4"/>
      <c r="E339">
        <v>1.54</v>
      </c>
      <c r="F339">
        <v>16</v>
      </c>
      <c r="G339">
        <v>0.3</v>
      </c>
      <c r="H339">
        <v>13</v>
      </c>
    </row>
    <row r="340" spans="1:8" x14ac:dyDescent="0.3">
      <c r="A340" s="3">
        <v>43074</v>
      </c>
      <c r="B340" t="s">
        <v>72</v>
      </c>
      <c r="C340">
        <v>22</v>
      </c>
      <c r="D340" s="4"/>
      <c r="E340">
        <v>1.82</v>
      </c>
      <c r="F340">
        <v>11</v>
      </c>
      <c r="G340">
        <v>0.3</v>
      </c>
      <c r="H340">
        <v>10</v>
      </c>
    </row>
    <row r="341" spans="1:8" x14ac:dyDescent="0.3">
      <c r="A341" s="3">
        <v>43075</v>
      </c>
      <c r="B341" t="s">
        <v>73</v>
      </c>
      <c r="C341">
        <v>44.7</v>
      </c>
      <c r="D341" s="4"/>
      <c r="E341">
        <v>0.95</v>
      </c>
      <c r="F341">
        <v>28</v>
      </c>
      <c r="G341">
        <v>0.3</v>
      </c>
      <c r="H341">
        <v>19</v>
      </c>
    </row>
    <row r="342" spans="1:8" x14ac:dyDescent="0.3">
      <c r="A342" s="3">
        <v>43076</v>
      </c>
      <c r="B342" t="s">
        <v>74</v>
      </c>
      <c r="C342">
        <v>42.1</v>
      </c>
      <c r="D342" s="4"/>
      <c r="E342">
        <v>1.05</v>
      </c>
      <c r="F342">
        <v>26</v>
      </c>
      <c r="G342">
        <v>0.3</v>
      </c>
      <c r="H342">
        <v>17</v>
      </c>
    </row>
    <row r="343" spans="1:8" x14ac:dyDescent="0.3">
      <c r="A343" s="3">
        <v>43077</v>
      </c>
      <c r="B343" t="s">
        <v>75</v>
      </c>
      <c r="C343">
        <v>40.5</v>
      </c>
      <c r="D343" s="4"/>
      <c r="E343">
        <v>1.25</v>
      </c>
      <c r="F343">
        <v>30</v>
      </c>
      <c r="G343">
        <v>0.3</v>
      </c>
      <c r="H343">
        <v>15</v>
      </c>
    </row>
    <row r="344" spans="1:8" x14ac:dyDescent="0.3">
      <c r="A344" s="3">
        <v>43078</v>
      </c>
      <c r="B344" t="s">
        <v>76</v>
      </c>
      <c r="C344">
        <v>31.2</v>
      </c>
      <c r="D344" s="4"/>
      <c r="E344">
        <v>1.43</v>
      </c>
      <c r="F344">
        <v>19</v>
      </c>
      <c r="G344">
        <v>0.3</v>
      </c>
      <c r="H344">
        <v>14</v>
      </c>
    </row>
    <row r="345" spans="1:8" x14ac:dyDescent="0.3">
      <c r="A345" s="3">
        <v>43079</v>
      </c>
      <c r="B345" t="s">
        <v>70</v>
      </c>
      <c r="C345">
        <v>31.3</v>
      </c>
      <c r="D345" s="4"/>
      <c r="E345">
        <v>1.82</v>
      </c>
      <c r="F345">
        <v>15</v>
      </c>
      <c r="G345">
        <v>0.3</v>
      </c>
      <c r="H345">
        <v>11</v>
      </c>
    </row>
    <row r="346" spans="1:8" x14ac:dyDescent="0.3">
      <c r="A346" s="3">
        <v>43080</v>
      </c>
      <c r="B346" t="s">
        <v>71</v>
      </c>
      <c r="C346">
        <v>45.1</v>
      </c>
      <c r="D346" s="4"/>
      <c r="E346">
        <v>1.1100000000000001</v>
      </c>
      <c r="F346">
        <v>33</v>
      </c>
      <c r="G346">
        <v>0.3</v>
      </c>
      <c r="H346">
        <v>17</v>
      </c>
    </row>
    <row r="347" spans="1:8" x14ac:dyDescent="0.3">
      <c r="A347" s="3">
        <v>43081</v>
      </c>
      <c r="B347" t="s">
        <v>72</v>
      </c>
      <c r="C347">
        <v>33.5</v>
      </c>
      <c r="D347" s="4"/>
      <c r="E347">
        <v>1.33</v>
      </c>
      <c r="F347">
        <v>22</v>
      </c>
      <c r="G347">
        <v>0.3</v>
      </c>
      <c r="H347">
        <v>15</v>
      </c>
    </row>
    <row r="348" spans="1:8" x14ac:dyDescent="0.3">
      <c r="A348" s="3">
        <v>43082</v>
      </c>
      <c r="B348" t="s">
        <v>73</v>
      </c>
      <c r="C348">
        <v>32.200000000000003</v>
      </c>
      <c r="D348" s="4"/>
      <c r="E348">
        <v>1.43</v>
      </c>
      <c r="F348">
        <v>26</v>
      </c>
      <c r="G348">
        <v>0.3</v>
      </c>
      <c r="H348">
        <v>14</v>
      </c>
    </row>
    <row r="349" spans="1:8" x14ac:dyDescent="0.3">
      <c r="A349" s="3">
        <v>43083</v>
      </c>
      <c r="B349" t="s">
        <v>74</v>
      </c>
      <c r="C349">
        <v>31.9</v>
      </c>
      <c r="D349" s="4"/>
      <c r="E349">
        <v>1.54</v>
      </c>
      <c r="F349">
        <v>24</v>
      </c>
      <c r="G349">
        <v>0.3</v>
      </c>
      <c r="H349">
        <v>13</v>
      </c>
    </row>
    <row r="350" spans="1:8" x14ac:dyDescent="0.3">
      <c r="A350" s="3">
        <v>43084</v>
      </c>
      <c r="B350" t="s">
        <v>75</v>
      </c>
      <c r="C350">
        <v>42.1</v>
      </c>
      <c r="D350" s="4"/>
      <c r="E350">
        <v>1.05</v>
      </c>
      <c r="F350">
        <v>30</v>
      </c>
      <c r="G350">
        <v>0.3</v>
      </c>
      <c r="H350">
        <v>17</v>
      </c>
    </row>
    <row r="351" spans="1:8" x14ac:dyDescent="0.3">
      <c r="A351" s="3">
        <v>43085</v>
      </c>
      <c r="B351" t="s">
        <v>76</v>
      </c>
      <c r="C351">
        <v>35.5</v>
      </c>
      <c r="D351" s="4"/>
      <c r="E351">
        <v>1.25</v>
      </c>
      <c r="F351">
        <v>30</v>
      </c>
      <c r="G351">
        <v>0.3</v>
      </c>
      <c r="H351">
        <v>15</v>
      </c>
    </row>
    <row r="352" spans="1:8" x14ac:dyDescent="0.3">
      <c r="A352" s="3">
        <v>43086</v>
      </c>
      <c r="B352" t="s">
        <v>70</v>
      </c>
      <c r="C352">
        <v>32.200000000000003</v>
      </c>
      <c r="D352" s="4"/>
      <c r="E352">
        <v>1.33</v>
      </c>
      <c r="F352">
        <v>16</v>
      </c>
      <c r="G352">
        <v>0.3</v>
      </c>
      <c r="H352">
        <v>14</v>
      </c>
    </row>
    <row r="353" spans="1:8" x14ac:dyDescent="0.3">
      <c r="A353" s="3">
        <v>43087</v>
      </c>
      <c r="B353" t="s">
        <v>71</v>
      </c>
      <c r="C353">
        <v>30.9</v>
      </c>
      <c r="D353" s="4"/>
      <c r="E353">
        <v>1.43</v>
      </c>
      <c r="F353">
        <v>27</v>
      </c>
      <c r="G353">
        <v>0.3</v>
      </c>
      <c r="H353">
        <v>13</v>
      </c>
    </row>
    <row r="354" spans="1:8" x14ac:dyDescent="0.3">
      <c r="A354" s="3">
        <v>43088</v>
      </c>
      <c r="B354" t="s">
        <v>72</v>
      </c>
      <c r="C354">
        <v>41.4</v>
      </c>
      <c r="D354" s="4"/>
      <c r="E354">
        <v>1</v>
      </c>
      <c r="F354">
        <v>33</v>
      </c>
      <c r="G354">
        <v>0.3</v>
      </c>
      <c r="H354">
        <v>18</v>
      </c>
    </row>
    <row r="355" spans="1:8" x14ac:dyDescent="0.3">
      <c r="A355" s="3">
        <v>43089</v>
      </c>
      <c r="B355" t="s">
        <v>73</v>
      </c>
      <c r="C355">
        <v>36.799999999999997</v>
      </c>
      <c r="D355" s="4"/>
      <c r="E355">
        <v>1.25</v>
      </c>
      <c r="F355">
        <v>20</v>
      </c>
      <c r="G355">
        <v>0.3</v>
      </c>
      <c r="H355">
        <v>16</v>
      </c>
    </row>
    <row r="356" spans="1:8" x14ac:dyDescent="0.3">
      <c r="A356" s="3">
        <v>43090</v>
      </c>
      <c r="B356" t="s">
        <v>74</v>
      </c>
      <c r="C356">
        <v>40.5</v>
      </c>
      <c r="D356" s="4"/>
      <c r="E356">
        <v>1.33</v>
      </c>
      <c r="F356">
        <v>23</v>
      </c>
      <c r="G356">
        <v>0.3</v>
      </c>
      <c r="H356">
        <v>15</v>
      </c>
    </row>
    <row r="357" spans="1:8" x14ac:dyDescent="0.3">
      <c r="A357" s="3">
        <v>43091</v>
      </c>
      <c r="B357" t="s">
        <v>75</v>
      </c>
      <c r="C357">
        <v>30.9</v>
      </c>
      <c r="D357" s="4"/>
      <c r="E357">
        <v>1.54</v>
      </c>
      <c r="F357">
        <v>17</v>
      </c>
      <c r="G357">
        <v>0.3</v>
      </c>
      <c r="H357">
        <v>13</v>
      </c>
    </row>
    <row r="358" spans="1:8" x14ac:dyDescent="0.3">
      <c r="A358" s="3">
        <v>43092</v>
      </c>
      <c r="B358" t="s">
        <v>76</v>
      </c>
      <c r="C358">
        <v>42.4</v>
      </c>
      <c r="D358" s="4"/>
      <c r="E358">
        <v>1.1100000000000001</v>
      </c>
      <c r="F358">
        <v>20</v>
      </c>
      <c r="G358">
        <v>0.3</v>
      </c>
      <c r="H358">
        <v>18</v>
      </c>
    </row>
    <row r="359" spans="1:8" x14ac:dyDescent="0.3">
      <c r="A359" s="3">
        <v>43093</v>
      </c>
      <c r="B359" t="s">
        <v>70</v>
      </c>
      <c r="C359">
        <v>35.799999999999997</v>
      </c>
      <c r="D359" s="4"/>
      <c r="E359">
        <v>1.25</v>
      </c>
      <c r="F359">
        <v>26</v>
      </c>
      <c r="G359">
        <v>0.3</v>
      </c>
      <c r="H359">
        <v>16</v>
      </c>
    </row>
    <row r="360" spans="1:8" x14ac:dyDescent="0.3">
      <c r="A360" s="3">
        <v>43094</v>
      </c>
      <c r="B360" t="s">
        <v>71</v>
      </c>
      <c r="C360">
        <v>35.5</v>
      </c>
      <c r="D360" s="4"/>
      <c r="E360">
        <v>1.25</v>
      </c>
      <c r="F360">
        <v>19</v>
      </c>
      <c r="G360">
        <v>0.3</v>
      </c>
      <c r="H360">
        <v>15</v>
      </c>
    </row>
    <row r="361" spans="1:8" x14ac:dyDescent="0.3">
      <c r="A361" s="3">
        <v>43095</v>
      </c>
      <c r="B361" t="s">
        <v>72</v>
      </c>
      <c r="C361">
        <v>28.9</v>
      </c>
      <c r="D361" s="4"/>
      <c r="E361">
        <v>1.43</v>
      </c>
      <c r="F361">
        <v>23</v>
      </c>
      <c r="G361">
        <v>0.3</v>
      </c>
      <c r="H361">
        <v>13</v>
      </c>
    </row>
    <row r="362" spans="1:8" x14ac:dyDescent="0.3">
      <c r="A362" s="3">
        <v>43096</v>
      </c>
      <c r="B362" t="s">
        <v>73</v>
      </c>
      <c r="C362">
        <v>42.7</v>
      </c>
      <c r="D362" s="4"/>
      <c r="E362">
        <v>1</v>
      </c>
      <c r="F362">
        <v>33</v>
      </c>
      <c r="G362">
        <v>0.3</v>
      </c>
      <c r="H362">
        <v>19</v>
      </c>
    </row>
    <row r="363" spans="1:8" x14ac:dyDescent="0.3">
      <c r="A363" s="3">
        <v>43097</v>
      </c>
      <c r="B363" t="s">
        <v>74</v>
      </c>
      <c r="C363">
        <v>37.799999999999997</v>
      </c>
      <c r="D363" s="4"/>
      <c r="E363">
        <v>1.25</v>
      </c>
      <c r="F363">
        <v>32</v>
      </c>
      <c r="G363">
        <v>0.3</v>
      </c>
      <c r="H363">
        <v>16</v>
      </c>
    </row>
    <row r="364" spans="1:8" x14ac:dyDescent="0.3">
      <c r="A364" s="3">
        <v>43098</v>
      </c>
      <c r="B364" t="s">
        <v>75</v>
      </c>
      <c r="C364">
        <v>39.5</v>
      </c>
      <c r="D364" s="4"/>
      <c r="E364">
        <v>1.25</v>
      </c>
      <c r="F364">
        <v>17</v>
      </c>
      <c r="G364">
        <v>0.3</v>
      </c>
      <c r="H364">
        <v>15</v>
      </c>
    </row>
    <row r="365" spans="1:8" x14ac:dyDescent="0.3">
      <c r="A365" s="3">
        <v>43099</v>
      </c>
      <c r="B365" t="s">
        <v>76</v>
      </c>
      <c r="C365">
        <v>30.9</v>
      </c>
      <c r="D365" s="4"/>
      <c r="E365">
        <v>1.43</v>
      </c>
      <c r="F365">
        <v>22</v>
      </c>
      <c r="G365">
        <v>0.3</v>
      </c>
      <c r="H365">
        <v>13</v>
      </c>
    </row>
    <row r="366" spans="1:8" x14ac:dyDescent="0.3">
      <c r="A366" s="3">
        <v>43100</v>
      </c>
      <c r="B366" t="s">
        <v>70</v>
      </c>
      <c r="C366">
        <v>15.1</v>
      </c>
      <c r="D366" s="4"/>
      <c r="E366">
        <v>2.5</v>
      </c>
      <c r="F366">
        <v>9</v>
      </c>
      <c r="G366">
        <v>0.3</v>
      </c>
      <c r="H366">
        <v>7</v>
      </c>
    </row>
  </sheetData>
  <autoFilter ref="A1:H366" xr:uid="{E00D04E2-5E09-45F2-BDAA-7BE37B3C14F9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A03E-FF48-4107-B6A3-164E6B005684}">
  <dimension ref="A1:Q84"/>
  <sheetViews>
    <sheetView showGridLines="0" zoomScale="85" zoomScaleNormal="85" workbookViewId="0">
      <pane ySplit="3" topLeftCell="A22" activePane="bottomLeft" state="frozen"/>
      <selection activeCell="E90" sqref="E90"/>
      <selection pane="bottomLeft" activeCell="C25" sqref="C25"/>
    </sheetView>
  </sheetViews>
  <sheetFormatPr defaultColWidth="8.88671875" defaultRowHeight="16.8" x14ac:dyDescent="0.4"/>
  <cols>
    <col min="1" max="1" width="7.88671875" style="11" bestFit="1" customWidth="1"/>
    <col min="2" max="2" width="20.109375" style="11" bestFit="1" customWidth="1"/>
    <col min="3" max="3" width="20.77734375" style="11" customWidth="1"/>
    <col min="4" max="4" width="28.44140625" style="11" customWidth="1"/>
    <col min="5" max="5" width="22.88671875" style="11" customWidth="1"/>
    <col min="6" max="6" width="2.5546875" style="11" customWidth="1"/>
    <col min="7" max="9" width="8.88671875" style="11"/>
    <col min="10" max="10" width="11.33203125" style="11" bestFit="1" customWidth="1"/>
    <col min="11" max="16384" width="8.88671875" style="11"/>
  </cols>
  <sheetData>
    <row r="1" spans="1:13" ht="45.6" x14ac:dyDescent="0.95">
      <c r="B1" s="12" t="s">
        <v>78</v>
      </c>
    </row>
    <row r="3" spans="1:13" ht="33.6" x14ac:dyDescent="0.4">
      <c r="A3" s="30" t="s">
        <v>2</v>
      </c>
      <c r="B3" s="30" t="s">
        <v>79</v>
      </c>
      <c r="C3" s="30" t="s">
        <v>80</v>
      </c>
      <c r="D3" s="30" t="s">
        <v>81</v>
      </c>
      <c r="E3" s="30" t="s">
        <v>82</v>
      </c>
    </row>
    <row r="4" spans="1:13" x14ac:dyDescent="0.4">
      <c r="A4" s="13">
        <v>39814</v>
      </c>
      <c r="B4" s="14">
        <v>2644539</v>
      </c>
    </row>
    <row r="5" spans="1:13" x14ac:dyDescent="0.4">
      <c r="A5" s="13">
        <v>39845</v>
      </c>
      <c r="B5" s="14">
        <v>2359800</v>
      </c>
    </row>
    <row r="6" spans="1:13" x14ac:dyDescent="0.4">
      <c r="A6" s="13">
        <v>39873</v>
      </c>
      <c r="B6" s="14">
        <v>2925918</v>
      </c>
    </row>
    <row r="7" spans="1:13" x14ac:dyDescent="0.4">
      <c r="A7" s="13">
        <v>39904</v>
      </c>
      <c r="B7" s="14">
        <v>3024973</v>
      </c>
    </row>
    <row r="8" spans="1:13" x14ac:dyDescent="0.4">
      <c r="A8" s="13">
        <v>39934</v>
      </c>
      <c r="B8" s="14">
        <v>3177100</v>
      </c>
    </row>
    <row r="9" spans="1:13" x14ac:dyDescent="0.4">
      <c r="A9" s="13">
        <v>39965</v>
      </c>
      <c r="B9" s="14">
        <v>3419595</v>
      </c>
    </row>
    <row r="10" spans="1:13" x14ac:dyDescent="0.4">
      <c r="A10" s="13">
        <v>39995</v>
      </c>
      <c r="B10" s="14">
        <v>3649702</v>
      </c>
    </row>
    <row r="11" spans="1:13" x14ac:dyDescent="0.4">
      <c r="A11" s="13">
        <v>40026</v>
      </c>
      <c r="B11" s="14">
        <v>3650668</v>
      </c>
    </row>
    <row r="12" spans="1:13" x14ac:dyDescent="0.4">
      <c r="A12" s="13">
        <v>40057</v>
      </c>
      <c r="B12" s="14">
        <v>3191526</v>
      </c>
    </row>
    <row r="13" spans="1:13" x14ac:dyDescent="0.4">
      <c r="A13" s="13">
        <v>40087</v>
      </c>
      <c r="B13" s="14">
        <v>3249428</v>
      </c>
    </row>
    <row r="14" spans="1:13" x14ac:dyDescent="0.4">
      <c r="A14" s="13">
        <v>40118</v>
      </c>
      <c r="B14" s="14">
        <v>2971484</v>
      </c>
      <c r="M14" s="15"/>
    </row>
    <row r="15" spans="1:13" x14ac:dyDescent="0.4">
      <c r="A15" s="13">
        <v>40148</v>
      </c>
      <c r="B15" s="14">
        <v>3074209</v>
      </c>
    </row>
    <row r="16" spans="1:13" x14ac:dyDescent="0.4">
      <c r="A16" s="13">
        <v>40179</v>
      </c>
      <c r="B16" s="14">
        <v>2785466</v>
      </c>
    </row>
    <row r="17" spans="1:2" x14ac:dyDescent="0.4">
      <c r="A17" s="13">
        <v>40210</v>
      </c>
      <c r="B17" s="14">
        <v>2515361</v>
      </c>
    </row>
    <row r="18" spans="1:2" x14ac:dyDescent="0.4">
      <c r="A18" s="13">
        <v>40238</v>
      </c>
      <c r="B18" s="14">
        <v>3105958</v>
      </c>
    </row>
    <row r="19" spans="1:2" x14ac:dyDescent="0.4">
      <c r="A19" s="13">
        <v>40269</v>
      </c>
      <c r="B19" s="14">
        <v>3139059</v>
      </c>
    </row>
    <row r="20" spans="1:2" x14ac:dyDescent="0.4">
      <c r="A20" s="13">
        <v>40299</v>
      </c>
      <c r="B20" s="14">
        <v>3380355</v>
      </c>
    </row>
    <row r="21" spans="1:2" x14ac:dyDescent="0.4">
      <c r="A21" s="13">
        <v>40330</v>
      </c>
      <c r="B21" s="14">
        <v>3612886</v>
      </c>
    </row>
    <row r="22" spans="1:2" x14ac:dyDescent="0.4">
      <c r="A22" s="13">
        <v>40360</v>
      </c>
      <c r="B22" s="14">
        <v>3765824</v>
      </c>
    </row>
    <row r="23" spans="1:2" x14ac:dyDescent="0.4">
      <c r="A23" s="13">
        <v>40391</v>
      </c>
      <c r="B23" s="14">
        <v>3771842</v>
      </c>
    </row>
    <row r="24" spans="1:2" x14ac:dyDescent="0.4">
      <c r="A24" s="13">
        <v>40422</v>
      </c>
      <c r="B24" s="14">
        <v>3356365</v>
      </c>
    </row>
    <row r="25" spans="1:2" x14ac:dyDescent="0.4">
      <c r="A25" s="13">
        <v>40452</v>
      </c>
      <c r="B25" s="14">
        <v>3490100</v>
      </c>
    </row>
    <row r="26" spans="1:2" x14ac:dyDescent="0.4">
      <c r="A26" s="13">
        <v>40483</v>
      </c>
      <c r="B26" s="14">
        <v>3163659</v>
      </c>
    </row>
    <row r="27" spans="1:2" x14ac:dyDescent="0.4">
      <c r="A27" s="13">
        <v>40513</v>
      </c>
      <c r="B27" s="14">
        <v>3167124</v>
      </c>
    </row>
    <row r="28" spans="1:2" x14ac:dyDescent="0.4">
      <c r="A28" s="13">
        <v>40544</v>
      </c>
      <c r="B28" s="14">
        <v>2883810</v>
      </c>
    </row>
    <row r="29" spans="1:2" x14ac:dyDescent="0.4">
      <c r="A29" s="13">
        <v>40575</v>
      </c>
      <c r="B29" s="14">
        <v>2610667</v>
      </c>
    </row>
    <row r="30" spans="1:2" x14ac:dyDescent="0.4">
      <c r="A30" s="13">
        <v>40603</v>
      </c>
      <c r="B30" s="14">
        <v>3129205</v>
      </c>
    </row>
    <row r="31" spans="1:2" x14ac:dyDescent="0.4">
      <c r="A31" s="13">
        <v>40634</v>
      </c>
      <c r="B31" s="14">
        <v>3200527</v>
      </c>
    </row>
    <row r="32" spans="1:2" x14ac:dyDescent="0.4">
      <c r="A32" s="13">
        <v>40664</v>
      </c>
      <c r="B32" s="14">
        <v>3547804</v>
      </c>
    </row>
    <row r="33" spans="1:2" x14ac:dyDescent="0.4">
      <c r="A33" s="13">
        <v>40695</v>
      </c>
      <c r="B33" s="14">
        <v>3766323</v>
      </c>
    </row>
    <row r="34" spans="1:2" x14ac:dyDescent="0.4">
      <c r="A34" s="13">
        <v>40725</v>
      </c>
      <c r="B34" s="14">
        <v>3935589</v>
      </c>
    </row>
    <row r="35" spans="1:2" x14ac:dyDescent="0.4">
      <c r="A35" s="13">
        <v>40756</v>
      </c>
      <c r="B35" s="14">
        <v>3917884</v>
      </c>
    </row>
    <row r="36" spans="1:2" x14ac:dyDescent="0.4">
      <c r="A36" s="13">
        <v>40787</v>
      </c>
      <c r="B36" s="14">
        <v>3564970</v>
      </c>
    </row>
    <row r="37" spans="1:2" x14ac:dyDescent="0.4">
      <c r="A37" s="13">
        <v>40817</v>
      </c>
      <c r="B37" s="14">
        <v>3602455</v>
      </c>
    </row>
    <row r="38" spans="1:2" x14ac:dyDescent="0.4">
      <c r="A38" s="13">
        <v>40848</v>
      </c>
      <c r="B38" s="14">
        <v>3326859</v>
      </c>
    </row>
    <row r="39" spans="1:2" x14ac:dyDescent="0.4">
      <c r="A39" s="13">
        <v>40878</v>
      </c>
      <c r="B39" s="14">
        <v>3441693</v>
      </c>
    </row>
    <row r="40" spans="1:2" x14ac:dyDescent="0.4">
      <c r="A40" s="13">
        <v>40909</v>
      </c>
      <c r="B40" s="14">
        <v>3211600</v>
      </c>
    </row>
    <row r="41" spans="1:2" x14ac:dyDescent="0.4">
      <c r="A41" s="13">
        <v>40940</v>
      </c>
      <c r="B41" s="14">
        <v>2998119</v>
      </c>
    </row>
    <row r="42" spans="1:2" x14ac:dyDescent="0.4">
      <c r="A42" s="13">
        <v>40969</v>
      </c>
      <c r="B42" s="14">
        <v>3472440</v>
      </c>
    </row>
    <row r="43" spans="1:2" x14ac:dyDescent="0.4">
      <c r="A43" s="13">
        <v>41000</v>
      </c>
      <c r="B43" s="14">
        <v>3563007</v>
      </c>
    </row>
    <row r="44" spans="1:2" x14ac:dyDescent="0.4">
      <c r="A44" s="13">
        <v>41030</v>
      </c>
      <c r="B44" s="14">
        <v>3820570</v>
      </c>
    </row>
    <row r="45" spans="1:2" x14ac:dyDescent="0.4">
      <c r="A45" s="13">
        <v>41061</v>
      </c>
      <c r="B45" s="14">
        <v>4107195</v>
      </c>
    </row>
    <row r="46" spans="1:2" x14ac:dyDescent="0.4">
      <c r="A46" s="13">
        <v>41091</v>
      </c>
      <c r="B46" s="14">
        <v>4284443</v>
      </c>
    </row>
    <row r="47" spans="1:2" x14ac:dyDescent="0.4">
      <c r="A47" s="13">
        <v>41122</v>
      </c>
      <c r="B47" s="14">
        <v>4356216</v>
      </c>
    </row>
    <row r="48" spans="1:2" x14ac:dyDescent="0.4">
      <c r="A48" s="13">
        <v>41153</v>
      </c>
      <c r="B48" s="14">
        <v>3819379</v>
      </c>
    </row>
    <row r="49" spans="1:5" x14ac:dyDescent="0.4">
      <c r="A49" s="13">
        <v>41183</v>
      </c>
      <c r="B49" s="14">
        <v>3844987</v>
      </c>
    </row>
    <row r="50" spans="1:5" x14ac:dyDescent="0.4">
      <c r="A50" s="13">
        <v>41214</v>
      </c>
      <c r="B50" s="14">
        <v>3478890</v>
      </c>
    </row>
    <row r="51" spans="1:5" x14ac:dyDescent="0.4">
      <c r="A51" s="13">
        <v>41244</v>
      </c>
      <c r="B51" s="14">
        <v>3443039</v>
      </c>
    </row>
    <row r="52" spans="1:5" x14ac:dyDescent="0.4">
      <c r="A52" s="13">
        <v>41275</v>
      </c>
      <c r="B52" s="14">
        <v>3204637</v>
      </c>
    </row>
    <row r="53" spans="1:5" x14ac:dyDescent="0.4">
      <c r="A53" s="13">
        <v>41306</v>
      </c>
      <c r="B53" s="14">
        <v>2966477</v>
      </c>
    </row>
    <row r="54" spans="1:5" x14ac:dyDescent="0.4">
      <c r="A54" s="13">
        <v>41334</v>
      </c>
      <c r="B54" s="14">
        <v>3593364</v>
      </c>
    </row>
    <row r="55" spans="1:5" x14ac:dyDescent="0.4">
      <c r="A55" s="13">
        <v>41365</v>
      </c>
      <c r="B55" s="14">
        <v>3604104</v>
      </c>
    </row>
    <row r="56" spans="1:5" x14ac:dyDescent="0.4">
      <c r="A56" s="13">
        <v>41395</v>
      </c>
      <c r="B56" s="14">
        <v>3933016</v>
      </c>
    </row>
    <row r="57" spans="1:5" x14ac:dyDescent="0.4">
      <c r="A57" s="13">
        <v>41426</v>
      </c>
      <c r="B57" s="14">
        <v>4146797</v>
      </c>
    </row>
    <row r="58" spans="1:5" x14ac:dyDescent="0.4">
      <c r="A58" s="13">
        <v>41456</v>
      </c>
      <c r="B58" s="14">
        <v>4176486</v>
      </c>
    </row>
    <row r="59" spans="1:5" x14ac:dyDescent="0.4">
      <c r="A59" s="13">
        <v>41487</v>
      </c>
      <c r="B59" s="14">
        <v>4347059</v>
      </c>
    </row>
    <row r="60" spans="1:5" x14ac:dyDescent="0.4">
      <c r="A60" s="13">
        <v>41518</v>
      </c>
      <c r="B60" s="14">
        <v>3781168</v>
      </c>
      <c r="C60" s="14">
        <f>Table15[[#This Row],[Airport Passengers]]</f>
        <v>3781168</v>
      </c>
      <c r="D60" s="14">
        <f>Table15[[#This Row],[Airport Passengers]]</f>
        <v>3781168</v>
      </c>
      <c r="E60" s="14">
        <f>Table15[[#This Row],[Airport Passengers]]</f>
        <v>3781168</v>
      </c>
    </row>
    <row r="61" spans="1:5" x14ac:dyDescent="0.4">
      <c r="A61" s="13">
        <v>41548</v>
      </c>
      <c r="C61" s="14">
        <f t="shared" ref="C61:C84" si="0">_xlfn.FORECAST.ETS(A61,$B$4:$B$60,$A$4:$A$60,1,1)</f>
        <v>3858196.3569040108</v>
      </c>
      <c r="D61" s="14">
        <f t="shared" ref="D61:D84" si="1">C61-_xlfn.FORECAST.ETS.CONFINT(A61,$B$4:$B$60,$A$4:$A$60,0.95,1,1)</f>
        <v>3695827.071337596</v>
      </c>
      <c r="E61" s="14">
        <f t="shared" ref="E61:E84" si="2">C61+_xlfn.FORECAST.ETS.CONFINT(A61,$B$4:$B$60,$A$4:$A$60,0.95,1,1)</f>
        <v>4020565.6424704255</v>
      </c>
    </row>
    <row r="62" spans="1:5" x14ac:dyDescent="0.4">
      <c r="A62" s="13">
        <v>41579</v>
      </c>
      <c r="C62" s="14">
        <f t="shared" si="0"/>
        <v>3562679.8147925721</v>
      </c>
      <c r="D62" s="14">
        <f t="shared" si="1"/>
        <v>3395234.3290626127</v>
      </c>
      <c r="E62" s="14">
        <f t="shared" si="2"/>
        <v>3730125.3005225314</v>
      </c>
    </row>
    <row r="63" spans="1:5" x14ac:dyDescent="0.4">
      <c r="A63" s="13">
        <v>41609</v>
      </c>
      <c r="C63" s="14">
        <f t="shared" si="0"/>
        <v>3633798.4729250954</v>
      </c>
      <c r="D63" s="14">
        <f t="shared" si="1"/>
        <v>3461387.5968217924</v>
      </c>
      <c r="E63" s="14">
        <f t="shared" si="2"/>
        <v>3806209.3490283983</v>
      </c>
    </row>
    <row r="64" spans="1:5" x14ac:dyDescent="0.4">
      <c r="A64" s="13">
        <v>41640</v>
      </c>
      <c r="C64" s="14">
        <f t="shared" si="0"/>
        <v>3366457.3612811649</v>
      </c>
      <c r="D64" s="14">
        <f t="shared" si="1"/>
        <v>3189182.4444287894</v>
      </c>
      <c r="E64" s="14">
        <f t="shared" si="2"/>
        <v>3543732.2781335404</v>
      </c>
    </row>
    <row r="65" spans="1:17" x14ac:dyDescent="0.4">
      <c r="A65" s="13">
        <v>41671</v>
      </c>
      <c r="C65" s="14">
        <f t="shared" si="0"/>
        <v>3110902.6240295651</v>
      </c>
      <c r="D65" s="14">
        <f t="shared" si="1"/>
        <v>2928856.7472351794</v>
      </c>
      <c r="E65" s="14">
        <f t="shared" si="2"/>
        <v>3292948.5008239509</v>
      </c>
    </row>
    <row r="66" spans="1:17" x14ac:dyDescent="0.4">
      <c r="A66" s="13">
        <v>41699</v>
      </c>
      <c r="C66" s="14">
        <f t="shared" si="0"/>
        <v>3614670.2108763144</v>
      </c>
      <c r="D66" s="14">
        <f t="shared" si="1"/>
        <v>3427939.1790022892</v>
      </c>
      <c r="E66" s="14">
        <f t="shared" si="2"/>
        <v>3801401.2427503397</v>
      </c>
    </row>
    <row r="67" spans="1:17" x14ac:dyDescent="0.4">
      <c r="A67" s="13">
        <v>41730</v>
      </c>
      <c r="C67" s="14">
        <f t="shared" si="0"/>
        <v>3666432.117738775</v>
      </c>
      <c r="D67" s="14">
        <f t="shared" si="1"/>
        <v>3475095.2945883656</v>
      </c>
      <c r="E67" s="14">
        <f t="shared" si="2"/>
        <v>3857768.9408891844</v>
      </c>
    </row>
    <row r="68" spans="1:17" x14ac:dyDescent="0.4">
      <c r="A68" s="13">
        <v>41760</v>
      </c>
      <c r="C68" s="14">
        <f t="shared" si="0"/>
        <v>3960805.0319508724</v>
      </c>
      <c r="D68" s="14">
        <f t="shared" si="1"/>
        <v>3764936.0480073574</v>
      </c>
      <c r="E68" s="14">
        <f t="shared" si="2"/>
        <v>4156674.0158943874</v>
      </c>
    </row>
    <row r="69" spans="1:17" x14ac:dyDescent="0.4">
      <c r="A69" s="13">
        <v>41791</v>
      </c>
      <c r="C69" s="14">
        <f t="shared" si="0"/>
        <v>4182885.9611527501</v>
      </c>
      <c r="D69" s="14">
        <f t="shared" si="1"/>
        <v>3982553.3179673976</v>
      </c>
      <c r="E69" s="14">
        <f t="shared" si="2"/>
        <v>4383218.604338103</v>
      </c>
    </row>
    <row r="70" spans="1:17" x14ac:dyDescent="0.4">
      <c r="A70" s="13">
        <v>41821</v>
      </c>
      <c r="C70" s="14">
        <f t="shared" si="0"/>
        <v>4367447.1020644996</v>
      </c>
      <c r="D70" s="14">
        <f t="shared" si="1"/>
        <v>4162714.691868763</v>
      </c>
      <c r="E70" s="14">
        <f t="shared" si="2"/>
        <v>4572179.5122602358</v>
      </c>
    </row>
    <row r="71" spans="1:17" x14ac:dyDescent="0.4">
      <c r="A71" s="13">
        <v>41852</v>
      </c>
      <c r="C71" s="14">
        <f t="shared" si="0"/>
        <v>4363455.1675175149</v>
      </c>
      <c r="D71" s="14">
        <f t="shared" si="1"/>
        <v>4154382.7227156921</v>
      </c>
      <c r="E71" s="14">
        <f t="shared" si="2"/>
        <v>4572527.6123193381</v>
      </c>
    </row>
    <row r="72" spans="1:17" x14ac:dyDescent="0.4">
      <c r="A72" s="13">
        <v>41883</v>
      </c>
      <c r="C72" s="14">
        <f t="shared" si="0"/>
        <v>3954015.4254007861</v>
      </c>
      <c r="D72" s="14">
        <f t="shared" si="1"/>
        <v>3740658.9096208187</v>
      </c>
      <c r="E72" s="14">
        <f t="shared" si="2"/>
        <v>4167371.9411807535</v>
      </c>
    </row>
    <row r="73" spans="1:17" x14ac:dyDescent="0.4">
      <c r="A73" s="13">
        <v>41913</v>
      </c>
      <c r="C73" s="14">
        <f t="shared" si="0"/>
        <v>4031043.7823047969</v>
      </c>
      <c r="D73" s="14">
        <f t="shared" si="1"/>
        <v>3813423.808088656</v>
      </c>
      <c r="E73" s="14">
        <f t="shared" si="2"/>
        <v>4248663.7565209372</v>
      </c>
    </row>
    <row r="74" spans="1:17" ht="19.2" x14ac:dyDescent="0.45">
      <c r="A74" s="13">
        <v>41944</v>
      </c>
      <c r="C74" s="14">
        <f t="shared" si="0"/>
        <v>3735527.2401933582</v>
      </c>
      <c r="D74" s="14">
        <f t="shared" si="1"/>
        <v>3513725.7444141367</v>
      </c>
      <c r="E74" s="14">
        <f t="shared" si="2"/>
        <v>3957328.7359725796</v>
      </c>
      <c r="G74" s="16" t="s">
        <v>83</v>
      </c>
    </row>
    <row r="75" spans="1:17" x14ac:dyDescent="0.4">
      <c r="A75" s="13">
        <v>41974</v>
      </c>
      <c r="C75" s="14">
        <f t="shared" si="0"/>
        <v>3806645.8983258815</v>
      </c>
      <c r="D75" s="14">
        <f t="shared" si="1"/>
        <v>3580709.4021058688</v>
      </c>
      <c r="E75" s="14">
        <f t="shared" si="2"/>
        <v>4032582.3945458941</v>
      </c>
      <c r="G75" s="17" t="s">
        <v>84</v>
      </c>
      <c r="H75" s="18"/>
      <c r="I75" s="19">
        <f>_xlfn.FORECAST.ETS.SEASONALITY($B$4:$B$60,$A$4:$A$60,1,1)</f>
        <v>12</v>
      </c>
      <c r="J75" s="17"/>
      <c r="K75" s="20" t="s">
        <v>85</v>
      </c>
      <c r="L75" s="20"/>
      <c r="M75" s="20"/>
      <c r="N75" s="20"/>
      <c r="O75" s="20"/>
      <c r="P75" s="20"/>
      <c r="Q75" s="18"/>
    </row>
    <row r="76" spans="1:17" x14ac:dyDescent="0.4">
      <c r="A76" s="13">
        <v>42005</v>
      </c>
      <c r="C76" s="14">
        <f t="shared" si="0"/>
        <v>3539304.7866819515</v>
      </c>
      <c r="D76" s="14">
        <f t="shared" si="1"/>
        <v>3309277.1877112389</v>
      </c>
      <c r="E76" s="14">
        <f t="shared" si="2"/>
        <v>3769332.3856526641</v>
      </c>
      <c r="G76" s="17" t="s">
        <v>86</v>
      </c>
      <c r="H76" s="18"/>
      <c r="I76" s="19">
        <f>_xlfn.FORECAST.ETS.STAT($B$4:$B$60,$A$4:$A$60,1,I75,1,1)</f>
        <v>0.251</v>
      </c>
      <c r="J76" s="17"/>
      <c r="K76" s="20" t="s">
        <v>87</v>
      </c>
      <c r="L76" s="20"/>
      <c r="M76" s="20"/>
      <c r="N76" s="20"/>
      <c r="O76" s="20"/>
      <c r="P76" s="20"/>
      <c r="Q76" s="18"/>
    </row>
    <row r="77" spans="1:17" x14ac:dyDescent="0.4">
      <c r="A77" s="13">
        <v>42036</v>
      </c>
      <c r="C77" s="14">
        <f t="shared" si="0"/>
        <v>3283750.0494303512</v>
      </c>
      <c r="D77" s="14">
        <f t="shared" si="1"/>
        <v>3049672.8310821415</v>
      </c>
      <c r="E77" s="14">
        <f t="shared" si="2"/>
        <v>3517827.267778561</v>
      </c>
    </row>
    <row r="78" spans="1:17" x14ac:dyDescent="0.4">
      <c r="A78" s="13">
        <v>42064</v>
      </c>
      <c r="C78" s="14">
        <f t="shared" si="0"/>
        <v>3787517.6362771005</v>
      </c>
      <c r="D78" s="14">
        <f t="shared" si="1"/>
        <v>3549430.0544170653</v>
      </c>
      <c r="E78" s="14">
        <f t="shared" si="2"/>
        <v>4025605.2181371357</v>
      </c>
    </row>
    <row r="79" spans="1:17" x14ac:dyDescent="0.4">
      <c r="A79" s="13">
        <v>42095</v>
      </c>
      <c r="C79" s="14">
        <f t="shared" si="0"/>
        <v>3839279.5431395615</v>
      </c>
      <c r="D79" s="14">
        <f t="shared" si="1"/>
        <v>3597218.7935852995</v>
      </c>
      <c r="E79" s="14">
        <f t="shared" si="2"/>
        <v>4081340.2926938236</v>
      </c>
    </row>
    <row r="80" spans="1:17" x14ac:dyDescent="0.4">
      <c r="A80" s="13">
        <v>42125</v>
      </c>
      <c r="C80" s="14">
        <f t="shared" si="0"/>
        <v>4133652.4573516585</v>
      </c>
      <c r="D80" s="14">
        <f t="shared" si="1"/>
        <v>3887653.8264740822</v>
      </c>
      <c r="E80" s="14">
        <f t="shared" si="2"/>
        <v>4379651.0882292343</v>
      </c>
    </row>
    <row r="81" spans="1:5" x14ac:dyDescent="0.4">
      <c r="A81" s="13">
        <v>42156</v>
      </c>
      <c r="C81" s="14">
        <f t="shared" si="0"/>
        <v>4355733.3865535362</v>
      </c>
      <c r="D81" s="14">
        <f t="shared" si="1"/>
        <v>4105830.3871314777</v>
      </c>
      <c r="E81" s="14">
        <f t="shared" si="2"/>
        <v>4605636.3859755946</v>
      </c>
    </row>
    <row r="82" spans="1:5" x14ac:dyDescent="0.4">
      <c r="A82" s="13">
        <v>42186</v>
      </c>
      <c r="C82" s="14">
        <f t="shared" si="0"/>
        <v>4540294.5274652867</v>
      </c>
      <c r="D82" s="14">
        <f t="shared" si="1"/>
        <v>4286519.0215908252</v>
      </c>
      <c r="E82" s="14">
        <f t="shared" si="2"/>
        <v>4794070.0333397482</v>
      </c>
    </row>
    <row r="83" spans="1:5" x14ac:dyDescent="0.4">
      <c r="A83" s="13">
        <v>42217</v>
      </c>
      <c r="C83" s="14">
        <f t="shared" si="0"/>
        <v>4536302.592918301</v>
      </c>
      <c r="D83" s="14">
        <f t="shared" si="1"/>
        <v>4278684.903490141</v>
      </c>
      <c r="E83" s="14">
        <f t="shared" si="2"/>
        <v>4793920.282346461</v>
      </c>
    </row>
    <row r="84" spans="1:5" x14ac:dyDescent="0.4">
      <c r="A84" s="13">
        <v>42248</v>
      </c>
      <c r="C84" s="14">
        <f t="shared" si="0"/>
        <v>4126862.8508015722</v>
      </c>
      <c r="D84" s="14">
        <f t="shared" si="1"/>
        <v>3865431.8629269381</v>
      </c>
      <c r="E84" s="14">
        <f t="shared" si="2"/>
        <v>4388293.8386762068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D44BE-BA26-47E1-8B1F-B9A970A4C9B0}">
  <dimension ref="A1:B58"/>
  <sheetViews>
    <sheetView topLeftCell="A31" workbookViewId="0">
      <selection activeCell="E90" sqref="E90"/>
    </sheetView>
  </sheetViews>
  <sheetFormatPr defaultRowHeight="14.4" x14ac:dyDescent="0.3"/>
  <cols>
    <col min="2" max="2" width="16.77734375" bestFit="1" customWidth="1"/>
  </cols>
  <sheetData>
    <row r="1" spans="1:2" ht="16.8" x14ac:dyDescent="0.4">
      <c r="A1" s="21" t="s">
        <v>2</v>
      </c>
      <c r="B1" s="21" t="s">
        <v>79</v>
      </c>
    </row>
    <row r="2" spans="1:2" ht="16.8" x14ac:dyDescent="0.4">
      <c r="A2" s="22">
        <v>39814</v>
      </c>
      <c r="B2" s="23">
        <v>2644539</v>
      </c>
    </row>
    <row r="3" spans="1:2" ht="16.8" x14ac:dyDescent="0.4">
      <c r="A3" s="13">
        <v>39845</v>
      </c>
      <c r="B3" s="14">
        <v>2359800</v>
      </c>
    </row>
    <row r="4" spans="1:2" ht="16.8" x14ac:dyDescent="0.4">
      <c r="A4" s="22">
        <v>39873</v>
      </c>
      <c r="B4" s="23">
        <v>2925918</v>
      </c>
    </row>
    <row r="5" spans="1:2" ht="16.8" x14ac:dyDescent="0.4">
      <c r="A5" s="13">
        <v>39904</v>
      </c>
      <c r="B5" s="14">
        <v>3024973</v>
      </c>
    </row>
    <row r="6" spans="1:2" ht="16.8" x14ac:dyDescent="0.4">
      <c r="A6" s="22">
        <v>39934</v>
      </c>
      <c r="B6" s="23">
        <v>3177100</v>
      </c>
    </row>
    <row r="7" spans="1:2" ht="16.8" x14ac:dyDescent="0.4">
      <c r="A7" s="13">
        <v>39965</v>
      </c>
      <c r="B7" s="14">
        <v>3419595</v>
      </c>
    </row>
    <row r="8" spans="1:2" ht="16.8" x14ac:dyDescent="0.4">
      <c r="A8" s="22">
        <v>39995</v>
      </c>
      <c r="B8" s="23">
        <v>3649702</v>
      </c>
    </row>
    <row r="9" spans="1:2" ht="16.8" x14ac:dyDescent="0.4">
      <c r="A9" s="13">
        <v>40026</v>
      </c>
      <c r="B9" s="14">
        <v>3650668</v>
      </c>
    </row>
    <row r="10" spans="1:2" ht="16.8" x14ac:dyDescent="0.4">
      <c r="A10" s="22">
        <v>40057</v>
      </c>
      <c r="B10" s="23">
        <v>3191526</v>
      </c>
    </row>
    <row r="11" spans="1:2" ht="16.8" x14ac:dyDescent="0.4">
      <c r="A11" s="13">
        <v>40087</v>
      </c>
      <c r="B11" s="14">
        <v>3249428</v>
      </c>
    </row>
    <row r="12" spans="1:2" ht="16.8" x14ac:dyDescent="0.4">
      <c r="A12" s="22">
        <v>40118</v>
      </c>
      <c r="B12" s="23">
        <v>2971484</v>
      </c>
    </row>
    <row r="13" spans="1:2" ht="16.8" x14ac:dyDescent="0.4">
      <c r="A13" s="13">
        <v>40148</v>
      </c>
      <c r="B13" s="14">
        <v>3074209</v>
      </c>
    </row>
    <row r="14" spans="1:2" ht="16.8" x14ac:dyDescent="0.4">
      <c r="A14" s="22">
        <v>40179</v>
      </c>
      <c r="B14" s="23">
        <v>2785466</v>
      </c>
    </row>
    <row r="15" spans="1:2" ht="16.8" x14ac:dyDescent="0.4">
      <c r="A15" s="13">
        <v>40210</v>
      </c>
      <c r="B15" s="14">
        <v>2515361</v>
      </c>
    </row>
    <row r="16" spans="1:2" ht="16.8" x14ac:dyDescent="0.4">
      <c r="A16" s="22">
        <v>40238</v>
      </c>
      <c r="B16" s="23">
        <v>3105958</v>
      </c>
    </row>
    <row r="17" spans="1:2" ht="16.8" x14ac:dyDescent="0.4">
      <c r="A17" s="13">
        <v>40269</v>
      </c>
      <c r="B17" s="14">
        <v>3139059</v>
      </c>
    </row>
    <row r="18" spans="1:2" ht="16.8" x14ac:dyDescent="0.4">
      <c r="A18" s="22">
        <v>40299</v>
      </c>
      <c r="B18" s="23">
        <v>3380355</v>
      </c>
    </row>
    <row r="19" spans="1:2" ht="16.8" x14ac:dyDescent="0.4">
      <c r="A19" s="13">
        <v>40330</v>
      </c>
      <c r="B19" s="14">
        <v>3612886</v>
      </c>
    </row>
    <row r="20" spans="1:2" ht="16.8" x14ac:dyDescent="0.4">
      <c r="A20" s="22">
        <v>40360</v>
      </c>
      <c r="B20" s="23">
        <v>3765824</v>
      </c>
    </row>
    <row r="21" spans="1:2" ht="16.8" x14ac:dyDescent="0.4">
      <c r="A21" s="13">
        <v>40391</v>
      </c>
      <c r="B21" s="14">
        <v>3771842</v>
      </c>
    </row>
    <row r="22" spans="1:2" ht="16.8" x14ac:dyDescent="0.4">
      <c r="A22" s="22">
        <v>40422</v>
      </c>
      <c r="B22" s="23">
        <v>3356365</v>
      </c>
    </row>
    <row r="23" spans="1:2" ht="16.8" x14ac:dyDescent="0.4">
      <c r="A23" s="13">
        <v>40452</v>
      </c>
      <c r="B23" s="14">
        <v>3490100</v>
      </c>
    </row>
    <row r="24" spans="1:2" ht="16.8" x14ac:dyDescent="0.4">
      <c r="A24" s="22">
        <v>40483</v>
      </c>
      <c r="B24" s="23">
        <v>3163659</v>
      </c>
    </row>
    <row r="25" spans="1:2" ht="16.8" x14ac:dyDescent="0.4">
      <c r="A25" s="13">
        <v>40513</v>
      </c>
      <c r="B25" s="14">
        <v>3167124</v>
      </c>
    </row>
    <row r="26" spans="1:2" ht="16.8" x14ac:dyDescent="0.4">
      <c r="A26" s="22">
        <v>40544</v>
      </c>
      <c r="B26" s="23">
        <v>2883810</v>
      </c>
    </row>
    <row r="27" spans="1:2" ht="16.8" x14ac:dyDescent="0.4">
      <c r="A27" s="13">
        <v>40575</v>
      </c>
      <c r="B27" s="14">
        <v>2610667</v>
      </c>
    </row>
    <row r="28" spans="1:2" ht="16.8" x14ac:dyDescent="0.4">
      <c r="A28" s="22">
        <v>40603</v>
      </c>
      <c r="B28" s="23">
        <v>3129205</v>
      </c>
    </row>
    <row r="29" spans="1:2" ht="16.8" x14ac:dyDescent="0.4">
      <c r="A29" s="13">
        <v>40634</v>
      </c>
      <c r="B29" s="14">
        <v>3200527</v>
      </c>
    </row>
    <row r="30" spans="1:2" ht="16.8" x14ac:dyDescent="0.4">
      <c r="A30" s="22">
        <v>40664</v>
      </c>
      <c r="B30" s="23">
        <v>3547804</v>
      </c>
    </row>
    <row r="31" spans="1:2" ht="16.8" x14ac:dyDescent="0.4">
      <c r="A31" s="13">
        <v>40695</v>
      </c>
      <c r="B31" s="14">
        <v>3766323</v>
      </c>
    </row>
    <row r="32" spans="1:2" ht="16.8" x14ac:dyDescent="0.4">
      <c r="A32" s="22">
        <v>40725</v>
      </c>
      <c r="B32" s="23">
        <v>3935589</v>
      </c>
    </row>
    <row r="33" spans="1:2" ht="16.8" x14ac:dyDescent="0.4">
      <c r="A33" s="13">
        <v>40756</v>
      </c>
      <c r="B33" s="14">
        <v>3917884</v>
      </c>
    </row>
    <row r="34" spans="1:2" ht="16.8" x14ac:dyDescent="0.4">
      <c r="A34" s="22">
        <v>40787</v>
      </c>
      <c r="B34" s="23">
        <v>3564970</v>
      </c>
    </row>
    <row r="35" spans="1:2" ht="16.8" x14ac:dyDescent="0.4">
      <c r="A35" s="13">
        <v>40817</v>
      </c>
      <c r="B35" s="14">
        <v>3602455</v>
      </c>
    </row>
    <row r="36" spans="1:2" ht="16.8" x14ac:dyDescent="0.4">
      <c r="A36" s="22">
        <v>40848</v>
      </c>
      <c r="B36" s="23">
        <v>3326859</v>
      </c>
    </row>
    <row r="37" spans="1:2" ht="16.8" x14ac:dyDescent="0.4">
      <c r="A37" s="13">
        <v>40878</v>
      </c>
      <c r="B37" s="14">
        <v>3441693</v>
      </c>
    </row>
    <row r="38" spans="1:2" ht="16.8" x14ac:dyDescent="0.4">
      <c r="A38" s="22">
        <v>40909</v>
      </c>
      <c r="B38" s="23">
        <v>3211600</v>
      </c>
    </row>
    <row r="39" spans="1:2" ht="16.8" x14ac:dyDescent="0.4">
      <c r="A39" s="13">
        <v>40940</v>
      </c>
      <c r="B39" s="14">
        <v>2998119</v>
      </c>
    </row>
    <row r="40" spans="1:2" ht="16.8" x14ac:dyDescent="0.4">
      <c r="A40" s="22">
        <v>40969</v>
      </c>
      <c r="B40" s="23">
        <v>3472440</v>
      </c>
    </row>
    <row r="41" spans="1:2" ht="16.8" x14ac:dyDescent="0.4">
      <c r="A41" s="13">
        <v>41000</v>
      </c>
      <c r="B41" s="14">
        <v>3563007</v>
      </c>
    </row>
    <row r="42" spans="1:2" ht="16.8" x14ac:dyDescent="0.4">
      <c r="A42" s="22">
        <v>41030</v>
      </c>
      <c r="B42" s="23">
        <v>3820570</v>
      </c>
    </row>
    <row r="43" spans="1:2" ht="16.8" x14ac:dyDescent="0.4">
      <c r="A43" s="13">
        <v>41061</v>
      </c>
      <c r="B43" s="14">
        <v>4107195</v>
      </c>
    </row>
    <row r="44" spans="1:2" ht="16.8" x14ac:dyDescent="0.4">
      <c r="A44" s="22">
        <v>41091</v>
      </c>
      <c r="B44" s="23">
        <v>4284443</v>
      </c>
    </row>
    <row r="45" spans="1:2" ht="16.8" x14ac:dyDescent="0.4">
      <c r="A45" s="13">
        <v>41122</v>
      </c>
      <c r="B45" s="14">
        <v>4356216</v>
      </c>
    </row>
    <row r="46" spans="1:2" ht="16.8" x14ac:dyDescent="0.4">
      <c r="A46" s="22">
        <v>41153</v>
      </c>
      <c r="B46" s="23">
        <v>3819379</v>
      </c>
    </row>
    <row r="47" spans="1:2" ht="16.8" x14ac:dyDescent="0.4">
      <c r="A47" s="13">
        <v>41183</v>
      </c>
      <c r="B47" s="14">
        <v>3844987</v>
      </c>
    </row>
    <row r="48" spans="1:2" ht="16.8" x14ac:dyDescent="0.4">
      <c r="A48" s="22">
        <v>41214</v>
      </c>
      <c r="B48" s="23">
        <v>3478890</v>
      </c>
    </row>
    <row r="49" spans="1:2" ht="16.8" x14ac:dyDescent="0.4">
      <c r="A49" s="13">
        <v>41244</v>
      </c>
      <c r="B49" s="14">
        <v>3443039</v>
      </c>
    </row>
    <row r="50" spans="1:2" ht="16.8" x14ac:dyDescent="0.4">
      <c r="A50" s="22">
        <v>41275</v>
      </c>
      <c r="B50" s="23">
        <v>3204637</v>
      </c>
    </row>
    <row r="51" spans="1:2" ht="16.8" x14ac:dyDescent="0.4">
      <c r="A51" s="13">
        <v>41306</v>
      </c>
      <c r="B51" s="14">
        <v>2966477</v>
      </c>
    </row>
    <row r="52" spans="1:2" ht="16.8" x14ac:dyDescent="0.4">
      <c r="A52" s="22">
        <v>41334</v>
      </c>
      <c r="B52" s="23">
        <v>3593364</v>
      </c>
    </row>
    <row r="53" spans="1:2" ht="16.8" x14ac:dyDescent="0.4">
      <c r="A53" s="13">
        <v>41365</v>
      </c>
      <c r="B53" s="14">
        <v>3604104</v>
      </c>
    </row>
    <row r="54" spans="1:2" ht="16.8" x14ac:dyDescent="0.4">
      <c r="A54" s="22">
        <v>41395</v>
      </c>
      <c r="B54" s="23">
        <v>3933016</v>
      </c>
    </row>
    <row r="55" spans="1:2" ht="16.8" x14ac:dyDescent="0.4">
      <c r="A55" s="13">
        <v>41426</v>
      </c>
      <c r="B55" s="14">
        <v>4146797</v>
      </c>
    </row>
    <row r="56" spans="1:2" ht="16.8" x14ac:dyDescent="0.4">
      <c r="A56" s="22">
        <v>41456</v>
      </c>
      <c r="B56" s="23">
        <v>4176486</v>
      </c>
    </row>
    <row r="57" spans="1:2" ht="16.8" x14ac:dyDescent="0.4">
      <c r="A57" s="13">
        <v>41487</v>
      </c>
      <c r="B57" s="14">
        <v>4347059</v>
      </c>
    </row>
    <row r="58" spans="1:2" ht="16.8" x14ac:dyDescent="0.4">
      <c r="A58" s="22">
        <v>41518</v>
      </c>
      <c r="B58" s="23">
        <v>3781168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6553710-8C2D-4C7B-9632-C914893BD14E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Chart 1</vt:lpstr>
      <vt:lpstr>Chart 2</vt:lpstr>
      <vt:lpstr>Sparklines</vt:lpstr>
      <vt:lpstr>Sales (Light)</vt:lpstr>
      <vt:lpstr>PQ Lemonade</vt:lpstr>
      <vt:lpstr>Forecast Sample</vt:lpstr>
      <vt:lpstr>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Naji El Kotob</dc:creator>
  <cp:lastModifiedBy>DevReady</cp:lastModifiedBy>
  <cp:lastPrinted>2020-04-22T22:27:47Z</cp:lastPrinted>
  <dcterms:created xsi:type="dcterms:W3CDTF">2019-11-16T19:07:36Z</dcterms:created>
  <dcterms:modified xsi:type="dcterms:W3CDTF">2020-07-01T21:14:27Z</dcterms:modified>
</cp:coreProperties>
</file>