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Advanced Excel for IA\Labs\"/>
    </mc:Choice>
  </mc:AlternateContent>
  <xr:revisionPtr revIDLastSave="0" documentId="13_ncr:1_{5416B8F6-0201-4DD9-966A-16F436B50F01}" xr6:coauthVersionLast="45" xr6:coauthVersionMax="45" xr10:uidLastSave="{00000000-0000-0000-0000-000000000000}"/>
  <bookViews>
    <workbookView xWindow="-108" yWindow="-108" windowWidth="23256" windowHeight="12576" xr2:uid="{6C9EDE66-FF99-4EA4-91EC-2488BFA69FA2}"/>
  </bookViews>
  <sheets>
    <sheet name="About" sheetId="6" r:id="rId1"/>
    <sheet name="COUNTIF" sheetId="11" r:id="rId2"/>
    <sheet name="SUMIF" sheetId="12" r:id="rId3"/>
    <sheet name="Errors" sheetId="5" r:id="rId4"/>
    <sheet name="INDEX" sheetId="4" r:id="rId5"/>
    <sheet name="MATCH" sheetId="13" r:id="rId6"/>
    <sheet name="Array Formula 1" sheetId="2" r:id="rId7"/>
    <sheet name="Array Formula 2" sheetId="3" r:id="rId8"/>
    <sheet name="Simulation (Challenge)" sheetId="10" r:id="rId9"/>
  </sheets>
  <externalReferences>
    <externalReference r:id="rId10"/>
  </externalReferences>
  <definedNames>
    <definedName name="Transactions">[1]Gaps!$A$6:$B$35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13" l="1"/>
  <c r="L11" i="13" s="1"/>
  <c r="M11" i="13" l="1"/>
  <c r="F4" i="11" l="1"/>
  <c r="F5" i="11"/>
  <c r="F6" i="11"/>
  <c r="F7" i="11"/>
  <c r="A1" i="10"/>
  <c r="A2" i="10"/>
  <c r="K2" i="10"/>
  <c r="A3" i="10"/>
  <c r="B2" i="10"/>
  <c r="G6" i="11"/>
  <c r="G4" i="11"/>
  <c r="B1" i="10"/>
  <c r="G5" i="11"/>
  <c r="B3" i="10"/>
  <c r="G7" i="11"/>
  <c r="B5" i="5" l="1"/>
  <c r="B6" i="5"/>
  <c r="B7" i="5"/>
  <c r="B21" i="5"/>
  <c r="B18" i="4"/>
  <c r="B4" i="3" a="1"/>
  <c r="B4" i="3" s="1"/>
  <c r="E7" i="3"/>
  <c r="E8" i="3"/>
  <c r="E9" i="3"/>
  <c r="E10" i="3"/>
  <c r="E11" i="3"/>
  <c r="E12" i="3"/>
  <c r="E13" i="3"/>
  <c r="E28" i="3" s="1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B5" i="2" a="1"/>
  <c r="B5" i="2" s="1"/>
  <c r="B8" i="2"/>
  <c r="B9" i="2"/>
  <c r="B28" i="2" s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C5" i="5"/>
  <c r="C7" i="5"/>
  <c r="C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5" authorId="0" shapeId="0" xr:uid="{1A04BB5A-DB42-4241-B63B-3CBF0F93E346}">
      <text>
        <r>
          <rPr>
            <sz val="9"/>
            <color indexed="81"/>
            <rFont val="Tahoma"/>
            <family val="2"/>
          </rPr>
          <t>Suggested solution:
=RANDBETWEEN(-1000,1000) - 1 + RAND()</t>
        </r>
      </text>
    </comment>
  </commentList>
</comments>
</file>

<file path=xl/sharedStrings.xml><?xml version="1.0" encoding="utf-8"?>
<sst xmlns="http://schemas.openxmlformats.org/spreadsheetml/2006/main" count="253" uniqueCount="131">
  <si>
    <t>https://support.microsoft.com/en-us/office/guidelines-and-examples-of-array-formulas-7d94a64e-3ff3-4686-9372-ecfd5caa57c7</t>
  </si>
  <si>
    <t>Guidelines and examples of array formulas</t>
  </si>
  <si>
    <t>Read more</t>
  </si>
  <si>
    <t>Other expenses (specify)</t>
  </si>
  <si>
    <t>Repairs and maintenance</t>
  </si>
  <si>
    <t>Insurance</t>
  </si>
  <si>
    <t>Depreciation</t>
  </si>
  <si>
    <t>Utilities</t>
  </si>
  <si>
    <t>Telephone</t>
  </si>
  <si>
    <t>Rent</t>
  </si>
  <si>
    <t>Meals and entertainment</t>
  </si>
  <si>
    <t>Supplies</t>
  </si>
  <si>
    <t>Outside services</t>
  </si>
  <si>
    <t>Wages and salaries</t>
  </si>
  <si>
    <t xml:space="preserve">Patents </t>
  </si>
  <si>
    <t>Technology licenses</t>
  </si>
  <si>
    <t>Direct marketing</t>
  </si>
  <si>
    <t>Advertising</t>
  </si>
  <si>
    <t>Len</t>
  </si>
  <si>
    <t>Description</t>
  </si>
  <si>
    <t>Your turn (Average of Len based on Description column)</t>
  </si>
  <si>
    <t>Total Number of Char.</t>
  </si>
  <si>
    <t>Type your formula an press Ctrl+Shift+Enter, they’re commonly referred to as CSE formulas.</t>
  </si>
  <si>
    <t>Array Formula</t>
  </si>
  <si>
    <t>Line Total</t>
  </si>
  <si>
    <t>Quantity</t>
  </si>
  <si>
    <t>UnitPrice</t>
  </si>
  <si>
    <t>ProductID</t>
  </si>
  <si>
    <t>OrderID</t>
  </si>
  <si>
    <t>Total Sales</t>
  </si>
  <si>
    <t>Replacing a thousand formulas with one using Array Formula</t>
  </si>
  <si>
    <t>UK/Bike/2007</t>
  </si>
  <si>
    <t>Match</t>
  </si>
  <si>
    <t>Index</t>
  </si>
  <si>
    <t>Accessories</t>
  </si>
  <si>
    <t>Clothing</t>
  </si>
  <si>
    <t>Bikes</t>
  </si>
  <si>
    <t>Germany</t>
  </si>
  <si>
    <t>France</t>
  </si>
  <si>
    <t>UK</t>
  </si>
  <si>
    <t>Australia</t>
  </si>
  <si>
    <t>Sample Dataset (Sales Matrix)</t>
  </si>
  <si>
    <t>https://support.microsoft.com/en-us/office/match-function-e8dffd45-c762-47d6-bf89-533f4a37673a</t>
  </si>
  <si>
    <t xml:space="preserve">The MATCH function searches for a specified item in a range of cells, and then returns the relative position of that item in the range. </t>
  </si>
  <si>
    <t>https://support.microsoft.com/en-us/office/index-function-a5dcf0dd-996d-40a4-a822-b56b061328bd</t>
  </si>
  <si>
    <t>The INDEX function returns a value or the reference to a value from within a table or range.</t>
  </si>
  <si>
    <t>Total</t>
  </si>
  <si>
    <t>B</t>
  </si>
  <si>
    <t>A</t>
  </si>
  <si>
    <t>Generate #REF! error</t>
  </si>
  <si>
    <t>Your turn</t>
  </si>
  <si>
    <t>https://www.sageintelligence.com/tips-and-tricks/excel-tips-tricks/2015/11/lets-take-a-look-at-some-common-excel-errors-and-how-to-correct-them/</t>
  </si>
  <si>
    <t>Let’s take a look at a few common Excel errors and learn how to correct them</t>
  </si>
  <si>
    <t xml:space="preserve">Read more </t>
  </si>
  <si>
    <t>D2</t>
  </si>
  <si>
    <t>D1</t>
  </si>
  <si>
    <t>C</t>
  </si>
  <si>
    <t>Errors</t>
  </si>
  <si>
    <t>Naji El Kotob</t>
  </si>
  <si>
    <t>Resources</t>
  </si>
  <si>
    <t>https://github.com/NajiElKotob/awesomemso#excel</t>
  </si>
  <si>
    <t>Labs</t>
  </si>
  <si>
    <t>https://github.com/NajiElKotob/AwesomeMSO/tree/master/Excel/Labs</t>
  </si>
  <si>
    <t>Tips and Tricks</t>
  </si>
  <si>
    <t>https://github.com/NajiElKotob/AwesomeMSO/tree/master/Excel</t>
  </si>
  <si>
    <t>Excel Formulas</t>
  </si>
  <si>
    <t>Version 5.2 | Last Update June 2020</t>
  </si>
  <si>
    <t>O</t>
  </si>
  <si>
    <t>N</t>
  </si>
  <si>
    <t>M</t>
  </si>
  <si>
    <t>L</t>
  </si>
  <si>
    <t>3. Manage the "Last Refereshed" date and time</t>
  </si>
  <si>
    <t>K</t>
  </si>
  <si>
    <t>2. Check and change the "Calculation Options"</t>
  </si>
  <si>
    <t>J</t>
  </si>
  <si>
    <t>1. Generate random numbers with decimals</t>
  </si>
  <si>
    <t>I</t>
  </si>
  <si>
    <t>H</t>
  </si>
  <si>
    <t>G</t>
  </si>
  <si>
    <t>F</t>
  </si>
  <si>
    <t>E</t>
  </si>
  <si>
    <t>D</t>
  </si>
  <si>
    <t>Category</t>
  </si>
  <si>
    <t>Hint: Press F9 to refresh the formula (Or DEL an empty cell)</t>
  </si>
  <si>
    <t>NA</t>
  </si>
  <si>
    <t>Yes</t>
  </si>
  <si>
    <t>Others</t>
  </si>
  <si>
    <t>No</t>
  </si>
  <si>
    <t>Empty</t>
  </si>
  <si>
    <t>Formula Text '=FORMULATEXT(REF)'</t>
  </si>
  <si>
    <t>Resuls</t>
  </si>
  <si>
    <t>Results</t>
  </si>
  <si>
    <t>Answer</t>
  </si>
  <si>
    <t>ID</t>
  </si>
  <si>
    <t>Conditional functions</t>
  </si>
  <si>
    <t>?</t>
  </si>
  <si>
    <t>Total Sales for Parts , Accessories and Services less than or equal to 20,000</t>
  </si>
  <si>
    <t>Hint! SUMIF</t>
  </si>
  <si>
    <t>Total Sales for Parts , Accessories and Services greater than 20,000</t>
  </si>
  <si>
    <t>Total Sales for Mike</t>
  </si>
  <si>
    <t>Mike</t>
  </si>
  <si>
    <t>Rayan</t>
  </si>
  <si>
    <t>Bill</t>
  </si>
  <si>
    <t>Frank</t>
  </si>
  <si>
    <t>Cynthia</t>
  </si>
  <si>
    <t>per sales category</t>
  </si>
  <si>
    <t>Quarterly Goal:</t>
  </si>
  <si>
    <t>George</t>
  </si>
  <si>
    <t>Quarter Bonus Rate:</t>
  </si>
  <si>
    <t>Commission Rate:</t>
  </si>
  <si>
    <t>Taline</t>
  </si>
  <si>
    <t>Rates</t>
  </si>
  <si>
    <t>Total Compensation</t>
  </si>
  <si>
    <t>Quarter Bonus</t>
  </si>
  <si>
    <t>Commission</t>
  </si>
  <si>
    <t>Services</t>
  </si>
  <si>
    <t>Parts</t>
  </si>
  <si>
    <t>Salesperson</t>
  </si>
  <si>
    <t>Sales</t>
  </si>
  <si>
    <t>INDEX</t>
  </si>
  <si>
    <t>MATCH</t>
  </si>
  <si>
    <t>Product Category</t>
  </si>
  <si>
    <t>Sub Category</t>
  </si>
  <si>
    <t>Unit Cost</t>
  </si>
  <si>
    <t>Unit Price</t>
  </si>
  <si>
    <t>Cost</t>
  </si>
  <si>
    <t>Revenue</t>
  </si>
  <si>
    <t>Profit</t>
  </si>
  <si>
    <t>Tires and Tubes</t>
  </si>
  <si>
    <t>Helmets</t>
  </si>
  <si>
    <t>Profit/Category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</si>
</sst>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dd/mm/yyyy\ h:mm:ss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6"/>
      <color theme="0"/>
      <name val="Arial Nova Light"/>
      <family val="2"/>
    </font>
    <font>
      <sz val="14"/>
      <color theme="0"/>
      <name val="Calibri"/>
      <family val="2"/>
      <scheme val="minor"/>
    </font>
    <font>
      <sz val="8"/>
      <color theme="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sz val="9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4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8" fillId="0" borderId="0" xfId="0" applyFont="1"/>
    <xf numFmtId="164" fontId="2" fillId="0" borderId="0" xfId="2" applyNumberFormat="1" applyFont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0" fontId="9" fillId="0" borderId="0" xfId="0" applyFont="1"/>
    <xf numFmtId="0" fontId="4" fillId="0" borderId="0" xfId="4"/>
    <xf numFmtId="0" fontId="10" fillId="5" borderId="0" xfId="0" applyFont="1" applyFill="1"/>
    <xf numFmtId="0" fontId="0" fillId="5" borderId="0" xfId="0" applyFill="1"/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/>
    <xf numFmtId="0" fontId="14" fillId="5" borderId="0" xfId="4" applyFont="1" applyFill="1"/>
    <xf numFmtId="0" fontId="15" fillId="0" borderId="0" xfId="0" applyFont="1" applyAlignment="1">
      <alignment horizontal="left"/>
    </xf>
    <xf numFmtId="165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  <xf numFmtId="166" fontId="0" fillId="0" borderId="0" xfId="1" applyNumberFormat="1" applyFont="1"/>
    <xf numFmtId="0" fontId="19" fillId="0" borderId="0" xfId="0" applyFont="1"/>
    <xf numFmtId="3" fontId="0" fillId="0" borderId="0" xfId="0" applyNumberFormat="1"/>
    <xf numFmtId="10" fontId="0" fillId="0" borderId="0" xfId="3" applyNumberFormat="1" applyFont="1"/>
    <xf numFmtId="0" fontId="0" fillId="6" borderId="0" xfId="0" applyFill="1" applyAlignment="1">
      <alignment horizontal="center"/>
    </xf>
    <xf numFmtId="1" fontId="0" fillId="0" borderId="0" xfId="0" applyNumberFormat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8</xdr:row>
      <xdr:rowOff>7620</xdr:rowOff>
    </xdr:from>
    <xdr:to>
      <xdr:col>15</xdr:col>
      <xdr:colOff>495300</xdr:colOff>
      <xdr:row>12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92611B-5714-44DD-80C3-E2855640DA1B}"/>
            </a:ext>
          </a:extLst>
        </xdr:cNvPr>
        <xdr:cNvSpPr/>
      </xdr:nvSpPr>
      <xdr:spPr>
        <a:xfrm>
          <a:off x="5501640" y="1470660"/>
          <a:ext cx="4137660" cy="7391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rt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Sales columns to calculate the Total Sales for each employee.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the Rates information to calculate the Commission and Quarter Bonus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Solve all the ? "Question Marks"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5</xdr:row>
      <xdr:rowOff>7620</xdr:rowOff>
    </xdr:from>
    <xdr:to>
      <xdr:col>8</xdr:col>
      <xdr:colOff>571500</xdr:colOff>
      <xdr:row>11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323F7E-7CF9-41BE-B5FD-9DD6723C6A9C}"/>
            </a:ext>
          </a:extLst>
        </xdr:cNvPr>
        <xdr:cNvSpPr/>
      </xdr:nvSpPr>
      <xdr:spPr>
        <a:xfrm>
          <a:off x="3032760" y="922020"/>
          <a:ext cx="2415540" cy="11963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Generate</a:t>
          </a:r>
          <a:r>
            <a:rPr lang="en-US" sz="1200" baseline="0"/>
            <a:t> random (decimals) numbers between -1000 and 1000 using the functions RAND and RANDBETWEEN</a:t>
          </a:r>
          <a:endParaRPr lang="en-US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Data%20Analysis%20for%20Audi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stant Calc"/>
      <sheetName val="Subtotals"/>
      <sheetName val="Flash Fill"/>
      <sheetName val="Joining Text"/>
      <sheetName val="Data Types "/>
      <sheetName val="Series"/>
      <sheetName val="Gaps"/>
      <sheetName val="Gaps II"/>
      <sheetName val="Aging"/>
      <sheetName val="Matching two lists"/>
      <sheetName val="Date Filter"/>
      <sheetName val="Transpose"/>
      <sheetName val="Icon Sets"/>
      <sheetName val="Download"/>
      <sheetName val="S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A6">
            <v>42736</v>
          </cell>
          <cell r="B6">
            <v>1</v>
          </cell>
        </row>
        <row r="7">
          <cell r="A7">
            <v>42737</v>
          </cell>
          <cell r="B7">
            <v>2</v>
          </cell>
        </row>
        <row r="8">
          <cell r="A8">
            <v>42738</v>
          </cell>
          <cell r="B8">
            <v>3</v>
          </cell>
        </row>
        <row r="9">
          <cell r="A9">
            <v>42739</v>
          </cell>
          <cell r="B9">
            <v>4</v>
          </cell>
        </row>
        <row r="10">
          <cell r="A10">
            <v>42740</v>
          </cell>
          <cell r="B10">
            <v>5</v>
          </cell>
        </row>
        <row r="11">
          <cell r="A11">
            <v>42741</v>
          </cell>
          <cell r="B11">
            <v>6</v>
          </cell>
        </row>
        <row r="12">
          <cell r="A12">
            <v>42742</v>
          </cell>
          <cell r="B12">
            <v>7</v>
          </cell>
        </row>
        <row r="13">
          <cell r="A13">
            <v>42744</v>
          </cell>
          <cell r="B13">
            <v>8</v>
          </cell>
        </row>
        <row r="14">
          <cell r="A14">
            <v>42745</v>
          </cell>
          <cell r="B14">
            <v>9</v>
          </cell>
        </row>
        <row r="15">
          <cell r="A15">
            <v>42746</v>
          </cell>
          <cell r="B15">
            <v>10</v>
          </cell>
        </row>
        <row r="16">
          <cell r="A16">
            <v>42747</v>
          </cell>
          <cell r="B16">
            <v>11</v>
          </cell>
        </row>
        <row r="17">
          <cell r="A17">
            <v>42748</v>
          </cell>
          <cell r="B17">
            <v>12</v>
          </cell>
        </row>
        <row r="18">
          <cell r="A18">
            <v>42749</v>
          </cell>
          <cell r="B18">
            <v>13</v>
          </cell>
        </row>
        <row r="19">
          <cell r="A19">
            <v>42750</v>
          </cell>
          <cell r="B19">
            <v>14</v>
          </cell>
        </row>
        <row r="20">
          <cell r="A20">
            <v>42751</v>
          </cell>
          <cell r="B20">
            <v>15</v>
          </cell>
        </row>
        <row r="21">
          <cell r="A21">
            <v>42752</v>
          </cell>
          <cell r="B21">
            <v>16</v>
          </cell>
        </row>
        <row r="22">
          <cell r="A22">
            <v>42753</v>
          </cell>
          <cell r="B22">
            <v>17</v>
          </cell>
        </row>
        <row r="23">
          <cell r="A23">
            <v>42754</v>
          </cell>
          <cell r="B23">
            <v>18</v>
          </cell>
        </row>
        <row r="24">
          <cell r="A24">
            <v>42755</v>
          </cell>
          <cell r="B24">
            <v>19</v>
          </cell>
        </row>
        <row r="25">
          <cell r="A25">
            <v>42756</v>
          </cell>
          <cell r="B25">
            <v>21</v>
          </cell>
        </row>
        <row r="26">
          <cell r="A26">
            <v>42758</v>
          </cell>
          <cell r="B26">
            <v>22</v>
          </cell>
        </row>
        <row r="27">
          <cell r="A27">
            <v>42757</v>
          </cell>
          <cell r="B27">
            <v>23</v>
          </cell>
        </row>
        <row r="28">
          <cell r="A28">
            <v>42759</v>
          </cell>
          <cell r="B28">
            <v>24</v>
          </cell>
        </row>
        <row r="29">
          <cell r="A29">
            <v>42760</v>
          </cell>
          <cell r="B29">
            <v>25</v>
          </cell>
        </row>
        <row r="30">
          <cell r="A30">
            <v>42761</v>
          </cell>
          <cell r="B30">
            <v>26</v>
          </cell>
        </row>
        <row r="31">
          <cell r="A31">
            <v>42762</v>
          </cell>
          <cell r="B31">
            <v>27</v>
          </cell>
        </row>
        <row r="32">
          <cell r="A32">
            <v>42763</v>
          </cell>
          <cell r="B32">
            <v>28</v>
          </cell>
        </row>
        <row r="33">
          <cell r="A33">
            <v>42764</v>
          </cell>
          <cell r="B33">
            <v>29</v>
          </cell>
        </row>
        <row r="34">
          <cell r="A34">
            <v>42765</v>
          </cell>
          <cell r="B34">
            <v>30</v>
          </cell>
        </row>
        <row r="35">
          <cell r="A35">
            <v>42766</v>
          </cell>
          <cell r="B35">
            <v>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iElKotob/AwesomeMSO/tree/master/Excel/Labs" TargetMode="External"/><Relationship Id="rId2" Type="http://schemas.openxmlformats.org/officeDocument/2006/relationships/hyperlink" Target="https://github.com/NajiElKotob/AwesomeMSO/tree/master/Excel" TargetMode="External"/><Relationship Id="rId1" Type="http://schemas.openxmlformats.org/officeDocument/2006/relationships/hyperlink" Target="https://github.com/NajiElKotob/awesomems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geintelligence.com/tips-and-tricks/excel-tips-tricks/2015/11/lets-take-a-look-at-some-common-excel-errors-and-how-to-correct-the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index-function-a5dcf0dd-996d-40a4-a822-b56b061328b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match-function-e8dffd45-c762-47d6-bf89-533f4a37673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guidelines-and-examples-of-array-formulas-7d94a64e-3ff3-4686-9372-ecfd5caa57c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D228-81BB-473F-8D43-2DBF60593081}">
  <dimension ref="B2:C11"/>
  <sheetViews>
    <sheetView showGridLines="0" showRowColHeaders="0" tabSelected="1" workbookViewId="0">
      <selection activeCell="B17" sqref="B17"/>
    </sheetView>
  </sheetViews>
  <sheetFormatPr defaultRowHeight="14.4" x14ac:dyDescent="0.3"/>
  <cols>
    <col min="1" max="1" width="8.88671875" style="18"/>
    <col min="2" max="2" width="13.88671875" style="18" customWidth="1"/>
    <col min="3" max="16384" width="8.88671875" style="18"/>
  </cols>
  <sheetData>
    <row r="2" spans="2:3" ht="45" x14ac:dyDescent="0.75">
      <c r="B2" s="17" t="s">
        <v>65</v>
      </c>
    </row>
    <row r="4" spans="2:3" ht="18" x14ac:dyDescent="0.35">
      <c r="B4" s="19" t="s">
        <v>58</v>
      </c>
    </row>
    <row r="5" spans="2:3" x14ac:dyDescent="0.3">
      <c r="B5" s="20" t="s">
        <v>66</v>
      </c>
    </row>
    <row r="8" spans="2:3" x14ac:dyDescent="0.3">
      <c r="B8" s="21" t="s">
        <v>59</v>
      </c>
      <c r="C8" s="22" t="s">
        <v>60</v>
      </c>
    </row>
    <row r="9" spans="2:3" x14ac:dyDescent="0.3">
      <c r="B9" s="21" t="s">
        <v>61</v>
      </c>
      <c r="C9" s="22" t="s">
        <v>62</v>
      </c>
    </row>
    <row r="10" spans="2:3" x14ac:dyDescent="0.3">
      <c r="B10" s="21" t="s">
        <v>63</v>
      </c>
      <c r="C10" s="22" t="s">
        <v>64</v>
      </c>
    </row>
    <row r="11" spans="2:3" x14ac:dyDescent="0.3">
      <c r="B11" s="21"/>
      <c r="C11" s="21"/>
    </row>
  </sheetData>
  <hyperlinks>
    <hyperlink ref="C8" r:id="rId1" location="excel" xr:uid="{FA6ED19E-96E5-4F36-825C-AB4FBE77569A}"/>
    <hyperlink ref="C10" r:id="rId2" xr:uid="{03610178-4C39-4FB6-BE1E-A59E41A820A0}"/>
    <hyperlink ref="C9" r:id="rId3" xr:uid="{768757F9-0D8C-4246-BC8A-CB2FDE8D7D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BF00-811D-4D6F-A8B7-5938F5F7EC1D}">
  <dimension ref="A1:G14"/>
  <sheetViews>
    <sheetView zoomScaleNormal="100" workbookViewId="0"/>
  </sheetViews>
  <sheetFormatPr defaultRowHeight="14.4" x14ac:dyDescent="0.3"/>
  <cols>
    <col min="3" max="3" width="4.21875" customWidth="1"/>
    <col min="6" max="6" width="0" hidden="1" customWidth="1"/>
    <col min="7" max="7" width="31" hidden="1" customWidth="1"/>
  </cols>
  <sheetData>
    <row r="1" spans="1:7" ht="18" x14ac:dyDescent="0.35">
      <c r="A1" s="1" t="s">
        <v>94</v>
      </c>
    </row>
    <row r="3" spans="1:7" x14ac:dyDescent="0.3">
      <c r="A3" s="7" t="s">
        <v>93</v>
      </c>
      <c r="B3" s="7" t="s">
        <v>92</v>
      </c>
      <c r="C3" s="7"/>
      <c r="D3" s="7"/>
      <c r="E3" s="7" t="s">
        <v>91</v>
      </c>
      <c r="F3" s="7" t="s">
        <v>90</v>
      </c>
      <c r="G3" s="7" t="s">
        <v>89</v>
      </c>
    </row>
    <row r="4" spans="1:7" x14ac:dyDescent="0.3">
      <c r="A4">
        <v>1001</v>
      </c>
      <c r="B4" t="s">
        <v>85</v>
      </c>
      <c r="D4" t="s">
        <v>85</v>
      </c>
      <c r="F4">
        <f>COUNTIF(B4:B14,D4)</f>
        <v>6</v>
      </c>
      <c r="G4" t="str">
        <f ca="1">_xlfn.FORMULATEXT(F4)</f>
        <v>=COUNTIF(B4:B14,D4)</v>
      </c>
    </row>
    <row r="5" spans="1:7" x14ac:dyDescent="0.3">
      <c r="A5">
        <v>1002</v>
      </c>
      <c r="B5" t="s">
        <v>87</v>
      </c>
      <c r="D5" t="s">
        <v>87</v>
      </c>
      <c r="F5">
        <f>COUNTIF(B4:B14,D5)</f>
        <v>2</v>
      </c>
      <c r="G5" t="str">
        <f ca="1">_xlfn.FORMULATEXT(F5)</f>
        <v>=COUNTIF(B4:B14,D5)</v>
      </c>
    </row>
    <row r="6" spans="1:7" x14ac:dyDescent="0.3">
      <c r="A6">
        <v>1003</v>
      </c>
      <c r="B6" t="s">
        <v>85</v>
      </c>
      <c r="D6" t="s">
        <v>88</v>
      </c>
      <c r="F6">
        <f>COUNTBLANK(B4:B14)</f>
        <v>1</v>
      </c>
      <c r="G6" t="str">
        <f ca="1">_xlfn.FORMULATEXT(F6)</f>
        <v>=COUNTBLANK(B4:B14)</v>
      </c>
    </row>
    <row r="7" spans="1:7" x14ac:dyDescent="0.3">
      <c r="A7">
        <v>1004</v>
      </c>
      <c r="B7" t="s">
        <v>87</v>
      </c>
      <c r="D7" t="s">
        <v>86</v>
      </c>
      <c r="F7">
        <f>COUNTA(B4:B14) - F4-F5</f>
        <v>2</v>
      </c>
      <c r="G7" t="str">
        <f ca="1">_xlfn.FORMULATEXT(F7)</f>
        <v>=COUNTA(B4:B14) - F4-F5</v>
      </c>
    </row>
    <row r="8" spans="1:7" x14ac:dyDescent="0.3">
      <c r="A8">
        <v>1005</v>
      </c>
      <c r="B8" t="s">
        <v>85</v>
      </c>
    </row>
    <row r="9" spans="1:7" x14ac:dyDescent="0.3">
      <c r="A9">
        <v>1006</v>
      </c>
      <c r="B9" t="s">
        <v>85</v>
      </c>
    </row>
    <row r="10" spans="1:7" x14ac:dyDescent="0.3">
      <c r="A10">
        <v>1007</v>
      </c>
      <c r="B10" t="s">
        <v>84</v>
      </c>
    </row>
    <row r="11" spans="1:7" x14ac:dyDescent="0.3">
      <c r="A11">
        <v>1008</v>
      </c>
      <c r="B11" t="s">
        <v>85</v>
      </c>
    </row>
    <row r="12" spans="1:7" x14ac:dyDescent="0.3">
      <c r="A12">
        <v>1009</v>
      </c>
    </row>
    <row r="13" spans="1:7" x14ac:dyDescent="0.3">
      <c r="A13">
        <v>1010</v>
      </c>
      <c r="B13" t="s">
        <v>85</v>
      </c>
    </row>
    <row r="14" spans="1:7" x14ac:dyDescent="0.3">
      <c r="A14">
        <v>1011</v>
      </c>
      <c r="B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EAD-B0B8-49F4-8133-B276852113C8}">
  <dimension ref="A1:L17"/>
  <sheetViews>
    <sheetView workbookViewId="0">
      <selection activeCell="H21" sqref="H21"/>
    </sheetView>
  </sheetViews>
  <sheetFormatPr defaultRowHeight="14.4" x14ac:dyDescent="0.3"/>
  <cols>
    <col min="1" max="1" width="26.88671875" customWidth="1"/>
    <col min="2" max="2" width="9.5546875" bestFit="1" customWidth="1"/>
    <col min="3" max="3" width="10.44140625" bestFit="1" customWidth="1"/>
    <col min="5" max="5" width="9.77734375" bestFit="1" customWidth="1"/>
    <col min="6" max="6" width="10.88671875" bestFit="1" customWidth="1"/>
    <col min="7" max="7" width="12.77734375" bestFit="1" customWidth="1"/>
    <col min="8" max="8" width="17.6640625" bestFit="1" customWidth="1"/>
    <col min="10" max="10" width="17.77734375" bestFit="1" customWidth="1"/>
    <col min="11" max="11" width="11.109375" bestFit="1" customWidth="1"/>
  </cols>
  <sheetData>
    <row r="1" spans="1:12" ht="18" x14ac:dyDescent="0.35">
      <c r="A1" s="1" t="s">
        <v>118</v>
      </c>
    </row>
    <row r="3" spans="1:12" x14ac:dyDescent="0.3">
      <c r="B3" s="32" t="s">
        <v>118</v>
      </c>
      <c r="C3" s="32"/>
      <c r="D3" s="32"/>
    </row>
    <row r="4" spans="1:12" x14ac:dyDescent="0.3">
      <c r="A4" s="7" t="s">
        <v>117</v>
      </c>
      <c r="B4" s="7" t="s">
        <v>116</v>
      </c>
      <c r="C4" s="7" t="s">
        <v>34</v>
      </c>
      <c r="D4" s="7" t="s">
        <v>115</v>
      </c>
      <c r="E4" s="7" t="s">
        <v>29</v>
      </c>
      <c r="F4" s="7" t="s">
        <v>114</v>
      </c>
      <c r="G4" s="7" t="s">
        <v>113</v>
      </c>
      <c r="H4" s="7" t="s">
        <v>112</v>
      </c>
      <c r="J4" t="s">
        <v>111</v>
      </c>
    </row>
    <row r="5" spans="1:12" x14ac:dyDescent="0.3">
      <c r="A5" t="s">
        <v>110</v>
      </c>
      <c r="B5">
        <v>72350</v>
      </c>
      <c r="C5">
        <v>144870</v>
      </c>
      <c r="D5">
        <v>93115</v>
      </c>
      <c r="E5" t="s">
        <v>95</v>
      </c>
      <c r="F5" t="s">
        <v>95</v>
      </c>
      <c r="G5" t="s">
        <v>95</v>
      </c>
      <c r="H5" t="s">
        <v>95</v>
      </c>
      <c r="J5" t="s">
        <v>109</v>
      </c>
      <c r="K5" s="31">
        <v>0.04</v>
      </c>
    </row>
    <row r="6" spans="1:12" x14ac:dyDescent="0.3">
      <c r="A6" t="s">
        <v>100</v>
      </c>
      <c r="B6">
        <v>73790</v>
      </c>
      <c r="C6">
        <v>133590</v>
      </c>
      <c r="D6">
        <v>130220</v>
      </c>
      <c r="E6" t="s">
        <v>95</v>
      </c>
      <c r="F6" t="s">
        <v>95</v>
      </c>
      <c r="G6" t="s">
        <v>95</v>
      </c>
      <c r="H6" t="s">
        <v>95</v>
      </c>
      <c r="J6" t="s">
        <v>108</v>
      </c>
      <c r="K6" s="31">
        <v>0.02</v>
      </c>
    </row>
    <row r="7" spans="1:12" x14ac:dyDescent="0.3">
      <c r="A7" t="s">
        <v>107</v>
      </c>
      <c r="B7">
        <v>18740</v>
      </c>
      <c r="C7">
        <v>140760</v>
      </c>
      <c r="D7">
        <v>110500</v>
      </c>
      <c r="E7" t="s">
        <v>95</v>
      </c>
      <c r="F7" t="s">
        <v>95</v>
      </c>
      <c r="G7" t="s">
        <v>95</v>
      </c>
      <c r="H7" t="s">
        <v>95</v>
      </c>
      <c r="J7" t="s">
        <v>106</v>
      </c>
      <c r="K7" s="30">
        <v>100000</v>
      </c>
      <c r="L7" s="29" t="s">
        <v>105</v>
      </c>
    </row>
    <row r="8" spans="1:12" x14ac:dyDescent="0.3">
      <c r="A8" t="s">
        <v>104</v>
      </c>
      <c r="B8">
        <v>85490</v>
      </c>
      <c r="C8">
        <v>133480</v>
      </c>
      <c r="D8">
        <v>101910</v>
      </c>
      <c r="E8" t="s">
        <v>95</v>
      </c>
      <c r="F8" t="s">
        <v>95</v>
      </c>
      <c r="G8" t="s">
        <v>95</v>
      </c>
      <c r="H8" t="s">
        <v>95</v>
      </c>
      <c r="K8" s="28"/>
    </row>
    <row r="9" spans="1:12" x14ac:dyDescent="0.3">
      <c r="A9" t="s">
        <v>103</v>
      </c>
      <c r="B9">
        <v>130180</v>
      </c>
      <c r="C9">
        <v>67790</v>
      </c>
      <c r="D9">
        <v>110000</v>
      </c>
      <c r="E9" t="s">
        <v>95</v>
      </c>
      <c r="F9" t="s">
        <v>95</v>
      </c>
      <c r="G9" t="s">
        <v>95</v>
      </c>
      <c r="H9" t="s">
        <v>95</v>
      </c>
    </row>
    <row r="10" spans="1:12" x14ac:dyDescent="0.3">
      <c r="A10" t="s">
        <v>102</v>
      </c>
      <c r="B10">
        <v>87490</v>
      </c>
      <c r="C10">
        <v>49590</v>
      </c>
      <c r="D10">
        <v>37880</v>
      </c>
      <c r="E10" t="s">
        <v>95</v>
      </c>
      <c r="F10" t="s">
        <v>95</v>
      </c>
      <c r="G10" t="s">
        <v>95</v>
      </c>
      <c r="H10" t="s">
        <v>95</v>
      </c>
    </row>
    <row r="11" spans="1:12" x14ac:dyDescent="0.3">
      <c r="A11" t="s">
        <v>101</v>
      </c>
      <c r="B11">
        <v>10300</v>
      </c>
      <c r="C11">
        <v>88000</v>
      </c>
      <c r="D11">
        <v>55000</v>
      </c>
      <c r="E11" t="s">
        <v>95</v>
      </c>
      <c r="F11" t="s">
        <v>95</v>
      </c>
      <c r="G11" t="s">
        <v>95</v>
      </c>
      <c r="H11" t="s">
        <v>95</v>
      </c>
    </row>
    <row r="12" spans="1:12" x14ac:dyDescent="0.3">
      <c r="A12" t="s">
        <v>100</v>
      </c>
      <c r="B12">
        <v>34596</v>
      </c>
      <c r="C12">
        <v>98754</v>
      </c>
      <c r="D12">
        <v>56789</v>
      </c>
      <c r="E12" t="s">
        <v>95</v>
      </c>
      <c r="F12" t="s">
        <v>95</v>
      </c>
      <c r="G12" t="s">
        <v>95</v>
      </c>
      <c r="H12" t="s">
        <v>95</v>
      </c>
    </row>
    <row r="14" spans="1:12" x14ac:dyDescent="0.3">
      <c r="A14" t="s">
        <v>29</v>
      </c>
      <c r="E14" t="s">
        <v>95</v>
      </c>
    </row>
    <row r="15" spans="1:12" x14ac:dyDescent="0.3">
      <c r="A15" t="s">
        <v>99</v>
      </c>
      <c r="E15" t="s">
        <v>95</v>
      </c>
      <c r="F15" s="27" t="s">
        <v>97</v>
      </c>
    </row>
    <row r="16" spans="1:12" ht="43.2" x14ac:dyDescent="0.3">
      <c r="A16" s="26" t="s">
        <v>98</v>
      </c>
      <c r="E16" t="s">
        <v>95</v>
      </c>
      <c r="F16" s="27" t="s">
        <v>97</v>
      </c>
    </row>
    <row r="17" spans="1:5" ht="43.2" x14ac:dyDescent="0.3">
      <c r="A17" s="26" t="s">
        <v>96</v>
      </c>
      <c r="E17" t="s">
        <v>95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A539-841C-415A-A6A0-6F56FB57E010}">
  <dimension ref="A1:C21"/>
  <sheetViews>
    <sheetView workbookViewId="0">
      <selection activeCell="A15" sqref="A15:B15"/>
    </sheetView>
  </sheetViews>
  <sheetFormatPr defaultRowHeight="14.4" x14ac:dyDescent="0.3"/>
  <sheetData>
    <row r="1" spans="1:3" ht="18" x14ac:dyDescent="0.35">
      <c r="A1" s="1" t="s">
        <v>57</v>
      </c>
    </row>
    <row r="3" spans="1:3" x14ac:dyDescent="0.3">
      <c r="A3" t="s">
        <v>48</v>
      </c>
      <c r="B3">
        <v>0</v>
      </c>
    </row>
    <row r="4" spans="1:3" x14ac:dyDescent="0.3">
      <c r="A4" t="s">
        <v>47</v>
      </c>
      <c r="B4">
        <v>100</v>
      </c>
    </row>
    <row r="5" spans="1:3" x14ac:dyDescent="0.3">
      <c r="A5" t="s">
        <v>56</v>
      </c>
      <c r="B5" t="e">
        <f>B4/B3</f>
        <v>#DIV/0!</v>
      </c>
      <c r="C5" t="str">
        <f ca="1">_xlfn.FORMULATEXT(B5)</f>
        <v>=B4/B3</v>
      </c>
    </row>
    <row r="6" spans="1:3" x14ac:dyDescent="0.3">
      <c r="A6" t="s">
        <v>55</v>
      </c>
      <c r="B6" t="str">
        <f>IFERROR(B4/B3,"Invalid")</f>
        <v>Invalid</v>
      </c>
      <c r="C6" t="str">
        <f ca="1">_xlfn.FORMULATEXT(B6)</f>
        <v>=IFERROR(B4/B3,"Invalid")</v>
      </c>
    </row>
    <row r="7" spans="1:3" x14ac:dyDescent="0.3">
      <c r="A7" t="s">
        <v>54</v>
      </c>
      <c r="B7">
        <f>IFERROR(B4/B3,-1)</f>
        <v>-1</v>
      </c>
      <c r="C7" t="str">
        <f ca="1">_xlfn.FORMULATEXT(B7)</f>
        <v>=IFERROR(B4/B3,-1)</v>
      </c>
    </row>
    <row r="9" spans="1:3" x14ac:dyDescent="0.3">
      <c r="A9" s="4" t="s">
        <v>53</v>
      </c>
    </row>
    <row r="10" spans="1:3" x14ac:dyDescent="0.3">
      <c r="A10" s="3" t="s">
        <v>52</v>
      </c>
    </row>
    <row r="11" spans="1:3" x14ac:dyDescent="0.3">
      <c r="A11" s="2" t="s">
        <v>51</v>
      </c>
    </row>
    <row r="15" spans="1:3" x14ac:dyDescent="0.3">
      <c r="A15" s="8" t="s">
        <v>50</v>
      </c>
      <c r="B15" s="8"/>
    </row>
    <row r="17" spans="1:2" x14ac:dyDescent="0.3">
      <c r="A17" t="s">
        <v>49</v>
      </c>
    </row>
    <row r="19" spans="1:2" x14ac:dyDescent="0.3">
      <c r="A19" t="s">
        <v>48</v>
      </c>
      <c r="B19">
        <v>150</v>
      </c>
    </row>
    <row r="20" spans="1:2" x14ac:dyDescent="0.3">
      <c r="A20" t="s">
        <v>47</v>
      </c>
      <c r="B20">
        <v>75</v>
      </c>
    </row>
    <row r="21" spans="1:2" x14ac:dyDescent="0.3">
      <c r="A21" t="s">
        <v>46</v>
      </c>
      <c r="B21">
        <f>B19+B20</f>
        <v>225</v>
      </c>
    </row>
  </sheetData>
  <hyperlinks>
    <hyperlink ref="A11" r:id="rId1" xr:uid="{70C7917D-BE1F-4B19-A7E4-4835320648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E8C0-29C9-458A-8B06-362DAA6BEB11}">
  <dimension ref="A1:M20"/>
  <sheetViews>
    <sheetView zoomScaleNormal="100" workbookViewId="0">
      <selection activeCell="A18" sqref="A18"/>
    </sheetView>
  </sheetViews>
  <sheetFormatPr defaultRowHeight="14.4" x14ac:dyDescent="0.3"/>
  <cols>
    <col min="1" max="1" width="14" customWidth="1"/>
    <col min="2" max="2" width="10.5546875" bestFit="1" customWidth="1"/>
    <col min="3" max="3" width="8.5546875" bestFit="1" customWidth="1"/>
    <col min="4" max="4" width="10.44140625" bestFit="1" customWidth="1"/>
    <col min="5" max="5" width="10.5546875" bestFit="1" customWidth="1"/>
    <col min="6" max="6" width="8.5546875" bestFit="1" customWidth="1"/>
    <col min="7" max="7" width="10.44140625" bestFit="1" customWidth="1"/>
    <col min="8" max="8" width="9.5546875" bestFit="1" customWidth="1"/>
    <col min="9" max="9" width="8.5546875" bestFit="1" customWidth="1"/>
    <col min="10" max="10" width="10.44140625" bestFit="1" customWidth="1"/>
    <col min="11" max="11" width="10.5546875" bestFit="1" customWidth="1"/>
    <col min="12" max="12" width="8.5546875" bestFit="1" customWidth="1"/>
    <col min="13" max="13" width="10.44140625" bestFit="1" customWidth="1"/>
  </cols>
  <sheetData>
    <row r="1" spans="1:13" ht="18" x14ac:dyDescent="0.35">
      <c r="A1" s="1" t="s">
        <v>119</v>
      </c>
    </row>
    <row r="3" spans="1:13" x14ac:dyDescent="0.3">
      <c r="A3" t="s">
        <v>45</v>
      </c>
    </row>
    <row r="4" spans="1:13" x14ac:dyDescent="0.3">
      <c r="A4" s="16" t="s">
        <v>44</v>
      </c>
    </row>
    <row r="7" spans="1:13" x14ac:dyDescent="0.3">
      <c r="A7" s="15" t="s">
        <v>41</v>
      </c>
    </row>
    <row r="9" spans="1:13" x14ac:dyDescent="0.3">
      <c r="B9" s="13" t="s">
        <v>40</v>
      </c>
      <c r="C9" s="13"/>
      <c r="D9" s="13"/>
      <c r="E9" s="13" t="s">
        <v>39</v>
      </c>
      <c r="F9" s="13"/>
      <c r="G9" s="13"/>
      <c r="H9" s="13" t="s">
        <v>38</v>
      </c>
      <c r="I9" s="13"/>
      <c r="J9" s="13"/>
      <c r="K9" s="13" t="s">
        <v>37</v>
      </c>
      <c r="L9" s="13"/>
      <c r="M9" s="13"/>
    </row>
    <row r="10" spans="1:13" x14ac:dyDescent="0.3">
      <c r="B10" s="13" t="s">
        <v>36</v>
      </c>
      <c r="C10" s="13" t="s">
        <v>35</v>
      </c>
      <c r="D10" s="13" t="s">
        <v>34</v>
      </c>
      <c r="E10" s="13" t="s">
        <v>36</v>
      </c>
      <c r="F10" s="13" t="s">
        <v>35</v>
      </c>
      <c r="G10" s="13" t="s">
        <v>34</v>
      </c>
      <c r="H10" s="13" t="s">
        <v>36</v>
      </c>
      <c r="I10" s="13" t="s">
        <v>35</v>
      </c>
      <c r="J10" s="13" t="s">
        <v>34</v>
      </c>
      <c r="K10" s="13" t="s">
        <v>36</v>
      </c>
      <c r="L10" s="13" t="s">
        <v>35</v>
      </c>
      <c r="M10" s="13" t="s">
        <v>34</v>
      </c>
    </row>
    <row r="11" spans="1:13" x14ac:dyDescent="0.3">
      <c r="A11">
        <v>2005</v>
      </c>
      <c r="B11" s="13">
        <v>1309047.1978</v>
      </c>
      <c r="C11" s="13">
        <v>2482.39</v>
      </c>
      <c r="D11" s="13">
        <v>235.64</v>
      </c>
      <c r="E11" s="13">
        <v>291590.51939999999</v>
      </c>
      <c r="F11" s="13">
        <v>7658.02</v>
      </c>
      <c r="G11" s="13">
        <v>18366.21</v>
      </c>
      <c r="H11" s="13">
        <v>180571.69200000001</v>
      </c>
      <c r="I11" s="13">
        <v>7050.33</v>
      </c>
      <c r="J11" s="13">
        <v>8475.1200000000008</v>
      </c>
      <c r="K11" s="13">
        <v>237784.9902</v>
      </c>
      <c r="L11" s="13">
        <v>4077.96</v>
      </c>
      <c r="M11" s="13">
        <v>3978.98</v>
      </c>
    </row>
    <row r="12" spans="1:13" x14ac:dyDescent="0.3">
      <c r="A12">
        <v>2006</v>
      </c>
      <c r="B12" s="13">
        <v>2154284.8835</v>
      </c>
      <c r="C12" s="13">
        <v>15321.14</v>
      </c>
      <c r="D12" s="13">
        <v>37359.480000000003</v>
      </c>
      <c r="E12" s="13">
        <v>591586.85400000005</v>
      </c>
      <c r="F12" s="13">
        <v>11254.28</v>
      </c>
      <c r="G12" s="13">
        <v>25654.35</v>
      </c>
      <c r="H12" s="13">
        <v>514942.01309999998</v>
      </c>
      <c r="I12" s="13">
        <v>9968.27</v>
      </c>
      <c r="J12" s="13">
        <v>19982.78</v>
      </c>
      <c r="K12" s="13">
        <v>521230.84749999997</v>
      </c>
      <c r="L12" s="13">
        <v>9685.34</v>
      </c>
      <c r="M12" s="13">
        <v>15987.55</v>
      </c>
    </row>
    <row r="13" spans="1:13" x14ac:dyDescent="0.3">
      <c r="A13">
        <v>2007</v>
      </c>
      <c r="B13" s="13">
        <v>2947789.4830999998</v>
      </c>
      <c r="C13" s="13">
        <v>28613.26</v>
      </c>
      <c r="D13" s="13">
        <v>57381.47</v>
      </c>
      <c r="E13" s="14">
        <v>1251079.5275000001</v>
      </c>
      <c r="F13" s="13">
        <v>14020.35</v>
      </c>
      <c r="G13" s="13">
        <v>33148.69</v>
      </c>
      <c r="H13" s="13">
        <v>987840.18920000002</v>
      </c>
      <c r="I13" s="13">
        <v>12499.3</v>
      </c>
      <c r="J13" s="13">
        <v>25985.48</v>
      </c>
      <c r="K13" s="13">
        <v>1023609.6004999999</v>
      </c>
      <c r="L13" s="13">
        <v>14093.26</v>
      </c>
      <c r="M13" s="13">
        <v>25323.99</v>
      </c>
    </row>
    <row r="14" spans="1:13" x14ac:dyDescent="0.3">
      <c r="A14">
        <v>2008</v>
      </c>
      <c r="B14" s="13">
        <v>81309.16</v>
      </c>
      <c r="C14" s="13">
        <v>41646.69</v>
      </c>
      <c r="D14" s="13">
        <v>81309.16</v>
      </c>
      <c r="E14" s="13">
        <v>1148585.76</v>
      </c>
      <c r="F14" s="13">
        <v>18219.16</v>
      </c>
      <c r="G14" s="13">
        <v>43481.35</v>
      </c>
      <c r="H14" s="13">
        <v>870221.82</v>
      </c>
      <c r="I14" s="13">
        <v>14535.92</v>
      </c>
      <c r="J14" s="13">
        <v>37421.300000000003</v>
      </c>
      <c r="K14" s="13">
        <v>1025888.91</v>
      </c>
      <c r="L14" s="13">
        <v>9472.14</v>
      </c>
      <c r="M14" s="13">
        <v>36908.6</v>
      </c>
    </row>
    <row r="17" spans="1:2" x14ac:dyDescent="0.3">
      <c r="A17" s="7" t="s">
        <v>33</v>
      </c>
    </row>
    <row r="18" spans="1:2" x14ac:dyDescent="0.3">
      <c r="A18" t="s">
        <v>31</v>
      </c>
      <c r="B18" s="12">
        <f>INDEX(B11:M14,3,4)</f>
        <v>1251079.5275000001</v>
      </c>
    </row>
    <row r="20" spans="1:2" x14ac:dyDescent="0.3">
      <c r="A20" s="8" t="s">
        <v>50</v>
      </c>
      <c r="B20" s="8"/>
    </row>
  </sheetData>
  <hyperlinks>
    <hyperlink ref="A4" r:id="rId1" xr:uid="{B1631A8A-B12D-421A-9838-89C37045913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AC9F-E98A-4147-BC63-AEB98C62AAF0}">
  <dimension ref="A1:M34"/>
  <sheetViews>
    <sheetView zoomScaleNormal="100" workbookViewId="0">
      <selection activeCell="K18" sqref="K18"/>
    </sheetView>
  </sheetViews>
  <sheetFormatPr defaultRowHeight="14.4" x14ac:dyDescent="0.3"/>
  <cols>
    <col min="1" max="1" width="14" customWidth="1"/>
    <col min="2" max="2" width="10.5546875" bestFit="1" customWidth="1"/>
    <col min="3" max="3" width="8.5546875" bestFit="1" customWidth="1"/>
    <col min="4" max="4" width="10.44140625" bestFit="1" customWidth="1"/>
    <col min="5" max="5" width="10.5546875" bestFit="1" customWidth="1"/>
    <col min="6" max="6" width="8.5546875" bestFit="1" customWidth="1"/>
    <col min="7" max="7" width="10.44140625" bestFit="1" customWidth="1"/>
    <col min="8" max="8" width="7" bestFit="1" customWidth="1"/>
    <col min="9" max="9" width="8.5546875" bestFit="1" customWidth="1"/>
    <col min="10" max="10" width="13.77734375" bestFit="1" customWidth="1"/>
    <col min="11" max="11" width="10.5546875" bestFit="1" customWidth="1"/>
    <col min="12" max="12" width="13.77734375" bestFit="1" customWidth="1"/>
    <col min="13" max="13" width="10.44140625" bestFit="1" customWidth="1"/>
  </cols>
  <sheetData>
    <row r="1" spans="1:13" ht="18" x14ac:dyDescent="0.35">
      <c r="A1" s="1" t="s">
        <v>120</v>
      </c>
    </row>
    <row r="4" spans="1:13" x14ac:dyDescent="0.3">
      <c r="A4" t="s">
        <v>43</v>
      </c>
    </row>
    <row r="5" spans="1:13" x14ac:dyDescent="0.3">
      <c r="A5" s="16" t="s">
        <v>42</v>
      </c>
    </row>
    <row r="7" spans="1:13" x14ac:dyDescent="0.3">
      <c r="A7" s="15" t="s">
        <v>41</v>
      </c>
    </row>
    <row r="9" spans="1:13" x14ac:dyDescent="0.3">
      <c r="A9" t="s">
        <v>121</v>
      </c>
      <c r="B9" t="s">
        <v>122</v>
      </c>
      <c r="C9" t="s">
        <v>25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s="13"/>
      <c r="J9" s="13"/>
      <c r="K9" s="13"/>
      <c r="L9" s="13"/>
      <c r="M9" s="13"/>
    </row>
    <row r="10" spans="1:13" x14ac:dyDescent="0.3">
      <c r="A10" t="s">
        <v>34</v>
      </c>
      <c r="B10" t="s">
        <v>129</v>
      </c>
      <c r="C10">
        <v>1</v>
      </c>
      <c r="D10">
        <v>1050</v>
      </c>
      <c r="E10">
        <v>1513</v>
      </c>
      <c r="F10">
        <v>1050</v>
      </c>
      <c r="G10">
        <v>1513</v>
      </c>
      <c r="H10">
        <v>463</v>
      </c>
      <c r="I10" s="13"/>
      <c r="J10" s="7" t="s">
        <v>32</v>
      </c>
      <c r="K10">
        <v>31</v>
      </c>
      <c r="M10" s="13"/>
    </row>
    <row r="11" spans="1:13" x14ac:dyDescent="0.3">
      <c r="A11" t="s">
        <v>34</v>
      </c>
      <c r="B11" t="s">
        <v>129</v>
      </c>
      <c r="C11">
        <v>3</v>
      </c>
      <c r="D11">
        <v>221.67</v>
      </c>
      <c r="E11">
        <v>323</v>
      </c>
      <c r="F11">
        <v>665.01</v>
      </c>
      <c r="G11">
        <v>969</v>
      </c>
      <c r="H11">
        <v>303.99</v>
      </c>
      <c r="I11" s="13"/>
      <c r="J11" t="s">
        <v>130</v>
      </c>
      <c r="K11" s="12">
        <f>MATCH(K10,H9:H34,0)</f>
        <v>18</v>
      </c>
      <c r="L11" s="12" t="str">
        <f>INDEX(A10:H34,K11,2)</f>
        <v>Tires and Tubes</v>
      </c>
      <c r="M11" s="12">
        <f>INDEX(A10:H34,K11,8)</f>
        <v>23.010000000000005</v>
      </c>
    </row>
    <row r="12" spans="1:13" x14ac:dyDescent="0.3">
      <c r="A12" t="s">
        <v>34</v>
      </c>
      <c r="B12" t="s">
        <v>128</v>
      </c>
      <c r="C12">
        <v>1</v>
      </c>
      <c r="D12">
        <v>870</v>
      </c>
      <c r="E12">
        <v>1156</v>
      </c>
      <c r="F12">
        <v>870</v>
      </c>
      <c r="G12">
        <v>1156</v>
      </c>
      <c r="H12">
        <v>286</v>
      </c>
      <c r="I12" s="13"/>
      <c r="J12" s="13"/>
      <c r="K12" s="13"/>
    </row>
    <row r="13" spans="1:13" x14ac:dyDescent="0.3">
      <c r="A13" t="s">
        <v>34</v>
      </c>
      <c r="B13" t="s">
        <v>128</v>
      </c>
      <c r="C13">
        <v>1</v>
      </c>
      <c r="D13">
        <v>812</v>
      </c>
      <c r="E13">
        <v>1071</v>
      </c>
      <c r="F13">
        <v>812</v>
      </c>
      <c r="G13">
        <v>1071</v>
      </c>
      <c r="H13">
        <v>259</v>
      </c>
      <c r="I13" s="13"/>
      <c r="J13" s="13"/>
      <c r="K13" s="13"/>
    </row>
    <row r="14" spans="1:13" x14ac:dyDescent="0.3">
      <c r="A14" t="s">
        <v>34</v>
      </c>
      <c r="B14" t="s">
        <v>128</v>
      </c>
      <c r="C14">
        <v>1</v>
      </c>
      <c r="D14">
        <v>625</v>
      </c>
      <c r="E14">
        <v>868</v>
      </c>
      <c r="F14">
        <v>625</v>
      </c>
      <c r="G14">
        <v>868</v>
      </c>
      <c r="H14">
        <v>243</v>
      </c>
      <c r="I14" s="13"/>
      <c r="J14" s="8" t="s">
        <v>50</v>
      </c>
      <c r="K14" s="8"/>
      <c r="L14" s="8"/>
      <c r="M14" s="8"/>
    </row>
    <row r="15" spans="1:13" x14ac:dyDescent="0.3">
      <c r="A15" t="s">
        <v>34</v>
      </c>
      <c r="B15" t="s">
        <v>128</v>
      </c>
      <c r="C15">
        <v>1</v>
      </c>
      <c r="D15">
        <v>638</v>
      </c>
      <c r="E15">
        <v>865</v>
      </c>
      <c r="F15">
        <v>638</v>
      </c>
      <c r="G15">
        <v>865</v>
      </c>
      <c r="H15">
        <v>227</v>
      </c>
    </row>
    <row r="16" spans="1:13" x14ac:dyDescent="0.3">
      <c r="A16" t="s">
        <v>34</v>
      </c>
      <c r="B16" t="s">
        <v>129</v>
      </c>
      <c r="C16">
        <v>1</v>
      </c>
      <c r="D16">
        <v>840</v>
      </c>
      <c r="E16">
        <v>1048</v>
      </c>
      <c r="F16">
        <v>840</v>
      </c>
      <c r="G16">
        <v>1048</v>
      </c>
      <c r="H16" s="33">
        <v>208</v>
      </c>
    </row>
    <row r="17" spans="1:8" x14ac:dyDescent="0.3">
      <c r="A17" t="s">
        <v>34</v>
      </c>
      <c r="B17" t="s">
        <v>128</v>
      </c>
      <c r="C17">
        <v>3</v>
      </c>
      <c r="D17">
        <v>203</v>
      </c>
      <c r="E17">
        <v>264.66666666666669</v>
      </c>
      <c r="F17">
        <v>609</v>
      </c>
      <c r="G17">
        <v>794</v>
      </c>
      <c r="H17">
        <v>185</v>
      </c>
    </row>
    <row r="18" spans="1:8" x14ac:dyDescent="0.3">
      <c r="A18" t="s">
        <v>34</v>
      </c>
      <c r="B18" t="s">
        <v>129</v>
      </c>
      <c r="C18">
        <v>1</v>
      </c>
      <c r="D18">
        <v>490</v>
      </c>
      <c r="E18">
        <v>657</v>
      </c>
      <c r="F18">
        <v>490</v>
      </c>
      <c r="G18">
        <v>657</v>
      </c>
      <c r="H18">
        <v>167</v>
      </c>
    </row>
    <row r="19" spans="1:8" x14ac:dyDescent="0.3">
      <c r="A19" t="s">
        <v>34</v>
      </c>
      <c r="B19" t="s">
        <v>128</v>
      </c>
      <c r="C19">
        <v>1</v>
      </c>
      <c r="D19">
        <v>406</v>
      </c>
      <c r="E19">
        <v>529</v>
      </c>
      <c r="F19">
        <v>406</v>
      </c>
      <c r="G19">
        <v>529</v>
      </c>
      <c r="H19">
        <v>123</v>
      </c>
    </row>
    <row r="20" spans="1:8" x14ac:dyDescent="0.3">
      <c r="A20" t="s">
        <v>34</v>
      </c>
      <c r="B20" t="s">
        <v>128</v>
      </c>
      <c r="C20">
        <v>3</v>
      </c>
      <c r="D20">
        <v>83.33</v>
      </c>
      <c r="E20">
        <v>117.33333333333333</v>
      </c>
      <c r="F20">
        <v>249.99</v>
      </c>
      <c r="G20">
        <v>352</v>
      </c>
      <c r="H20">
        <v>102.00999999999999</v>
      </c>
    </row>
    <row r="21" spans="1:8" x14ac:dyDescent="0.3">
      <c r="A21" t="s">
        <v>34</v>
      </c>
      <c r="B21" t="s">
        <v>129</v>
      </c>
      <c r="C21">
        <v>3</v>
      </c>
      <c r="D21">
        <v>58.33</v>
      </c>
      <c r="E21">
        <v>78.333333333333329</v>
      </c>
      <c r="F21">
        <v>174.99</v>
      </c>
      <c r="G21">
        <v>235</v>
      </c>
      <c r="H21" s="13">
        <v>60.009999999999991</v>
      </c>
    </row>
    <row r="22" spans="1:8" x14ac:dyDescent="0.3">
      <c r="A22" t="s">
        <v>34</v>
      </c>
      <c r="B22" t="s">
        <v>128</v>
      </c>
      <c r="C22">
        <v>2</v>
      </c>
      <c r="D22">
        <v>57.5</v>
      </c>
      <c r="E22">
        <v>78.5</v>
      </c>
      <c r="F22">
        <v>115</v>
      </c>
      <c r="G22">
        <v>157</v>
      </c>
      <c r="H22">
        <v>42</v>
      </c>
    </row>
    <row r="23" spans="1:8" x14ac:dyDescent="0.3">
      <c r="A23" t="s">
        <v>34</v>
      </c>
      <c r="B23" t="s">
        <v>128</v>
      </c>
      <c r="C23">
        <v>3</v>
      </c>
      <c r="D23">
        <v>35</v>
      </c>
      <c r="E23">
        <v>48</v>
      </c>
      <c r="F23">
        <v>105</v>
      </c>
      <c r="G23">
        <v>144</v>
      </c>
      <c r="H23">
        <v>39</v>
      </c>
    </row>
    <row r="24" spans="1:8" x14ac:dyDescent="0.3">
      <c r="A24" t="s">
        <v>34</v>
      </c>
      <c r="B24" t="s">
        <v>128</v>
      </c>
      <c r="C24">
        <v>2</v>
      </c>
      <c r="D24">
        <v>42.5</v>
      </c>
      <c r="E24">
        <v>61.5</v>
      </c>
      <c r="F24">
        <v>85</v>
      </c>
      <c r="G24">
        <v>123</v>
      </c>
      <c r="H24">
        <v>38</v>
      </c>
    </row>
    <row r="25" spans="1:8" x14ac:dyDescent="0.3">
      <c r="A25" t="s">
        <v>34</v>
      </c>
      <c r="B25" t="s">
        <v>128</v>
      </c>
      <c r="C25">
        <v>1</v>
      </c>
      <c r="D25">
        <v>112</v>
      </c>
      <c r="E25">
        <v>149</v>
      </c>
      <c r="F25">
        <v>112</v>
      </c>
      <c r="G25">
        <v>149</v>
      </c>
      <c r="H25">
        <v>37</v>
      </c>
    </row>
    <row r="26" spans="1:8" x14ac:dyDescent="0.3">
      <c r="A26" t="s">
        <v>34</v>
      </c>
      <c r="B26" t="s">
        <v>128</v>
      </c>
      <c r="C26">
        <v>3</v>
      </c>
      <c r="D26">
        <v>40</v>
      </c>
      <c r="E26">
        <v>50.333333333333336</v>
      </c>
      <c r="F26">
        <v>120</v>
      </c>
      <c r="G26">
        <v>151</v>
      </c>
      <c r="H26">
        <v>31</v>
      </c>
    </row>
    <row r="27" spans="1:8" x14ac:dyDescent="0.3">
      <c r="A27" t="s">
        <v>34</v>
      </c>
      <c r="B27" t="s">
        <v>128</v>
      </c>
      <c r="C27">
        <v>3</v>
      </c>
      <c r="D27">
        <v>23.33</v>
      </c>
      <c r="E27">
        <v>31</v>
      </c>
      <c r="F27">
        <v>69.989999999999995</v>
      </c>
      <c r="G27">
        <v>93</v>
      </c>
      <c r="H27">
        <v>23.010000000000005</v>
      </c>
    </row>
    <row r="28" spans="1:8" x14ac:dyDescent="0.3">
      <c r="A28" t="s">
        <v>34</v>
      </c>
      <c r="B28" t="s">
        <v>128</v>
      </c>
      <c r="C28">
        <v>3</v>
      </c>
      <c r="D28">
        <v>13.33</v>
      </c>
      <c r="E28">
        <v>19</v>
      </c>
      <c r="F28">
        <v>39.99</v>
      </c>
      <c r="G28">
        <v>57</v>
      </c>
      <c r="H28">
        <v>17.009999999999998</v>
      </c>
    </row>
    <row r="29" spans="1:8" x14ac:dyDescent="0.3">
      <c r="A29" t="s">
        <v>34</v>
      </c>
      <c r="B29" t="s">
        <v>128</v>
      </c>
      <c r="C29">
        <v>3</v>
      </c>
      <c r="D29">
        <v>8.33</v>
      </c>
      <c r="E29">
        <v>11.333333333333334</v>
      </c>
      <c r="F29">
        <v>24.990000000000002</v>
      </c>
      <c r="G29">
        <v>34</v>
      </c>
      <c r="H29">
        <v>9.009999999999998</v>
      </c>
    </row>
    <row r="30" spans="1:8" x14ac:dyDescent="0.3">
      <c r="A30" t="s">
        <v>34</v>
      </c>
      <c r="B30" t="s">
        <v>128</v>
      </c>
      <c r="C30">
        <v>1</v>
      </c>
      <c r="D30">
        <v>16</v>
      </c>
      <c r="E30">
        <v>22</v>
      </c>
      <c r="F30">
        <v>16</v>
      </c>
      <c r="G30">
        <v>22</v>
      </c>
      <c r="H30">
        <v>6</v>
      </c>
    </row>
    <row r="31" spans="1:8" x14ac:dyDescent="0.3">
      <c r="A31" t="s">
        <v>34</v>
      </c>
      <c r="B31" t="s">
        <v>128</v>
      </c>
      <c r="C31">
        <v>1</v>
      </c>
      <c r="D31">
        <v>25</v>
      </c>
      <c r="E31">
        <v>33</v>
      </c>
      <c r="F31">
        <v>34</v>
      </c>
      <c r="G31">
        <v>33</v>
      </c>
      <c r="H31">
        <v>-1</v>
      </c>
    </row>
    <row r="32" spans="1:8" x14ac:dyDescent="0.3">
      <c r="A32" t="s">
        <v>34</v>
      </c>
      <c r="B32" t="s">
        <v>128</v>
      </c>
      <c r="C32">
        <v>1</v>
      </c>
      <c r="D32">
        <v>60</v>
      </c>
      <c r="E32">
        <v>84</v>
      </c>
      <c r="F32">
        <v>90</v>
      </c>
      <c r="G32">
        <v>84</v>
      </c>
      <c r="H32">
        <v>-6</v>
      </c>
    </row>
    <row r="33" spans="1:8" x14ac:dyDescent="0.3">
      <c r="A33" t="s">
        <v>34</v>
      </c>
      <c r="B33" t="s">
        <v>128</v>
      </c>
      <c r="C33">
        <v>1</v>
      </c>
      <c r="D33">
        <v>100</v>
      </c>
      <c r="E33">
        <v>139</v>
      </c>
      <c r="F33">
        <v>145</v>
      </c>
      <c r="G33">
        <v>139</v>
      </c>
      <c r="H33">
        <v>-6</v>
      </c>
    </row>
    <row r="34" spans="1:8" x14ac:dyDescent="0.3">
      <c r="A34" t="s">
        <v>34</v>
      </c>
      <c r="B34" t="s">
        <v>128</v>
      </c>
      <c r="C34">
        <v>2</v>
      </c>
      <c r="D34">
        <v>390</v>
      </c>
      <c r="E34">
        <v>383</v>
      </c>
      <c r="F34">
        <v>780</v>
      </c>
      <c r="G34">
        <v>766</v>
      </c>
      <c r="H34">
        <v>-14</v>
      </c>
    </row>
  </sheetData>
  <sortState xmlns:xlrd2="http://schemas.microsoft.com/office/spreadsheetml/2017/richdata2" ref="A10:H34">
    <sortCondition descending="1" ref="H10"/>
  </sortState>
  <hyperlinks>
    <hyperlink ref="A5" r:id="rId1" xr:uid="{E20BC706-E642-43E3-942F-05370199A5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3ACB-5DB2-4FDC-B61C-92057ED2424C}">
  <dimension ref="A1:E33"/>
  <sheetViews>
    <sheetView workbookViewId="0">
      <selection activeCell="J29" sqref="J29"/>
    </sheetView>
  </sheetViews>
  <sheetFormatPr defaultRowHeight="14.4" x14ac:dyDescent="0.3"/>
  <cols>
    <col min="1" max="1" width="21.77734375" bestFit="1" customWidth="1"/>
    <col min="5" max="5" width="47.109375" bestFit="1" customWidth="1"/>
  </cols>
  <sheetData>
    <row r="1" spans="1:5" ht="18" x14ac:dyDescent="0.35">
      <c r="A1" s="1" t="s">
        <v>23</v>
      </c>
    </row>
    <row r="3" spans="1:5" x14ac:dyDescent="0.3">
      <c r="A3" s="10" t="s">
        <v>22</v>
      </c>
    </row>
    <row r="4" spans="1:5" x14ac:dyDescent="0.3">
      <c r="A4" s="10"/>
    </row>
    <row r="5" spans="1:5" x14ac:dyDescent="0.3">
      <c r="A5" t="s">
        <v>21</v>
      </c>
      <c r="B5" s="9">
        <f t="array" ref="B5">SUM(LEN(A8:A27))</f>
        <v>329</v>
      </c>
      <c r="E5" s="8" t="s">
        <v>20</v>
      </c>
    </row>
    <row r="7" spans="1:5" x14ac:dyDescent="0.3">
      <c r="A7" s="7" t="s">
        <v>19</v>
      </c>
      <c r="B7" s="7" t="s">
        <v>18</v>
      </c>
    </row>
    <row r="8" spans="1:5" x14ac:dyDescent="0.3">
      <c r="A8" t="s">
        <v>17</v>
      </c>
      <c r="B8">
        <f t="shared" ref="B8:B27" si="0">LEN(A8)</f>
        <v>11</v>
      </c>
    </row>
    <row r="9" spans="1:5" x14ac:dyDescent="0.3">
      <c r="A9" t="s">
        <v>16</v>
      </c>
      <c r="B9">
        <f t="shared" si="0"/>
        <v>16</v>
      </c>
    </row>
    <row r="10" spans="1:5" x14ac:dyDescent="0.3">
      <c r="A10" t="s">
        <v>3</v>
      </c>
      <c r="B10">
        <f t="shared" si="0"/>
        <v>24</v>
      </c>
    </row>
    <row r="11" spans="1:5" x14ac:dyDescent="0.3">
      <c r="A11" t="s">
        <v>3</v>
      </c>
      <c r="B11">
        <f t="shared" si="0"/>
        <v>24</v>
      </c>
    </row>
    <row r="12" spans="1:5" x14ac:dyDescent="0.3">
      <c r="A12" t="s">
        <v>15</v>
      </c>
      <c r="B12">
        <f t="shared" si="0"/>
        <v>19</v>
      </c>
    </row>
    <row r="13" spans="1:5" x14ac:dyDescent="0.3">
      <c r="A13" t="s">
        <v>14</v>
      </c>
      <c r="B13">
        <f t="shared" si="0"/>
        <v>8</v>
      </c>
    </row>
    <row r="14" spans="1:5" x14ac:dyDescent="0.3">
      <c r="A14" t="s">
        <v>3</v>
      </c>
      <c r="B14">
        <f t="shared" si="0"/>
        <v>24</v>
      </c>
    </row>
    <row r="15" spans="1:5" x14ac:dyDescent="0.3">
      <c r="A15" t="s">
        <v>3</v>
      </c>
      <c r="B15">
        <f t="shared" si="0"/>
        <v>24</v>
      </c>
    </row>
    <row r="16" spans="1:5" x14ac:dyDescent="0.3">
      <c r="A16" t="s">
        <v>13</v>
      </c>
      <c r="B16">
        <f t="shared" si="0"/>
        <v>18</v>
      </c>
    </row>
    <row r="17" spans="1:2" x14ac:dyDescent="0.3">
      <c r="A17" t="s">
        <v>12</v>
      </c>
      <c r="B17">
        <f t="shared" si="0"/>
        <v>16</v>
      </c>
    </row>
    <row r="18" spans="1:2" x14ac:dyDescent="0.3">
      <c r="A18" t="s">
        <v>11</v>
      </c>
      <c r="B18">
        <f t="shared" si="0"/>
        <v>8</v>
      </c>
    </row>
    <row r="19" spans="1:2" x14ac:dyDescent="0.3">
      <c r="A19" t="s">
        <v>10</v>
      </c>
      <c r="B19">
        <f t="shared" si="0"/>
        <v>23</v>
      </c>
    </row>
    <row r="20" spans="1:2" x14ac:dyDescent="0.3">
      <c r="A20" t="s">
        <v>9</v>
      </c>
      <c r="B20">
        <f t="shared" si="0"/>
        <v>4</v>
      </c>
    </row>
    <row r="21" spans="1:2" x14ac:dyDescent="0.3">
      <c r="A21" t="s">
        <v>8</v>
      </c>
      <c r="B21">
        <f t="shared" si="0"/>
        <v>9</v>
      </c>
    </row>
    <row r="22" spans="1:2" x14ac:dyDescent="0.3">
      <c r="A22" t="s">
        <v>7</v>
      </c>
      <c r="B22">
        <f t="shared" si="0"/>
        <v>9</v>
      </c>
    </row>
    <row r="23" spans="1:2" x14ac:dyDescent="0.3">
      <c r="A23" t="s">
        <v>6</v>
      </c>
      <c r="B23">
        <f t="shared" si="0"/>
        <v>12</v>
      </c>
    </row>
    <row r="24" spans="1:2" x14ac:dyDescent="0.3">
      <c r="A24" t="s">
        <v>5</v>
      </c>
      <c r="B24">
        <f t="shared" si="0"/>
        <v>9</v>
      </c>
    </row>
    <row r="25" spans="1:2" x14ac:dyDescent="0.3">
      <c r="A25" t="s">
        <v>4</v>
      </c>
      <c r="B25">
        <f t="shared" si="0"/>
        <v>23</v>
      </c>
    </row>
    <row r="26" spans="1:2" x14ac:dyDescent="0.3">
      <c r="A26" t="s">
        <v>3</v>
      </c>
      <c r="B26">
        <f t="shared" si="0"/>
        <v>24</v>
      </c>
    </row>
    <row r="27" spans="1:2" x14ac:dyDescent="0.3">
      <c r="A27" t="s">
        <v>3</v>
      </c>
      <c r="B27">
        <f t="shared" si="0"/>
        <v>24</v>
      </c>
    </row>
    <row r="28" spans="1:2" ht="15" thickBot="1" x14ac:dyDescent="0.35">
      <c r="A28" s="6"/>
      <c r="B28" s="5">
        <f>SUM(B8:B27)</f>
        <v>329</v>
      </c>
    </row>
    <row r="29" spans="1:2" ht="15" thickTop="1" x14ac:dyDescent="0.3"/>
    <row r="31" spans="1:2" x14ac:dyDescent="0.3">
      <c r="A31" s="4" t="s">
        <v>2</v>
      </c>
    </row>
    <row r="32" spans="1:2" x14ac:dyDescent="0.3">
      <c r="A32" s="3" t="s">
        <v>1</v>
      </c>
    </row>
    <row r="33" spans="1:1" x14ac:dyDescent="0.3">
      <c r="A33" s="2" t="s">
        <v>0</v>
      </c>
    </row>
  </sheetData>
  <hyperlinks>
    <hyperlink ref="A33" r:id="rId1" xr:uid="{503852C2-6E91-431C-B590-63647CCA3C1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42AE-D95D-4B6A-9A5D-C1A3E14B402A}">
  <dimension ref="A1:E28"/>
  <sheetViews>
    <sheetView workbookViewId="0">
      <selection activeCell="J29" sqref="J29"/>
    </sheetView>
  </sheetViews>
  <sheetFormatPr defaultRowHeight="14.4" x14ac:dyDescent="0.3"/>
  <cols>
    <col min="1" max="1" width="11.109375" customWidth="1"/>
    <col min="2" max="2" width="10.109375" bestFit="1" customWidth="1"/>
  </cols>
  <sheetData>
    <row r="1" spans="1:5" ht="18" x14ac:dyDescent="0.35">
      <c r="A1" s="1" t="s">
        <v>30</v>
      </c>
    </row>
    <row r="2" spans="1:5" x14ac:dyDescent="0.3">
      <c r="A2" s="4"/>
    </row>
    <row r="3" spans="1:5" x14ac:dyDescent="0.3">
      <c r="A3" s="4"/>
    </row>
    <row r="4" spans="1:5" x14ac:dyDescent="0.3">
      <c r="A4" s="9" t="s">
        <v>29</v>
      </c>
      <c r="B4" s="11">
        <f t="array" ref="B4">SUM(C7:C27*D7:D27)</f>
        <v>6498</v>
      </c>
      <c r="D4" s="10" t="s">
        <v>22</v>
      </c>
    </row>
    <row r="6" spans="1:5" x14ac:dyDescent="0.3">
      <c r="A6" t="s">
        <v>28</v>
      </c>
      <c r="B6" t="s">
        <v>27</v>
      </c>
      <c r="C6" t="s">
        <v>26</v>
      </c>
      <c r="D6" t="s">
        <v>25</v>
      </c>
      <c r="E6" t="s">
        <v>24</v>
      </c>
    </row>
    <row r="7" spans="1:5" x14ac:dyDescent="0.3">
      <c r="A7">
        <v>10508</v>
      </c>
      <c r="B7">
        <v>39</v>
      </c>
      <c r="C7">
        <v>18</v>
      </c>
      <c r="D7">
        <v>10</v>
      </c>
      <c r="E7">
        <f t="shared" ref="E7:E27" si="0">C7*D7</f>
        <v>180</v>
      </c>
    </row>
    <row r="8" spans="1:5" x14ac:dyDescent="0.3">
      <c r="A8">
        <v>10521</v>
      </c>
      <c r="B8">
        <v>35</v>
      </c>
      <c r="C8">
        <v>18</v>
      </c>
      <c r="D8">
        <v>3</v>
      </c>
      <c r="E8">
        <f t="shared" si="0"/>
        <v>54</v>
      </c>
    </row>
    <row r="9" spans="1:5" x14ac:dyDescent="0.3">
      <c r="A9">
        <v>10530</v>
      </c>
      <c r="B9">
        <v>76</v>
      </c>
      <c r="C9">
        <v>18</v>
      </c>
      <c r="D9">
        <v>50</v>
      </c>
      <c r="E9">
        <f t="shared" si="0"/>
        <v>900</v>
      </c>
    </row>
    <row r="10" spans="1:5" x14ac:dyDescent="0.3">
      <c r="A10">
        <v>10546</v>
      </c>
      <c r="B10">
        <v>35</v>
      </c>
      <c r="C10">
        <v>18</v>
      </c>
      <c r="D10">
        <v>30</v>
      </c>
      <c r="E10">
        <f t="shared" si="0"/>
        <v>540</v>
      </c>
    </row>
    <row r="11" spans="1:5" x14ac:dyDescent="0.3">
      <c r="A11">
        <v>10553</v>
      </c>
      <c r="B11">
        <v>35</v>
      </c>
      <c r="C11">
        <v>18</v>
      </c>
      <c r="D11">
        <v>6</v>
      </c>
      <c r="E11">
        <f t="shared" si="0"/>
        <v>108</v>
      </c>
    </row>
    <row r="12" spans="1:5" x14ac:dyDescent="0.3">
      <c r="A12">
        <v>10566</v>
      </c>
      <c r="B12">
        <v>76</v>
      </c>
      <c r="C12">
        <v>18</v>
      </c>
      <c r="D12">
        <v>10</v>
      </c>
      <c r="E12">
        <f t="shared" si="0"/>
        <v>180</v>
      </c>
    </row>
    <row r="13" spans="1:5" x14ac:dyDescent="0.3">
      <c r="A13">
        <v>10569</v>
      </c>
      <c r="B13">
        <v>76</v>
      </c>
      <c r="C13">
        <v>18</v>
      </c>
      <c r="D13">
        <v>30</v>
      </c>
      <c r="E13">
        <f t="shared" si="0"/>
        <v>540</v>
      </c>
    </row>
    <row r="14" spans="1:5" x14ac:dyDescent="0.3">
      <c r="A14">
        <v>10575</v>
      </c>
      <c r="B14">
        <v>76</v>
      </c>
      <c r="C14">
        <v>18</v>
      </c>
      <c r="D14">
        <v>10</v>
      </c>
      <c r="E14">
        <f t="shared" si="0"/>
        <v>180</v>
      </c>
    </row>
    <row r="15" spans="1:5" x14ac:dyDescent="0.3">
      <c r="A15">
        <v>10576</v>
      </c>
      <c r="B15">
        <v>1</v>
      </c>
      <c r="C15">
        <v>18</v>
      </c>
      <c r="D15">
        <v>10</v>
      </c>
      <c r="E15">
        <f t="shared" si="0"/>
        <v>180</v>
      </c>
    </row>
    <row r="16" spans="1:5" x14ac:dyDescent="0.3">
      <c r="A16">
        <v>10577</v>
      </c>
      <c r="B16">
        <v>39</v>
      </c>
      <c r="C16">
        <v>18</v>
      </c>
      <c r="D16">
        <v>10</v>
      </c>
      <c r="E16">
        <f t="shared" si="0"/>
        <v>180</v>
      </c>
    </row>
    <row r="17" spans="1:5" x14ac:dyDescent="0.3">
      <c r="A17">
        <v>10578</v>
      </c>
      <c r="B17">
        <v>35</v>
      </c>
      <c r="C17">
        <v>18</v>
      </c>
      <c r="D17">
        <v>20</v>
      </c>
      <c r="E17">
        <f t="shared" si="0"/>
        <v>360</v>
      </c>
    </row>
    <row r="18" spans="1:5" x14ac:dyDescent="0.3">
      <c r="A18">
        <v>10582</v>
      </c>
      <c r="B18">
        <v>76</v>
      </c>
      <c r="C18">
        <v>18</v>
      </c>
      <c r="D18">
        <v>14</v>
      </c>
      <c r="E18">
        <f t="shared" si="0"/>
        <v>252</v>
      </c>
    </row>
    <row r="19" spans="1:5" x14ac:dyDescent="0.3">
      <c r="A19">
        <v>10587</v>
      </c>
      <c r="B19">
        <v>35</v>
      </c>
      <c r="C19">
        <v>18</v>
      </c>
      <c r="D19">
        <v>20</v>
      </c>
      <c r="E19">
        <f t="shared" si="0"/>
        <v>360</v>
      </c>
    </row>
    <row r="20" spans="1:5" x14ac:dyDescent="0.3">
      <c r="A20">
        <v>10589</v>
      </c>
      <c r="B20">
        <v>35</v>
      </c>
      <c r="C20">
        <v>18</v>
      </c>
      <c r="D20">
        <v>4</v>
      </c>
      <c r="E20">
        <f t="shared" si="0"/>
        <v>72</v>
      </c>
    </row>
    <row r="21" spans="1:5" x14ac:dyDescent="0.3">
      <c r="A21">
        <v>10590</v>
      </c>
      <c r="B21">
        <v>1</v>
      </c>
      <c r="C21">
        <v>18</v>
      </c>
      <c r="D21">
        <v>20</v>
      </c>
      <c r="E21">
        <f t="shared" si="0"/>
        <v>360</v>
      </c>
    </row>
    <row r="22" spans="1:5" x14ac:dyDescent="0.3">
      <c r="A22">
        <v>10609</v>
      </c>
      <c r="B22">
        <v>1</v>
      </c>
      <c r="C22">
        <v>18</v>
      </c>
      <c r="D22">
        <v>3</v>
      </c>
      <c r="E22">
        <f t="shared" si="0"/>
        <v>54</v>
      </c>
    </row>
    <row r="23" spans="1:5" x14ac:dyDescent="0.3">
      <c r="A23">
        <v>10611</v>
      </c>
      <c r="B23">
        <v>1</v>
      </c>
      <c r="C23">
        <v>18</v>
      </c>
      <c r="D23">
        <v>6</v>
      </c>
      <c r="E23">
        <f t="shared" si="0"/>
        <v>108</v>
      </c>
    </row>
    <row r="24" spans="1:5" x14ac:dyDescent="0.3">
      <c r="A24">
        <v>10612</v>
      </c>
      <c r="B24">
        <v>76</v>
      </c>
      <c r="C24">
        <v>18</v>
      </c>
      <c r="D24">
        <v>40</v>
      </c>
      <c r="E24">
        <f t="shared" si="0"/>
        <v>720</v>
      </c>
    </row>
    <row r="25" spans="1:5" x14ac:dyDescent="0.3">
      <c r="A25">
        <v>10614</v>
      </c>
      <c r="B25">
        <v>39</v>
      </c>
      <c r="C25">
        <v>18</v>
      </c>
      <c r="D25">
        <v>5</v>
      </c>
      <c r="E25">
        <f t="shared" si="0"/>
        <v>90</v>
      </c>
    </row>
    <row r="26" spans="1:5" x14ac:dyDescent="0.3">
      <c r="A26">
        <v>10628</v>
      </c>
      <c r="B26">
        <v>1</v>
      </c>
      <c r="C26">
        <v>18</v>
      </c>
      <c r="D26">
        <v>25</v>
      </c>
      <c r="E26">
        <f t="shared" si="0"/>
        <v>450</v>
      </c>
    </row>
    <row r="27" spans="1:5" x14ac:dyDescent="0.3">
      <c r="A27">
        <v>10630</v>
      </c>
      <c r="B27">
        <v>76</v>
      </c>
      <c r="C27">
        <v>18</v>
      </c>
      <c r="D27">
        <v>35</v>
      </c>
      <c r="E27">
        <f t="shared" si="0"/>
        <v>630</v>
      </c>
    </row>
    <row r="28" spans="1:5" x14ac:dyDescent="0.3">
      <c r="E28" s="11">
        <f>SUM(E7:E27)</f>
        <v>6498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DAE-71D8-4831-B1D8-35D1D517F241}">
  <dimension ref="A1:K20"/>
  <sheetViews>
    <sheetView topLeftCell="A4" workbookViewId="0">
      <selection activeCell="K29" sqref="K29"/>
    </sheetView>
  </sheetViews>
  <sheetFormatPr defaultRowHeight="14.4" x14ac:dyDescent="0.3"/>
  <cols>
    <col min="11" max="11" width="18.109375" bestFit="1" customWidth="1"/>
  </cols>
  <sheetData>
    <row r="1" spans="1:11" x14ac:dyDescent="0.3">
      <c r="A1">
        <f ca="1">RAND()</f>
        <v>0.1868842327268827</v>
      </c>
      <c r="B1" t="str">
        <f ca="1">_xlfn.FORMULATEXT(A1)</f>
        <v>=RAND()</v>
      </c>
      <c r="E1" s="25" t="s">
        <v>83</v>
      </c>
    </row>
    <row r="2" spans="1:11" x14ac:dyDescent="0.3">
      <c r="A2">
        <f ca="1">RANDBETWEEN(-1000,1000)</f>
        <v>-119</v>
      </c>
      <c r="B2" t="str">
        <f ca="1">_xlfn.FORMULATEXT(A2)</f>
        <v>=RANDBETWEEN(-1000,1000)</v>
      </c>
      <c r="K2" s="24">
        <f ca="1">NOW()</f>
        <v>44014.068116435184</v>
      </c>
    </row>
    <row r="3" spans="1:11" hidden="1" x14ac:dyDescent="0.3">
      <c r="A3">
        <f ca="1">IF(RANDBETWEEN(-1,1) &lt; 0,-1,1)</f>
        <v>1</v>
      </c>
      <c r="B3" t="str">
        <f ca="1">_xlfn.FORMULATEXT(A3)</f>
        <v>=IF(RANDBETWEEN(-1,1) &lt; 0,-1,1)</v>
      </c>
    </row>
    <row r="5" spans="1:11" x14ac:dyDescent="0.3">
      <c r="A5" t="s">
        <v>82</v>
      </c>
      <c r="B5">
        <v>2010</v>
      </c>
      <c r="C5">
        <v>2011</v>
      </c>
      <c r="D5">
        <v>2012</v>
      </c>
    </row>
    <row r="6" spans="1:11" x14ac:dyDescent="0.3">
      <c r="A6" t="s">
        <v>48</v>
      </c>
      <c r="B6" s="7"/>
      <c r="C6" s="7"/>
      <c r="D6" s="7"/>
    </row>
    <row r="7" spans="1:11" x14ac:dyDescent="0.3">
      <c r="A7" t="s">
        <v>47</v>
      </c>
      <c r="B7" s="7"/>
      <c r="C7" s="7"/>
      <c r="D7" s="7"/>
    </row>
    <row r="8" spans="1:11" x14ac:dyDescent="0.3">
      <c r="A8" t="s">
        <v>56</v>
      </c>
      <c r="B8" s="7"/>
      <c r="C8" s="7"/>
      <c r="D8" s="7"/>
    </row>
    <row r="9" spans="1:11" x14ac:dyDescent="0.3">
      <c r="A9" t="s">
        <v>81</v>
      </c>
      <c r="B9" s="7"/>
      <c r="C9" s="7"/>
      <c r="D9" s="7"/>
    </row>
    <row r="10" spans="1:11" x14ac:dyDescent="0.3">
      <c r="A10" t="s">
        <v>80</v>
      </c>
      <c r="B10" s="7"/>
      <c r="C10" s="7"/>
      <c r="D10" s="7"/>
    </row>
    <row r="11" spans="1:11" x14ac:dyDescent="0.3">
      <c r="A11" t="s">
        <v>79</v>
      </c>
      <c r="B11" s="7"/>
      <c r="C11" s="7"/>
      <c r="D11" s="7"/>
    </row>
    <row r="12" spans="1:11" x14ac:dyDescent="0.3">
      <c r="A12" t="s">
        <v>78</v>
      </c>
      <c r="B12" s="7"/>
      <c r="C12" s="7"/>
      <c r="D12" s="7"/>
    </row>
    <row r="13" spans="1:11" x14ac:dyDescent="0.3">
      <c r="A13" t="s">
        <v>77</v>
      </c>
      <c r="B13" s="7"/>
      <c r="C13" s="7"/>
      <c r="D13" s="7"/>
    </row>
    <row r="14" spans="1:11" x14ac:dyDescent="0.3">
      <c r="A14" t="s">
        <v>76</v>
      </c>
      <c r="B14" s="7"/>
      <c r="C14" s="7"/>
      <c r="D14" s="7"/>
      <c r="F14" s="23" t="s">
        <v>75</v>
      </c>
    </row>
    <row r="15" spans="1:11" x14ac:dyDescent="0.3">
      <c r="A15" t="s">
        <v>74</v>
      </c>
      <c r="B15" s="7"/>
      <c r="C15" s="7"/>
      <c r="D15" s="7"/>
      <c r="F15" s="23" t="s">
        <v>73</v>
      </c>
    </row>
    <row r="16" spans="1:11" x14ac:dyDescent="0.3">
      <c r="A16" t="s">
        <v>72</v>
      </c>
      <c r="B16" s="7"/>
      <c r="C16" s="7"/>
      <c r="D16" s="7"/>
      <c r="F16" t="s">
        <v>71</v>
      </c>
    </row>
    <row r="17" spans="1:4" x14ac:dyDescent="0.3">
      <c r="A17" t="s">
        <v>70</v>
      </c>
      <c r="B17" s="7"/>
      <c r="C17" s="7"/>
      <c r="D17" s="7"/>
    </row>
    <row r="18" spans="1:4" x14ac:dyDescent="0.3">
      <c r="A18" t="s">
        <v>69</v>
      </c>
      <c r="B18" s="7"/>
      <c r="C18" s="7"/>
      <c r="D18" s="7"/>
    </row>
    <row r="19" spans="1:4" x14ac:dyDescent="0.3">
      <c r="A19" t="s">
        <v>68</v>
      </c>
      <c r="B19" s="7"/>
      <c r="C19" s="7"/>
      <c r="D19" s="7"/>
    </row>
    <row r="20" spans="1:4" x14ac:dyDescent="0.3">
      <c r="A20" t="s">
        <v>67</v>
      </c>
      <c r="B20" s="7"/>
      <c r="C20" s="7"/>
      <c r="D20" s="7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C635D9-54E2-4060-BE70-6DB1E71F8A6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COUNTIF</vt:lpstr>
      <vt:lpstr>SUMIF</vt:lpstr>
      <vt:lpstr>Errors</vt:lpstr>
      <vt:lpstr>INDEX</vt:lpstr>
      <vt:lpstr>MATCH</vt:lpstr>
      <vt:lpstr>Array Formula 1</vt:lpstr>
      <vt:lpstr>Array Formula 2</vt:lpstr>
      <vt:lpstr>Simulation (Challenge)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2020-07-01T14:33:40Z</dcterms:created>
  <dcterms:modified xsi:type="dcterms:W3CDTF">2020-07-01T22:38:10Z</dcterms:modified>
</cp:coreProperties>
</file>